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D5BAFB2A-A03D-4A8D-BEB0-5A370B0FBB28}" xr6:coauthVersionLast="47" xr6:coauthVersionMax="47" xr10:uidLastSave="{00000000-0000-0000-0000-000000000000}"/>
  <bookViews>
    <workbookView xWindow="-120" yWindow="-120" windowWidth="20730" windowHeight="11040" tabRatio="911" firstSheet="21" activeTab="23" xr2:uid="{00000000-000D-0000-FFFF-FFFF00000000}"/>
  </bookViews>
  <sheets>
    <sheet name="Consolidados Reg. Millar 2000 " sheetId="21" r:id="rId1"/>
    <sheet name="Consolidados Reg. 2001" sheetId="22" r:id="rId2"/>
    <sheet name="Consolidados Reg. 2002" sheetId="23" r:id="rId3"/>
    <sheet name="Consolidados Reg. 2003" sheetId="24" r:id="rId4"/>
    <sheet name="Consolidados Reg. 2004" sheetId="25" r:id="rId5"/>
    <sheet name="Consolidados Reg. 2005" sheetId="26" r:id="rId6"/>
    <sheet name="Consolidados Reg. 2006" sheetId="27" r:id="rId7"/>
    <sheet name="Consolidados Reg. 2007" sheetId="28" r:id="rId8"/>
    <sheet name="Consolidados Reg. 2008" sheetId="29" r:id="rId9"/>
    <sheet name="Consolidados Reg. Millar 2009" sheetId="15" r:id="rId10"/>
    <sheet name="Consolidados Reg. 2010" sheetId="16" r:id="rId11"/>
    <sheet name="Consolidados Reg. 2011" sheetId="17" r:id="rId12"/>
    <sheet name="Consolidados Reg. 2012" sheetId="18" r:id="rId13"/>
    <sheet name="Consolidados Reg. 2013" sheetId="19" r:id="rId14"/>
    <sheet name="Consolidados Reg. 2014" sheetId="20" r:id="rId15"/>
    <sheet name="Consolidado Reg. MILLAR 2015" sheetId="5" r:id="rId16"/>
    <sheet name="Consolidado Reg. MILLAR 2016" sheetId="6" r:id="rId17"/>
    <sheet name="Consolidado Reg. MILLAR 2017" sheetId="8" r:id="rId18"/>
    <sheet name="Consolidado Reg. MILLAR 2018" sheetId="9" r:id="rId19"/>
    <sheet name="Consolidado Reg. MILLAR 2019" sheetId="11" r:id="rId20"/>
    <sheet name=" Consolidado Reg. Millar 2020" sheetId="13" r:id="rId21"/>
    <sheet name="Consolidados Reg. Millar 2021" sheetId="14" r:id="rId22"/>
    <sheet name="Consolidados Reg. Millar 2022" sheetId="30" r:id="rId23"/>
    <sheet name="Consolidados Reg. Millar 2023" sheetId="31" r:id="rId24"/>
    <sheet name="Consolidados Reg. Millar 2024" sheetId="32" r:id="rId25"/>
  </sheets>
  <definedNames>
    <definedName name="_xlnm.Print_Area" localSheetId="20">' Consolidado Reg. Millar 2020'!#REF!</definedName>
    <definedName name="_xlnm.Print_Area" localSheetId="15">'Consolidado Reg. MILLAR 2015'!$A$1:$J$245</definedName>
    <definedName name="_xlnm.Print_Area" localSheetId="16">'Consolidado Reg. MILLAR 2016'!$A$2:$J$228</definedName>
    <definedName name="_xlnm.Print_Area" localSheetId="17">'Consolidado Reg. MILLAR 2017'!$A$3:$J$58,'Consolidado Reg. MILLAR 2017'!$A$61:$J$116,'Consolidado Reg. MILLAR 2017'!$A$121:$J$178,'Consolidado Reg. MILLAR 2017'!$A$182:$J$235</definedName>
    <definedName name="_xlnm.Print_Area" localSheetId="18">'Consolidado Reg. MILLAR 2018'!$A$1:$J$73,'Consolidado Reg. MILLAR 2018'!$A$75:$J$149,'Consolidado Reg. MILLAR 2018'!$A$151:$J$225,'Consolidado Reg. MILLAR 2018'!$A$227:$J$302</definedName>
    <definedName name="_xlnm.Print_Area" localSheetId="19">'Consolidado Reg. MILLAR 2019'!#REF!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8" i="30" l="1"/>
  <c r="H288" i="30"/>
  <c r="G288" i="30"/>
  <c r="F288" i="30"/>
  <c r="E288" i="30"/>
  <c r="D288" i="30"/>
  <c r="C288" i="30"/>
  <c r="B288" i="30"/>
  <c r="J287" i="30"/>
  <c r="J286" i="30"/>
  <c r="J285" i="30"/>
  <c r="J284" i="30"/>
  <c r="J283" i="30"/>
  <c r="J282" i="30"/>
  <c r="J281" i="30"/>
  <c r="J280" i="30"/>
  <c r="J279" i="30"/>
  <c r="J278" i="30"/>
  <c r="J277" i="30"/>
  <c r="J276" i="30"/>
  <c r="J275" i="30"/>
  <c r="J274" i="30"/>
  <c r="J273" i="30"/>
  <c r="J272" i="30"/>
  <c r="J271" i="30"/>
  <c r="J270" i="30"/>
  <c r="J269" i="30"/>
  <c r="J268" i="30"/>
  <c r="J267" i="30"/>
  <c r="J266" i="30"/>
  <c r="J265" i="30"/>
  <c r="J264" i="30"/>
  <c r="J263" i="30"/>
  <c r="J262" i="30"/>
  <c r="J261" i="30"/>
  <c r="J260" i="30"/>
  <c r="J259" i="30"/>
  <c r="J258" i="30"/>
  <c r="J257" i="30"/>
  <c r="J256" i="30"/>
  <c r="J255" i="30"/>
  <c r="J254" i="30"/>
  <c r="J253" i="30"/>
  <c r="J252" i="30"/>
  <c r="J251" i="30"/>
  <c r="J250" i="30"/>
  <c r="J249" i="30"/>
  <c r="J248" i="30"/>
  <c r="J247" i="30"/>
  <c r="J246" i="30"/>
  <c r="J245" i="30"/>
  <c r="J244" i="30"/>
  <c r="J243" i="30"/>
  <c r="J242" i="30"/>
  <c r="J241" i="30"/>
  <c r="J240" i="30"/>
  <c r="J239" i="30"/>
  <c r="J238" i="30"/>
  <c r="J237" i="30"/>
  <c r="J236" i="30"/>
  <c r="J235" i="30"/>
  <c r="J234" i="30"/>
  <c r="J233" i="30"/>
  <c r="J232" i="30"/>
  <c r="J231" i="30"/>
  <c r="J230" i="30"/>
  <c r="J229" i="30"/>
  <c r="J228" i="30"/>
  <c r="J227" i="30"/>
  <c r="J226" i="30"/>
  <c r="J214" i="30"/>
  <c r="J213" i="30"/>
  <c r="J212" i="30"/>
  <c r="J211" i="30"/>
  <c r="J210" i="30"/>
  <c r="J209" i="30"/>
  <c r="J208" i="30"/>
  <c r="J207" i="30"/>
  <c r="J206" i="30"/>
  <c r="J205" i="30"/>
  <c r="J204" i="30"/>
  <c r="J203" i="30"/>
  <c r="J202" i="30"/>
  <c r="J201" i="30"/>
  <c r="J200" i="30"/>
  <c r="J199" i="30"/>
  <c r="J198" i="30"/>
  <c r="J197" i="30"/>
  <c r="J196" i="30"/>
  <c r="J195" i="30"/>
  <c r="J194" i="30"/>
  <c r="J193" i="30"/>
  <c r="J192" i="30"/>
  <c r="J191" i="30"/>
  <c r="J190" i="30"/>
  <c r="J189" i="30"/>
  <c r="J188" i="30"/>
  <c r="J187" i="30"/>
  <c r="J186" i="30"/>
  <c r="J185" i="30"/>
  <c r="J184" i="30"/>
  <c r="J183" i="30"/>
  <c r="J182" i="30"/>
  <c r="J181" i="30"/>
  <c r="J180" i="30"/>
  <c r="J179" i="30"/>
  <c r="J178" i="30"/>
  <c r="J177" i="30"/>
  <c r="J176" i="30"/>
  <c r="J175" i="30"/>
  <c r="J174" i="30"/>
  <c r="J173" i="30"/>
  <c r="J172" i="30"/>
  <c r="J171" i="30"/>
  <c r="J170" i="30"/>
  <c r="J169" i="30"/>
  <c r="J168" i="30"/>
  <c r="J167" i="30"/>
  <c r="J166" i="30"/>
  <c r="J165" i="30"/>
  <c r="J164" i="30"/>
  <c r="J163" i="30"/>
  <c r="J162" i="30"/>
  <c r="J161" i="30"/>
  <c r="J160" i="30"/>
  <c r="J159" i="30"/>
  <c r="J158" i="30"/>
  <c r="J157" i="30"/>
  <c r="J156" i="30"/>
  <c r="J155" i="30"/>
  <c r="J154" i="30"/>
  <c r="J153" i="30"/>
  <c r="I143" i="30"/>
  <c r="H143" i="30"/>
  <c r="G143" i="30"/>
  <c r="F143" i="30"/>
  <c r="E143" i="30"/>
  <c r="D143" i="30"/>
  <c r="C143" i="30"/>
  <c r="B143" i="30"/>
  <c r="J140" i="30"/>
  <c r="J139" i="30"/>
  <c r="J138" i="30"/>
  <c r="J137" i="30"/>
  <c r="J136" i="30"/>
  <c r="J135" i="30"/>
  <c r="J134" i="30"/>
  <c r="J133" i="30"/>
  <c r="J132" i="30"/>
  <c r="J131" i="30"/>
  <c r="J130" i="30"/>
  <c r="J129" i="30"/>
  <c r="J128" i="30"/>
  <c r="J127" i="30"/>
  <c r="J126" i="30"/>
  <c r="J125" i="30"/>
  <c r="J124" i="30"/>
  <c r="J123" i="30"/>
  <c r="J122" i="30"/>
  <c r="J121" i="30"/>
  <c r="J120" i="30"/>
  <c r="J119" i="30"/>
  <c r="J118" i="30"/>
  <c r="J117" i="30"/>
  <c r="J116" i="30"/>
  <c r="J115" i="30"/>
  <c r="J114" i="30"/>
  <c r="J113" i="30"/>
  <c r="J112" i="30"/>
  <c r="J111" i="30"/>
  <c r="J110" i="30"/>
  <c r="J109" i="30"/>
  <c r="J108" i="30"/>
  <c r="J107" i="30"/>
  <c r="J106" i="30"/>
  <c r="J105" i="30"/>
  <c r="J104" i="30"/>
  <c r="J103" i="30"/>
  <c r="J102" i="30"/>
  <c r="J101" i="30"/>
  <c r="J100" i="30"/>
  <c r="J99" i="30"/>
  <c r="J98" i="30"/>
  <c r="J97" i="30"/>
  <c r="J96" i="30"/>
  <c r="J95" i="30"/>
  <c r="J94" i="30"/>
  <c r="J93" i="30"/>
  <c r="J92" i="30"/>
  <c r="J91" i="30"/>
  <c r="J90" i="30"/>
  <c r="J89" i="30"/>
  <c r="J88" i="30"/>
  <c r="J87" i="30"/>
  <c r="J86" i="30"/>
  <c r="J85" i="30"/>
  <c r="J83" i="30"/>
  <c r="J82" i="30"/>
  <c r="J81" i="30"/>
  <c r="I70" i="30"/>
  <c r="H70" i="30"/>
  <c r="G70" i="30"/>
  <c r="F70" i="30"/>
  <c r="E70" i="30"/>
  <c r="D70" i="30"/>
  <c r="C70" i="30"/>
  <c r="B70" i="30"/>
  <c r="J69" i="30"/>
  <c r="J68" i="30"/>
  <c r="J67" i="30"/>
  <c r="J66" i="30"/>
  <c r="J65" i="30"/>
  <c r="J64" i="30"/>
  <c r="J63" i="30"/>
  <c r="J62" i="30"/>
  <c r="J61" i="30"/>
  <c r="J60" i="30"/>
  <c r="J59" i="30"/>
  <c r="J58" i="30"/>
  <c r="J57" i="30"/>
  <c r="J56" i="30"/>
  <c r="J55" i="30"/>
  <c r="J54" i="30"/>
  <c r="J53" i="30"/>
  <c r="J52" i="30"/>
  <c r="J51" i="30"/>
  <c r="J50" i="30"/>
  <c r="J49" i="30"/>
  <c r="J48" i="30"/>
  <c r="J47" i="30"/>
  <c r="J46" i="30"/>
  <c r="J45" i="30"/>
  <c r="J44" i="30"/>
  <c r="J43" i="30"/>
  <c r="J42" i="30"/>
  <c r="J41" i="30"/>
  <c r="J40" i="30"/>
  <c r="J39" i="30"/>
  <c r="J38" i="30"/>
  <c r="J37" i="30"/>
  <c r="J36" i="30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7" i="30"/>
  <c r="J16" i="30"/>
  <c r="J15" i="30"/>
  <c r="J14" i="30"/>
  <c r="J13" i="30"/>
  <c r="J12" i="30"/>
  <c r="J11" i="30"/>
  <c r="J10" i="30"/>
  <c r="J9" i="30"/>
  <c r="J8" i="30"/>
  <c r="I290" i="14"/>
  <c r="H290" i="14"/>
  <c r="G290" i="14"/>
  <c r="F290" i="14"/>
  <c r="E290" i="14"/>
  <c r="D290" i="14"/>
  <c r="C290" i="14"/>
  <c r="B290" i="14"/>
  <c r="J289" i="14"/>
  <c r="J288" i="14"/>
  <c r="J287" i="14"/>
  <c r="J286" i="14"/>
  <c r="J285" i="14"/>
  <c r="J284" i="14"/>
  <c r="J283" i="14"/>
  <c r="J282" i="14"/>
  <c r="J281" i="14"/>
  <c r="J280" i="14"/>
  <c r="J279" i="14"/>
  <c r="J278" i="14"/>
  <c r="J277" i="14"/>
  <c r="J276" i="14"/>
  <c r="J275" i="14"/>
  <c r="J274" i="14"/>
  <c r="J273" i="14"/>
  <c r="J272" i="14"/>
  <c r="J271" i="14"/>
  <c r="J270" i="14"/>
  <c r="J269" i="14"/>
  <c r="J268" i="14"/>
  <c r="J267" i="14"/>
  <c r="J266" i="14"/>
  <c r="J265" i="14"/>
  <c r="J264" i="14"/>
  <c r="J263" i="14"/>
  <c r="J262" i="14"/>
  <c r="J261" i="14"/>
  <c r="J260" i="14"/>
  <c r="J259" i="14"/>
  <c r="J258" i="14"/>
  <c r="J257" i="14"/>
  <c r="J256" i="14"/>
  <c r="J255" i="14"/>
  <c r="J254" i="14"/>
  <c r="J253" i="14"/>
  <c r="J252" i="14"/>
  <c r="J251" i="14"/>
  <c r="J250" i="14"/>
  <c r="J249" i="14"/>
  <c r="J248" i="14"/>
  <c r="J247" i="14"/>
  <c r="J246" i="14"/>
  <c r="J245" i="14"/>
  <c r="J244" i="14"/>
  <c r="J243" i="14"/>
  <c r="J242" i="14"/>
  <c r="J241" i="14"/>
  <c r="J240" i="14"/>
  <c r="J239" i="14"/>
  <c r="J238" i="14"/>
  <c r="J237" i="14"/>
  <c r="J236" i="14"/>
  <c r="J235" i="14"/>
  <c r="J234" i="14"/>
  <c r="J233" i="14"/>
  <c r="J232" i="14"/>
  <c r="J231" i="14"/>
  <c r="J230" i="14"/>
  <c r="J229" i="14"/>
  <c r="J228" i="14"/>
  <c r="J215" i="14"/>
  <c r="J214" i="14"/>
  <c r="J213" i="14"/>
  <c r="J212" i="14"/>
  <c r="J211" i="14"/>
  <c r="J210" i="14"/>
  <c r="J209" i="1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158" i="14"/>
  <c r="J157" i="14"/>
  <c r="J156" i="14"/>
  <c r="J155" i="14"/>
  <c r="J154" i="14"/>
  <c r="I143" i="14"/>
  <c r="H143" i="14"/>
  <c r="G143" i="14"/>
  <c r="F143" i="14"/>
  <c r="E143" i="14"/>
  <c r="D143" i="14"/>
  <c r="C143" i="14"/>
  <c r="B143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3" i="14"/>
  <c r="J82" i="14"/>
  <c r="J81" i="14"/>
  <c r="I70" i="14"/>
  <c r="H70" i="14"/>
  <c r="G70" i="14"/>
  <c r="F70" i="14"/>
  <c r="E70" i="14"/>
  <c r="D70" i="14"/>
  <c r="C70" i="14"/>
  <c r="B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I291" i="31"/>
  <c r="H291" i="31"/>
  <c r="G291" i="31"/>
  <c r="F291" i="31"/>
  <c r="E291" i="31"/>
  <c r="D291" i="31"/>
  <c r="C291" i="31"/>
  <c r="B291" i="31"/>
  <c r="J290" i="31"/>
  <c r="J289" i="31"/>
  <c r="J288" i="31"/>
  <c r="J287" i="31"/>
  <c r="J286" i="31"/>
  <c r="J285" i="31"/>
  <c r="J284" i="31"/>
  <c r="J283" i="31"/>
  <c r="J282" i="31"/>
  <c r="J281" i="31"/>
  <c r="J280" i="31"/>
  <c r="J279" i="31"/>
  <c r="J278" i="31"/>
  <c r="J277" i="31"/>
  <c r="J276" i="31"/>
  <c r="J275" i="31"/>
  <c r="J274" i="31"/>
  <c r="J273" i="31"/>
  <c r="J272" i="31"/>
  <c r="J271" i="31"/>
  <c r="J270" i="31"/>
  <c r="J269" i="31"/>
  <c r="J268" i="31"/>
  <c r="J267" i="31"/>
  <c r="J266" i="31"/>
  <c r="J265" i="31"/>
  <c r="J264" i="31"/>
  <c r="J263" i="31"/>
  <c r="J262" i="31"/>
  <c r="J261" i="31"/>
  <c r="J260" i="31"/>
  <c r="J259" i="31"/>
  <c r="J258" i="31"/>
  <c r="J257" i="31"/>
  <c r="J256" i="31"/>
  <c r="J255" i="31"/>
  <c r="J254" i="31"/>
  <c r="J253" i="31"/>
  <c r="J252" i="31"/>
  <c r="J251" i="31"/>
  <c r="J250" i="31"/>
  <c r="J249" i="31"/>
  <c r="J248" i="31"/>
  <c r="J247" i="31"/>
  <c r="J246" i="31"/>
  <c r="J245" i="31"/>
  <c r="J244" i="31"/>
  <c r="J243" i="31"/>
  <c r="J242" i="31"/>
  <c r="J241" i="31"/>
  <c r="J240" i="31"/>
  <c r="J239" i="31"/>
  <c r="J238" i="31"/>
  <c r="J237" i="31"/>
  <c r="J236" i="31"/>
  <c r="J235" i="31"/>
  <c r="J234" i="31"/>
  <c r="J233" i="31"/>
  <c r="J232" i="31"/>
  <c r="J231" i="31"/>
  <c r="J230" i="31"/>
  <c r="J229" i="31"/>
  <c r="J216" i="31"/>
  <c r="J215" i="31"/>
  <c r="J214" i="31"/>
  <c r="J213" i="31"/>
  <c r="J212" i="31"/>
  <c r="J211" i="31"/>
  <c r="J210" i="31"/>
  <c r="J209" i="31"/>
  <c r="J208" i="31"/>
  <c r="J207" i="31"/>
  <c r="J206" i="31"/>
  <c r="J205" i="31"/>
  <c r="J204" i="31"/>
  <c r="J203" i="31"/>
  <c r="J202" i="31"/>
  <c r="J201" i="31"/>
  <c r="J200" i="31"/>
  <c r="J199" i="31"/>
  <c r="J198" i="31"/>
  <c r="J197" i="31"/>
  <c r="J196" i="31"/>
  <c r="J195" i="31"/>
  <c r="J194" i="31"/>
  <c r="J193" i="31"/>
  <c r="J192" i="31"/>
  <c r="J191" i="31"/>
  <c r="J190" i="31"/>
  <c r="J189" i="31"/>
  <c r="J188" i="31"/>
  <c r="J187" i="31"/>
  <c r="J186" i="31"/>
  <c r="J185" i="31"/>
  <c r="J184" i="31"/>
  <c r="J183" i="31"/>
  <c r="J182" i="31"/>
  <c r="J181" i="31"/>
  <c r="J180" i="31"/>
  <c r="J179" i="31"/>
  <c r="J178" i="31"/>
  <c r="J177" i="31"/>
  <c r="J176" i="31"/>
  <c r="J175" i="31"/>
  <c r="J174" i="31"/>
  <c r="J173" i="31"/>
  <c r="J172" i="31"/>
  <c r="J171" i="31"/>
  <c r="J170" i="31"/>
  <c r="J169" i="31"/>
  <c r="J168" i="31"/>
  <c r="J167" i="31"/>
  <c r="J166" i="31"/>
  <c r="J165" i="31"/>
  <c r="J164" i="31"/>
  <c r="J163" i="31"/>
  <c r="J162" i="31"/>
  <c r="J161" i="31"/>
  <c r="J160" i="31"/>
  <c r="J159" i="31"/>
  <c r="J158" i="31"/>
  <c r="J157" i="31"/>
  <c r="J156" i="31"/>
  <c r="J155" i="31"/>
  <c r="I144" i="31"/>
  <c r="H144" i="31"/>
  <c r="G144" i="31"/>
  <c r="F144" i="31"/>
  <c r="E144" i="31"/>
  <c r="D144" i="31"/>
  <c r="C144" i="31"/>
  <c r="B144" i="31"/>
  <c r="J141" i="31"/>
  <c r="J140" i="31"/>
  <c r="J139" i="31"/>
  <c r="J138" i="31"/>
  <c r="J137" i="31"/>
  <c r="J136" i="31"/>
  <c r="J135" i="31"/>
  <c r="J134" i="31"/>
  <c r="J133" i="31"/>
  <c r="J132" i="31"/>
  <c r="J131" i="31"/>
  <c r="J130" i="31"/>
  <c r="J129" i="31"/>
  <c r="J128" i="31"/>
  <c r="J127" i="31"/>
  <c r="J126" i="31"/>
  <c r="J125" i="31"/>
  <c r="J124" i="31"/>
  <c r="J123" i="31"/>
  <c r="J122" i="31"/>
  <c r="J121" i="31"/>
  <c r="J120" i="31"/>
  <c r="J119" i="31"/>
  <c r="J118" i="31"/>
  <c r="J117" i="31"/>
  <c r="J116" i="31"/>
  <c r="J115" i="31"/>
  <c r="J114" i="31"/>
  <c r="J113" i="31"/>
  <c r="J112" i="31"/>
  <c r="J111" i="31"/>
  <c r="J110" i="31"/>
  <c r="J109" i="31"/>
  <c r="J108" i="31"/>
  <c r="J107" i="31"/>
  <c r="J106" i="31"/>
  <c r="J105" i="31"/>
  <c r="J104" i="31"/>
  <c r="J103" i="31"/>
  <c r="J102" i="31"/>
  <c r="J101" i="31"/>
  <c r="J100" i="31"/>
  <c r="J99" i="31"/>
  <c r="J98" i="31"/>
  <c r="J97" i="31"/>
  <c r="J96" i="31"/>
  <c r="J95" i="31"/>
  <c r="J94" i="31"/>
  <c r="J93" i="31"/>
  <c r="J92" i="31"/>
  <c r="J91" i="31"/>
  <c r="J90" i="31"/>
  <c r="J89" i="31"/>
  <c r="J88" i="31"/>
  <c r="J87" i="31"/>
  <c r="J86" i="31"/>
  <c r="J84" i="31"/>
  <c r="J83" i="31"/>
  <c r="J82" i="31"/>
  <c r="I71" i="31"/>
  <c r="H71" i="31"/>
  <c r="G71" i="31"/>
  <c r="F71" i="31"/>
  <c r="E71" i="31"/>
  <c r="D71" i="31"/>
  <c r="C71" i="31"/>
  <c r="B71" i="31"/>
  <c r="J70" i="31"/>
  <c r="J69" i="31"/>
  <c r="J68" i="31"/>
  <c r="J67" i="31"/>
  <c r="J66" i="31"/>
  <c r="J65" i="31"/>
  <c r="J64" i="31"/>
  <c r="J63" i="31"/>
  <c r="J62" i="31"/>
  <c r="J61" i="31"/>
  <c r="J60" i="31"/>
  <c r="J59" i="31"/>
  <c r="J58" i="31"/>
  <c r="J57" i="31"/>
  <c r="J56" i="31"/>
  <c r="J55" i="31"/>
  <c r="J54" i="31"/>
  <c r="J53" i="31"/>
  <c r="J52" i="31"/>
  <c r="J51" i="31"/>
  <c r="J50" i="31"/>
  <c r="J49" i="31"/>
  <c r="J48" i="31"/>
  <c r="J47" i="31"/>
  <c r="J46" i="31"/>
  <c r="J45" i="31"/>
  <c r="J44" i="31"/>
  <c r="J43" i="31"/>
  <c r="J42" i="31"/>
  <c r="J41" i="31"/>
  <c r="J40" i="31"/>
  <c r="J39" i="31"/>
  <c r="J38" i="31"/>
  <c r="J37" i="31"/>
  <c r="J36" i="31"/>
  <c r="J35" i="3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13" i="31"/>
  <c r="J12" i="31"/>
  <c r="J11" i="31"/>
  <c r="J10" i="31"/>
  <c r="J9" i="31"/>
  <c r="J70" i="30" l="1"/>
  <c r="J143" i="30"/>
  <c r="J288" i="30"/>
  <c r="J143" i="14"/>
  <c r="J70" i="14"/>
  <c r="J290" i="14"/>
  <c r="J144" i="31"/>
  <c r="J71" i="31"/>
  <c r="J291" i="31"/>
  <c r="I291" i="32" l="1"/>
  <c r="H291" i="32"/>
  <c r="G291" i="32"/>
  <c r="F291" i="32"/>
  <c r="E291" i="32"/>
  <c r="D291" i="32"/>
  <c r="C291" i="32"/>
  <c r="B291" i="32"/>
  <c r="J290" i="32"/>
  <c r="J289" i="32"/>
  <c r="J288" i="32"/>
  <c r="J287" i="32"/>
  <c r="J286" i="32"/>
  <c r="J285" i="32"/>
  <c r="J284" i="32"/>
  <c r="J283" i="32"/>
  <c r="J282" i="32"/>
  <c r="J281" i="32"/>
  <c r="J280" i="32"/>
  <c r="J279" i="32"/>
  <c r="J278" i="32"/>
  <c r="J277" i="32"/>
  <c r="J276" i="32"/>
  <c r="J275" i="32"/>
  <c r="J274" i="32"/>
  <c r="J273" i="32"/>
  <c r="J272" i="32"/>
  <c r="J271" i="32"/>
  <c r="J270" i="32"/>
  <c r="J269" i="32"/>
  <c r="J268" i="32"/>
  <c r="J267" i="32"/>
  <c r="J266" i="32"/>
  <c r="J265" i="32"/>
  <c r="J264" i="32"/>
  <c r="J263" i="32"/>
  <c r="J262" i="32"/>
  <c r="J261" i="32"/>
  <c r="J260" i="32"/>
  <c r="J259" i="32"/>
  <c r="J258" i="32"/>
  <c r="J257" i="32"/>
  <c r="J256" i="32"/>
  <c r="J255" i="32"/>
  <c r="J254" i="32"/>
  <c r="J253" i="32"/>
  <c r="J252" i="32"/>
  <c r="J251" i="32"/>
  <c r="J250" i="32"/>
  <c r="J249" i="32"/>
  <c r="J248" i="32"/>
  <c r="J247" i="32"/>
  <c r="J246" i="32"/>
  <c r="J245" i="32"/>
  <c r="J244" i="32"/>
  <c r="J243" i="32"/>
  <c r="J242" i="32"/>
  <c r="J241" i="32"/>
  <c r="J240" i="32"/>
  <c r="J239" i="32"/>
  <c r="J238" i="32"/>
  <c r="J237" i="32"/>
  <c r="J236" i="32"/>
  <c r="J235" i="32"/>
  <c r="J234" i="32"/>
  <c r="J233" i="32"/>
  <c r="J232" i="32"/>
  <c r="J231" i="32"/>
  <c r="J230" i="32"/>
  <c r="J229" i="32"/>
  <c r="J216" i="32"/>
  <c r="J215" i="32"/>
  <c r="J214" i="32"/>
  <c r="J213" i="32"/>
  <c r="J212" i="32"/>
  <c r="J211" i="32"/>
  <c r="J210" i="32"/>
  <c r="J209" i="32"/>
  <c r="J208" i="32"/>
  <c r="J207" i="32"/>
  <c r="J206" i="32"/>
  <c r="J205" i="32"/>
  <c r="J204" i="32"/>
  <c r="J203" i="32"/>
  <c r="J202" i="32"/>
  <c r="J201" i="32"/>
  <c r="J200" i="32"/>
  <c r="J199" i="32"/>
  <c r="J198" i="32"/>
  <c r="J197" i="32"/>
  <c r="J196" i="32"/>
  <c r="J195" i="32"/>
  <c r="J194" i="32"/>
  <c r="J193" i="32"/>
  <c r="J192" i="32"/>
  <c r="J191" i="32"/>
  <c r="J190" i="32"/>
  <c r="J189" i="32"/>
  <c r="J188" i="32"/>
  <c r="J187" i="32"/>
  <c r="J186" i="32"/>
  <c r="J185" i="32"/>
  <c r="J184" i="32"/>
  <c r="J183" i="32"/>
  <c r="J182" i="32"/>
  <c r="J181" i="32"/>
  <c r="J180" i="32"/>
  <c r="J179" i="32"/>
  <c r="J178" i="32"/>
  <c r="J177" i="32"/>
  <c r="J176" i="32"/>
  <c r="J175" i="32"/>
  <c r="J174" i="32"/>
  <c r="J173" i="32"/>
  <c r="J172" i="32"/>
  <c r="J171" i="32"/>
  <c r="J170" i="32"/>
  <c r="J169" i="32"/>
  <c r="J168" i="32"/>
  <c r="J167" i="32"/>
  <c r="J166" i="32"/>
  <c r="J165" i="32"/>
  <c r="J164" i="32"/>
  <c r="J163" i="32"/>
  <c r="J162" i="32"/>
  <c r="J161" i="32"/>
  <c r="J160" i="32"/>
  <c r="J159" i="32"/>
  <c r="J158" i="32"/>
  <c r="J157" i="32"/>
  <c r="J156" i="32"/>
  <c r="J155" i="32"/>
  <c r="I144" i="32"/>
  <c r="H144" i="32"/>
  <c r="G144" i="32"/>
  <c r="F144" i="32"/>
  <c r="E144" i="32"/>
  <c r="D144" i="32"/>
  <c r="C144" i="32"/>
  <c r="B144" i="32"/>
  <c r="J141" i="32"/>
  <c r="J140" i="32"/>
  <c r="J139" i="32"/>
  <c r="J138" i="32"/>
  <c r="J137" i="32"/>
  <c r="J136" i="32"/>
  <c r="J135" i="32"/>
  <c r="J134" i="32"/>
  <c r="J133" i="32"/>
  <c r="J132" i="32"/>
  <c r="J131" i="32"/>
  <c r="J130" i="32"/>
  <c r="J129" i="32"/>
  <c r="J128" i="32"/>
  <c r="J127" i="32"/>
  <c r="J126" i="32"/>
  <c r="J125" i="32"/>
  <c r="J124" i="32"/>
  <c r="J123" i="32"/>
  <c r="J122" i="32"/>
  <c r="J121" i="32"/>
  <c r="J120" i="32"/>
  <c r="J119" i="32"/>
  <c r="J118" i="32"/>
  <c r="J117" i="32"/>
  <c r="J116" i="32"/>
  <c r="J115" i="32"/>
  <c r="J114" i="32"/>
  <c r="J113" i="32"/>
  <c r="J112" i="32"/>
  <c r="J111" i="32"/>
  <c r="J110" i="32"/>
  <c r="J109" i="32"/>
  <c r="J108" i="32"/>
  <c r="J107" i="32"/>
  <c r="J106" i="32"/>
  <c r="J105" i="32"/>
  <c r="J104" i="32"/>
  <c r="J103" i="32"/>
  <c r="J102" i="32"/>
  <c r="J101" i="32"/>
  <c r="J100" i="32"/>
  <c r="J99" i="32"/>
  <c r="J98" i="32"/>
  <c r="J97" i="32"/>
  <c r="J96" i="32"/>
  <c r="J95" i="32"/>
  <c r="J94" i="32"/>
  <c r="J93" i="32"/>
  <c r="J92" i="32"/>
  <c r="J91" i="32"/>
  <c r="J90" i="32"/>
  <c r="J89" i="32"/>
  <c r="J88" i="32"/>
  <c r="J87" i="32"/>
  <c r="J86" i="32"/>
  <c r="J84" i="32"/>
  <c r="J83" i="32"/>
  <c r="J82" i="32"/>
  <c r="I70" i="32"/>
  <c r="H70" i="32"/>
  <c r="G70" i="32"/>
  <c r="F70" i="32"/>
  <c r="E70" i="32"/>
  <c r="D70" i="32"/>
  <c r="C70" i="32"/>
  <c r="B70" i="32"/>
  <c r="J69" i="32"/>
  <c r="J68" i="32"/>
  <c r="J67" i="32"/>
  <c r="J66" i="32"/>
  <c r="J65" i="32"/>
  <c r="J64" i="32"/>
  <c r="J63" i="32"/>
  <c r="J62" i="32"/>
  <c r="J61" i="32"/>
  <c r="J60" i="32"/>
  <c r="J59" i="32"/>
  <c r="J58" i="32"/>
  <c r="J57" i="32"/>
  <c r="J56" i="32"/>
  <c r="J55" i="32"/>
  <c r="J54" i="32"/>
  <c r="J53" i="32"/>
  <c r="J52" i="32"/>
  <c r="J51" i="32"/>
  <c r="J50" i="32"/>
  <c r="J49" i="32"/>
  <c r="J48" i="32"/>
  <c r="J47" i="32"/>
  <c r="J46" i="32"/>
  <c r="J45" i="32"/>
  <c r="J44" i="32"/>
  <c r="J43" i="32"/>
  <c r="J42" i="32"/>
  <c r="J41" i="32"/>
  <c r="J40" i="32"/>
  <c r="J39" i="32"/>
  <c r="J38" i="32"/>
  <c r="J37" i="32"/>
  <c r="J36" i="32"/>
  <c r="J35" i="32"/>
  <c r="J34" i="32"/>
  <c r="J33" i="32"/>
  <c r="J32" i="32"/>
  <c r="J31" i="32"/>
  <c r="J30" i="32"/>
  <c r="J29" i="32"/>
  <c r="J28" i="32"/>
  <c r="J27" i="32"/>
  <c r="J26" i="32"/>
  <c r="J25" i="32"/>
  <c r="J24" i="32"/>
  <c r="J23" i="32"/>
  <c r="J22" i="32"/>
  <c r="J21" i="32"/>
  <c r="J20" i="32"/>
  <c r="J19" i="32"/>
  <c r="J18" i="32"/>
  <c r="J17" i="32"/>
  <c r="J16" i="32"/>
  <c r="J15" i="32"/>
  <c r="J14" i="32"/>
  <c r="J13" i="32"/>
  <c r="J12" i="32"/>
  <c r="J11" i="32"/>
  <c r="J10" i="32"/>
  <c r="J9" i="32"/>
  <c r="J8" i="32"/>
  <c r="J167" i="6"/>
  <c r="J70" i="32" l="1"/>
  <c r="J144" i="32"/>
  <c r="J291" i="32"/>
  <c r="J80" i="20"/>
  <c r="J56" i="15" l="1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134" i="28"/>
  <c r="I292" i="13" l="1"/>
  <c r="H292" i="13"/>
  <c r="G292" i="13"/>
  <c r="F292" i="13"/>
  <c r="E292" i="13"/>
  <c r="D292" i="13"/>
  <c r="C292" i="13"/>
  <c r="B292" i="13"/>
  <c r="J291" i="13"/>
  <c r="J290" i="13"/>
  <c r="J289" i="13"/>
  <c r="J288" i="13"/>
  <c r="J287" i="13"/>
  <c r="J286" i="13"/>
  <c r="J285" i="13"/>
  <c r="J284" i="13"/>
  <c r="J283" i="13"/>
  <c r="J282" i="13"/>
  <c r="J281" i="13"/>
  <c r="J280" i="13"/>
  <c r="J279" i="13"/>
  <c r="J278" i="13"/>
  <c r="J277" i="13"/>
  <c r="J276" i="13"/>
  <c r="J275" i="13"/>
  <c r="J274" i="13"/>
  <c r="J273" i="13"/>
  <c r="J272" i="13"/>
  <c r="J271" i="13"/>
  <c r="J270" i="13"/>
  <c r="J269" i="13"/>
  <c r="J268" i="13"/>
  <c r="J267" i="13"/>
  <c r="J266" i="13"/>
  <c r="J265" i="13"/>
  <c r="J264" i="13"/>
  <c r="J263" i="13"/>
  <c r="J262" i="13"/>
  <c r="J261" i="13"/>
  <c r="J260" i="13"/>
  <c r="J259" i="13"/>
  <c r="J258" i="13"/>
  <c r="J257" i="13"/>
  <c r="J256" i="13"/>
  <c r="J255" i="13"/>
  <c r="J254" i="13"/>
  <c r="J253" i="13"/>
  <c r="J252" i="13"/>
  <c r="J251" i="13"/>
  <c r="J250" i="13"/>
  <c r="J249" i="13"/>
  <c r="J248" i="13"/>
  <c r="J247" i="13"/>
  <c r="J246" i="13"/>
  <c r="J245" i="13"/>
  <c r="J244" i="13"/>
  <c r="J243" i="13"/>
  <c r="J242" i="13"/>
  <c r="J241" i="13"/>
  <c r="J240" i="13"/>
  <c r="J239" i="13"/>
  <c r="J238" i="13"/>
  <c r="J237" i="13"/>
  <c r="J236" i="13"/>
  <c r="J235" i="13"/>
  <c r="J234" i="13"/>
  <c r="J233" i="13"/>
  <c r="J232" i="13"/>
  <c r="J231" i="13"/>
  <c r="J230" i="13"/>
  <c r="J217" i="13"/>
  <c r="J216" i="13"/>
  <c r="J215" i="13"/>
  <c r="J214" i="13"/>
  <c r="J213" i="13"/>
  <c r="J212" i="13"/>
  <c r="J211" i="13"/>
  <c r="J210" i="13"/>
  <c r="J209" i="13"/>
  <c r="J208" i="13"/>
  <c r="J207" i="13"/>
  <c r="J206" i="13"/>
  <c r="J205" i="13"/>
  <c r="J204" i="13"/>
  <c r="J203" i="13"/>
  <c r="J202" i="13"/>
  <c r="J201" i="13"/>
  <c r="J200" i="13"/>
  <c r="J199" i="13"/>
  <c r="J198" i="13"/>
  <c r="J197" i="13"/>
  <c r="J196" i="13"/>
  <c r="J195" i="13"/>
  <c r="J194" i="13"/>
  <c r="J193" i="13"/>
  <c r="J192" i="13"/>
  <c r="J191" i="13"/>
  <c r="J190" i="13"/>
  <c r="J189" i="13"/>
  <c r="J188" i="13"/>
  <c r="J187" i="13"/>
  <c r="J186" i="13"/>
  <c r="J185" i="13"/>
  <c r="J184" i="13"/>
  <c r="J183" i="13"/>
  <c r="J182" i="13"/>
  <c r="J181" i="13"/>
  <c r="J180" i="13"/>
  <c r="J179" i="13"/>
  <c r="J178" i="13"/>
  <c r="J177" i="13"/>
  <c r="J176" i="13"/>
  <c r="J175" i="13"/>
  <c r="J174" i="13"/>
  <c r="J173" i="13"/>
  <c r="J172" i="13"/>
  <c r="J171" i="13"/>
  <c r="J170" i="13"/>
  <c r="J169" i="13"/>
  <c r="J168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I144" i="13"/>
  <c r="H144" i="13"/>
  <c r="G144" i="13"/>
  <c r="F144" i="13"/>
  <c r="E144" i="13"/>
  <c r="D144" i="13"/>
  <c r="C144" i="13"/>
  <c r="B144" i="13"/>
  <c r="J141" i="13"/>
  <c r="J140" i="13"/>
  <c r="J139" i="13"/>
  <c r="J138" i="13"/>
  <c r="J137" i="13"/>
  <c r="J136" i="13"/>
  <c r="J135" i="13"/>
  <c r="J134" i="13"/>
  <c r="J133" i="13"/>
  <c r="J132" i="13"/>
  <c r="J131" i="13"/>
  <c r="J130" i="13"/>
  <c r="J129" i="13"/>
  <c r="J128" i="13"/>
  <c r="J127" i="13"/>
  <c r="J126" i="13"/>
  <c r="J125" i="13"/>
  <c r="J124" i="13"/>
  <c r="J123" i="13"/>
  <c r="J122" i="13"/>
  <c r="J121" i="13"/>
  <c r="J120" i="13"/>
  <c r="J119" i="13"/>
  <c r="J118" i="13"/>
  <c r="J117" i="13"/>
  <c r="J116" i="13"/>
  <c r="J115" i="13"/>
  <c r="J114" i="13"/>
  <c r="J113" i="13"/>
  <c r="J112" i="13"/>
  <c r="J111" i="13"/>
  <c r="J110" i="13"/>
  <c r="J109" i="13"/>
  <c r="J108" i="13"/>
  <c r="J107" i="13"/>
  <c r="J106" i="13"/>
  <c r="J105" i="13"/>
  <c r="J104" i="13"/>
  <c r="J103" i="13"/>
  <c r="J102" i="13"/>
  <c r="J101" i="13"/>
  <c r="J100" i="13"/>
  <c r="J99" i="13"/>
  <c r="J98" i="13"/>
  <c r="J97" i="13"/>
  <c r="J96" i="13"/>
  <c r="J95" i="13"/>
  <c r="J94" i="13"/>
  <c r="J93" i="13"/>
  <c r="J92" i="13"/>
  <c r="J91" i="13"/>
  <c r="J90" i="13"/>
  <c r="J89" i="13"/>
  <c r="J88" i="13"/>
  <c r="J87" i="13"/>
  <c r="J86" i="13"/>
  <c r="J84" i="13"/>
  <c r="J83" i="13"/>
  <c r="J82" i="13"/>
  <c r="I71" i="13"/>
  <c r="H71" i="13"/>
  <c r="G71" i="13"/>
  <c r="F71" i="13"/>
  <c r="E71" i="13"/>
  <c r="D71" i="13"/>
  <c r="C71" i="13"/>
  <c r="B71" i="13"/>
  <c r="J70" i="13"/>
  <c r="J69" i="13"/>
  <c r="J68" i="13"/>
  <c r="J6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71" i="13" l="1"/>
  <c r="J292" i="13"/>
  <c r="J144" i="13"/>
  <c r="I291" i="11" l="1"/>
  <c r="H291" i="11"/>
  <c r="G291" i="11"/>
  <c r="F291" i="11"/>
  <c r="E291" i="11"/>
  <c r="D291" i="11"/>
  <c r="C291" i="11"/>
  <c r="B291" i="11"/>
  <c r="J290" i="11"/>
  <c r="J289" i="11"/>
  <c r="J288" i="11"/>
  <c r="J287" i="11"/>
  <c r="J286" i="11"/>
  <c r="J285" i="11"/>
  <c r="J284" i="11"/>
  <c r="J283" i="11"/>
  <c r="J282" i="11"/>
  <c r="J281" i="11"/>
  <c r="J280" i="11"/>
  <c r="J279" i="11"/>
  <c r="J278" i="11"/>
  <c r="J277" i="11"/>
  <c r="J276" i="11"/>
  <c r="J275" i="11"/>
  <c r="J274" i="11"/>
  <c r="J273" i="11"/>
  <c r="J272" i="11"/>
  <c r="J271" i="11"/>
  <c r="J270" i="11"/>
  <c r="J269" i="11"/>
  <c r="J268" i="11"/>
  <c r="J267" i="11"/>
  <c r="J266" i="11"/>
  <c r="J265" i="11"/>
  <c r="J264" i="11"/>
  <c r="J263" i="11"/>
  <c r="J262" i="11"/>
  <c r="J261" i="11"/>
  <c r="J260" i="11"/>
  <c r="J259" i="11"/>
  <c r="J258" i="11"/>
  <c r="J257" i="11"/>
  <c r="J256" i="11"/>
  <c r="J255" i="11"/>
  <c r="J254" i="11"/>
  <c r="J253" i="11"/>
  <c r="J252" i="11"/>
  <c r="J251" i="11"/>
  <c r="J250" i="11"/>
  <c r="J249" i="11"/>
  <c r="J248" i="11"/>
  <c r="J247" i="11"/>
  <c r="J246" i="11"/>
  <c r="J245" i="11"/>
  <c r="J244" i="11"/>
  <c r="J243" i="11"/>
  <c r="J242" i="11"/>
  <c r="J241" i="11"/>
  <c r="J240" i="11"/>
  <c r="J239" i="11"/>
  <c r="J238" i="11"/>
  <c r="J237" i="11"/>
  <c r="J236" i="11"/>
  <c r="J235" i="11"/>
  <c r="J234" i="11"/>
  <c r="J233" i="11"/>
  <c r="J232" i="11"/>
  <c r="J231" i="11"/>
  <c r="J230" i="11"/>
  <c r="J229" i="11"/>
  <c r="J215" i="11"/>
  <c r="J214" i="11"/>
  <c r="J213" i="11"/>
  <c r="J212" i="11"/>
  <c r="J211" i="11"/>
  <c r="J210" i="11"/>
  <c r="J209" i="11"/>
  <c r="J208" i="11"/>
  <c r="J207" i="11"/>
  <c r="J206" i="11"/>
  <c r="J205" i="11"/>
  <c r="J204" i="11"/>
  <c r="J203" i="11"/>
  <c r="J202" i="11"/>
  <c r="J201" i="11"/>
  <c r="J200" i="11"/>
  <c r="J199" i="11"/>
  <c r="J198" i="11"/>
  <c r="J197" i="11"/>
  <c r="J196" i="11"/>
  <c r="J195" i="11"/>
  <c r="J194" i="11"/>
  <c r="J193" i="11"/>
  <c r="J192" i="11"/>
  <c r="J191" i="11"/>
  <c r="J190" i="11"/>
  <c r="J189" i="11"/>
  <c r="J188" i="11"/>
  <c r="J187" i="11"/>
  <c r="J186" i="11"/>
  <c r="J185" i="11"/>
  <c r="J184" i="11"/>
  <c r="J183" i="11"/>
  <c r="J182" i="11"/>
  <c r="J181" i="11"/>
  <c r="J180" i="11"/>
  <c r="J179" i="11"/>
  <c r="J178" i="11"/>
  <c r="J177" i="11"/>
  <c r="J176" i="11"/>
  <c r="J175" i="11"/>
  <c r="J174" i="11"/>
  <c r="J173" i="11"/>
  <c r="J172" i="11"/>
  <c r="J171" i="11"/>
  <c r="J170" i="11"/>
  <c r="J169" i="11"/>
  <c r="J168" i="11"/>
  <c r="J167" i="11"/>
  <c r="J166" i="11"/>
  <c r="J165" i="11"/>
  <c r="J164" i="11"/>
  <c r="J163" i="11"/>
  <c r="J162" i="11"/>
  <c r="J161" i="11"/>
  <c r="J160" i="11"/>
  <c r="J159" i="11"/>
  <c r="J158" i="11"/>
  <c r="J157" i="11"/>
  <c r="J156" i="11"/>
  <c r="J155" i="11"/>
  <c r="J154" i="11"/>
  <c r="I144" i="11"/>
  <c r="H144" i="11"/>
  <c r="G144" i="11"/>
  <c r="F144" i="11"/>
  <c r="E144" i="11"/>
  <c r="D144" i="11"/>
  <c r="C144" i="11"/>
  <c r="B144" i="11"/>
  <c r="J141" i="11"/>
  <c r="J140" i="11"/>
  <c r="J139" i="11"/>
  <c r="J138" i="11"/>
  <c r="J137" i="11"/>
  <c r="J136" i="11"/>
  <c r="J135" i="11"/>
  <c r="J134" i="11"/>
  <c r="J133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4" i="11"/>
  <c r="J83" i="11"/>
  <c r="J82" i="11"/>
  <c r="I71" i="11"/>
  <c r="H71" i="11"/>
  <c r="G71" i="11"/>
  <c r="F71" i="11"/>
  <c r="E71" i="11"/>
  <c r="D71" i="11"/>
  <c r="C71" i="11"/>
  <c r="B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71" i="11" l="1"/>
  <c r="J291" i="11"/>
  <c r="J144" i="11"/>
  <c r="I90" i="29" l="1"/>
  <c r="E90" i="29"/>
  <c r="I44" i="29"/>
  <c r="G44" i="29"/>
  <c r="F44" i="29"/>
  <c r="E44" i="29"/>
  <c r="C44" i="29"/>
  <c r="B44" i="29"/>
  <c r="C90" i="29" l="1"/>
  <c r="J57" i="29"/>
  <c r="J58" i="29"/>
  <c r="J59" i="29"/>
  <c r="J60" i="29"/>
  <c r="J62" i="29"/>
  <c r="J63" i="29"/>
  <c r="J64" i="29"/>
  <c r="J65" i="29"/>
  <c r="J66" i="29"/>
  <c r="J67" i="29"/>
  <c r="J68" i="29"/>
  <c r="J69" i="29"/>
  <c r="J70" i="29"/>
  <c r="J71" i="29"/>
  <c r="J72" i="29"/>
  <c r="J73" i="29"/>
  <c r="J74" i="29"/>
  <c r="J75" i="29"/>
  <c r="J76" i="29"/>
  <c r="J77" i="29"/>
  <c r="J78" i="29"/>
  <c r="J79" i="29"/>
  <c r="J80" i="29"/>
  <c r="J81" i="29"/>
  <c r="J82" i="29"/>
  <c r="J83" i="29"/>
  <c r="J84" i="29"/>
  <c r="J85" i="29"/>
  <c r="J86" i="29"/>
  <c r="J87" i="29"/>
  <c r="J88" i="29"/>
  <c r="J89" i="29"/>
  <c r="J101" i="29"/>
  <c r="J102" i="29"/>
  <c r="J103" i="29"/>
  <c r="J104" i="29"/>
  <c r="J105" i="29"/>
  <c r="J106" i="29"/>
  <c r="J107" i="29"/>
  <c r="J108" i="29"/>
  <c r="J109" i="29"/>
  <c r="J110" i="29"/>
  <c r="J111" i="29"/>
  <c r="J112" i="29"/>
  <c r="J113" i="29"/>
  <c r="J114" i="29"/>
  <c r="J115" i="29"/>
  <c r="J116" i="29"/>
  <c r="J117" i="29"/>
  <c r="J118" i="29"/>
  <c r="J119" i="29"/>
  <c r="J120" i="29"/>
  <c r="J121" i="29"/>
  <c r="J122" i="29"/>
  <c r="J123" i="29"/>
  <c r="J124" i="29"/>
  <c r="J125" i="29"/>
  <c r="J126" i="29"/>
  <c r="J127" i="29"/>
  <c r="J128" i="29"/>
  <c r="J129" i="29"/>
  <c r="J130" i="29"/>
  <c r="J131" i="29"/>
  <c r="J132" i="29"/>
  <c r="J134" i="29"/>
  <c r="J61" i="29"/>
  <c r="G90" i="29"/>
  <c r="J133" i="29"/>
  <c r="D44" i="29"/>
  <c r="H44" i="29"/>
  <c r="F90" i="29"/>
  <c r="D90" i="29"/>
  <c r="H9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B90" i="29"/>
  <c r="J56" i="29"/>
  <c r="J10" i="29"/>
  <c r="H90" i="28"/>
  <c r="G90" i="28"/>
  <c r="F90" i="28"/>
  <c r="D90" i="28"/>
  <c r="C90" i="28"/>
  <c r="I44" i="28"/>
  <c r="G44" i="28"/>
  <c r="F44" i="28"/>
  <c r="E44" i="28"/>
  <c r="C44" i="28"/>
  <c r="B44" i="28"/>
  <c r="J130" i="27"/>
  <c r="J129" i="27"/>
  <c r="J128" i="27"/>
  <c r="J127" i="27"/>
  <c r="J126" i="27"/>
  <c r="J125" i="27"/>
  <c r="J124" i="27"/>
  <c r="J123" i="27"/>
  <c r="J121" i="27"/>
  <c r="J120" i="27"/>
  <c r="J119" i="27"/>
  <c r="J118" i="27"/>
  <c r="J117" i="27"/>
  <c r="J116" i="27"/>
  <c r="J115" i="27"/>
  <c r="J113" i="27"/>
  <c r="J112" i="27"/>
  <c r="J111" i="27"/>
  <c r="J110" i="27"/>
  <c r="J109" i="27"/>
  <c r="J108" i="27"/>
  <c r="J107" i="27"/>
  <c r="J106" i="27"/>
  <c r="J105" i="27"/>
  <c r="J104" i="27"/>
  <c r="J103" i="27"/>
  <c r="J102" i="27"/>
  <c r="J101" i="27"/>
  <c r="J100" i="27"/>
  <c r="J88" i="27"/>
  <c r="J87" i="27"/>
  <c r="J86" i="27"/>
  <c r="J85" i="27"/>
  <c r="J84" i="27"/>
  <c r="J83" i="27"/>
  <c r="J82" i="27"/>
  <c r="J81" i="27"/>
  <c r="J80" i="27"/>
  <c r="J79" i="27"/>
  <c r="J78" i="27"/>
  <c r="J77" i="27"/>
  <c r="J76" i="27"/>
  <c r="J75" i="27"/>
  <c r="J74" i="27"/>
  <c r="J73" i="27"/>
  <c r="J72" i="27"/>
  <c r="J71" i="27"/>
  <c r="J70" i="27"/>
  <c r="J69" i="27"/>
  <c r="J68" i="27"/>
  <c r="J67" i="27"/>
  <c r="J66" i="27"/>
  <c r="J65" i="27"/>
  <c r="J64" i="27"/>
  <c r="J63" i="27"/>
  <c r="J61" i="27"/>
  <c r="J60" i="27"/>
  <c r="J59" i="27"/>
  <c r="J58" i="27"/>
  <c r="J57" i="27"/>
  <c r="J56" i="27"/>
  <c r="I89" i="27"/>
  <c r="H89" i="27"/>
  <c r="G89" i="27"/>
  <c r="F89" i="27"/>
  <c r="E89" i="27"/>
  <c r="D89" i="27"/>
  <c r="C89" i="27"/>
  <c r="J55" i="27"/>
  <c r="J43" i="27"/>
  <c r="J42" i="27"/>
  <c r="J40" i="27"/>
  <c r="J38" i="27"/>
  <c r="J37" i="27"/>
  <c r="J36" i="27"/>
  <c r="J34" i="27"/>
  <c r="J33" i="27"/>
  <c r="J32" i="27"/>
  <c r="J31" i="27"/>
  <c r="J30" i="27"/>
  <c r="J29" i="27"/>
  <c r="J28" i="27"/>
  <c r="J27" i="27"/>
  <c r="J26" i="27"/>
  <c r="J25" i="27"/>
  <c r="J21" i="27"/>
  <c r="J20" i="27"/>
  <c r="J18" i="27"/>
  <c r="J17" i="27"/>
  <c r="J16" i="27"/>
  <c r="J15" i="27"/>
  <c r="J14" i="27"/>
  <c r="J12" i="27"/>
  <c r="J11" i="27"/>
  <c r="I44" i="27"/>
  <c r="H44" i="27"/>
  <c r="G44" i="27"/>
  <c r="F44" i="27"/>
  <c r="E44" i="27"/>
  <c r="D44" i="27"/>
  <c r="C44" i="27"/>
  <c r="H90" i="26"/>
  <c r="G90" i="26"/>
  <c r="F90" i="26"/>
  <c r="E90" i="26"/>
  <c r="D90" i="26"/>
  <c r="C90" i="26"/>
  <c r="B90" i="26"/>
  <c r="H44" i="26"/>
  <c r="G44" i="26"/>
  <c r="E44" i="26"/>
  <c r="D44" i="26"/>
  <c r="C44" i="26"/>
  <c r="J90" i="29" l="1"/>
  <c r="J35" i="27"/>
  <c r="J39" i="27"/>
  <c r="J89" i="27"/>
  <c r="J122" i="27"/>
  <c r="J62" i="27"/>
  <c r="J44" i="29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56" i="28"/>
  <c r="J57" i="28"/>
  <c r="J58" i="28"/>
  <c r="J59" i="28"/>
  <c r="J60" i="28"/>
  <c r="J61" i="28"/>
  <c r="J62" i="28"/>
  <c r="J63" i="28"/>
  <c r="J64" i="28"/>
  <c r="J65" i="28"/>
  <c r="J66" i="28"/>
  <c r="J67" i="28"/>
  <c r="J68" i="28"/>
  <c r="J69" i="28"/>
  <c r="J70" i="28"/>
  <c r="J71" i="28"/>
  <c r="J72" i="28"/>
  <c r="J73" i="28"/>
  <c r="J74" i="28"/>
  <c r="J75" i="28"/>
  <c r="J76" i="28"/>
  <c r="J77" i="28"/>
  <c r="J78" i="28"/>
  <c r="J79" i="28"/>
  <c r="J80" i="28"/>
  <c r="J81" i="28"/>
  <c r="J82" i="28"/>
  <c r="J83" i="28"/>
  <c r="J84" i="28"/>
  <c r="J85" i="28"/>
  <c r="J86" i="28"/>
  <c r="J87" i="28"/>
  <c r="J88" i="28"/>
  <c r="J89" i="28"/>
  <c r="J101" i="28"/>
  <c r="J102" i="28"/>
  <c r="J103" i="28"/>
  <c r="J104" i="28"/>
  <c r="J105" i="28"/>
  <c r="J106" i="28"/>
  <c r="J107" i="28"/>
  <c r="J108" i="28"/>
  <c r="J109" i="28"/>
  <c r="J110" i="28"/>
  <c r="J111" i="28"/>
  <c r="J113" i="28"/>
  <c r="J114" i="28"/>
  <c r="J115" i="28"/>
  <c r="J116" i="28"/>
  <c r="J117" i="28"/>
  <c r="J118" i="28"/>
  <c r="J119" i="28"/>
  <c r="J120" i="28"/>
  <c r="J121" i="28"/>
  <c r="J122" i="28"/>
  <c r="J123" i="28"/>
  <c r="J124" i="28"/>
  <c r="J125" i="28"/>
  <c r="J126" i="28"/>
  <c r="J127" i="28"/>
  <c r="J128" i="28"/>
  <c r="J129" i="28"/>
  <c r="J130" i="28"/>
  <c r="J131" i="28"/>
  <c r="J132" i="28"/>
  <c r="J133" i="28"/>
  <c r="J28" i="28"/>
  <c r="D44" i="28"/>
  <c r="H44" i="28"/>
  <c r="J112" i="28"/>
  <c r="E90" i="28"/>
  <c r="I90" i="28"/>
  <c r="J10" i="28"/>
  <c r="B90" i="28"/>
  <c r="J13" i="27"/>
  <c r="J19" i="27"/>
  <c r="J22" i="27"/>
  <c r="J23" i="27"/>
  <c r="J24" i="27"/>
  <c r="J41" i="27"/>
  <c r="B44" i="27"/>
  <c r="J114" i="27"/>
  <c r="J133" i="27"/>
  <c r="J132" i="27"/>
  <c r="J131" i="27"/>
  <c r="J10" i="27"/>
  <c r="B89" i="27"/>
  <c r="J109" i="26"/>
  <c r="J110" i="26"/>
  <c r="J111" i="26"/>
  <c r="J112" i="26"/>
  <c r="J113" i="26"/>
  <c r="J114" i="26"/>
  <c r="J115" i="26"/>
  <c r="J117" i="26"/>
  <c r="J118" i="26"/>
  <c r="J119" i="26"/>
  <c r="J120" i="26"/>
  <c r="J121" i="26"/>
  <c r="J122" i="26"/>
  <c r="J123" i="26"/>
  <c r="J124" i="26"/>
  <c r="J125" i="26"/>
  <c r="J126" i="26"/>
  <c r="J127" i="26"/>
  <c r="J128" i="26"/>
  <c r="J129" i="26"/>
  <c r="J130" i="26"/>
  <c r="J131" i="26"/>
  <c r="J132" i="26"/>
  <c r="J134" i="26"/>
  <c r="J133" i="26"/>
  <c r="I44" i="26"/>
  <c r="I90" i="26"/>
  <c r="J116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1" i="26"/>
  <c r="J82" i="26"/>
  <c r="J83" i="26"/>
  <c r="J84" i="26"/>
  <c r="J85" i="26"/>
  <c r="J86" i="26"/>
  <c r="J87" i="26"/>
  <c r="J88" i="26"/>
  <c r="J89" i="26"/>
  <c r="J101" i="26"/>
  <c r="J102" i="26"/>
  <c r="J103" i="26"/>
  <c r="J104" i="26"/>
  <c r="J105" i="26"/>
  <c r="J106" i="26"/>
  <c r="J107" i="26"/>
  <c r="F44" i="26"/>
  <c r="J108" i="26"/>
  <c r="J10" i="26"/>
  <c r="J11" i="26"/>
  <c r="J12" i="26"/>
  <c r="J13" i="26"/>
  <c r="B44" i="26"/>
  <c r="J56" i="26"/>
  <c r="I91" i="24"/>
  <c r="H91" i="24"/>
  <c r="E91" i="24"/>
  <c r="D91" i="24"/>
  <c r="I45" i="24"/>
  <c r="H45" i="24"/>
  <c r="E45" i="24"/>
  <c r="D45" i="24"/>
  <c r="C45" i="24"/>
  <c r="I89" i="23"/>
  <c r="H89" i="23"/>
  <c r="G89" i="23"/>
  <c r="F89" i="23"/>
  <c r="E89" i="23"/>
  <c r="C89" i="23"/>
  <c r="B89" i="23"/>
  <c r="I44" i="23"/>
  <c r="H44" i="23"/>
  <c r="G44" i="23"/>
  <c r="F44" i="23"/>
  <c r="E44" i="23"/>
  <c r="D44" i="23"/>
  <c r="C44" i="23"/>
  <c r="I90" i="22"/>
  <c r="H90" i="22"/>
  <c r="G90" i="22"/>
  <c r="E90" i="22"/>
  <c r="D90" i="22"/>
  <c r="C90" i="22"/>
  <c r="B90" i="22"/>
  <c r="I44" i="22"/>
  <c r="G44" i="22"/>
  <c r="E44" i="22"/>
  <c r="D44" i="22"/>
  <c r="B44" i="22"/>
  <c r="I141" i="21"/>
  <c r="H141" i="21"/>
  <c r="G141" i="21"/>
  <c r="F141" i="21"/>
  <c r="E141" i="21"/>
  <c r="D141" i="21"/>
  <c r="C141" i="21"/>
  <c r="B141" i="21"/>
  <c r="I94" i="21"/>
  <c r="E94" i="21"/>
  <c r="I46" i="21"/>
  <c r="G46" i="21"/>
  <c r="E46" i="21"/>
  <c r="C46" i="21"/>
  <c r="H91" i="20"/>
  <c r="G91" i="20"/>
  <c r="F91" i="20"/>
  <c r="D91" i="20"/>
  <c r="C91" i="20"/>
  <c r="I45" i="20"/>
  <c r="G45" i="20"/>
  <c r="E45" i="20"/>
  <c r="C45" i="20"/>
  <c r="B45" i="20"/>
  <c r="J44" i="28" l="1"/>
  <c r="F45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2" i="20"/>
  <c r="J43" i="20"/>
  <c r="J44" i="20"/>
  <c r="J57" i="20"/>
  <c r="J58" i="20"/>
  <c r="J59" i="20"/>
  <c r="J61" i="20"/>
  <c r="J62" i="20"/>
  <c r="J63" i="20"/>
  <c r="J64" i="20"/>
  <c r="J65" i="20"/>
  <c r="J66" i="20"/>
  <c r="J67" i="20"/>
  <c r="J68" i="20"/>
  <c r="J70" i="20"/>
  <c r="J71" i="20"/>
  <c r="J72" i="20"/>
  <c r="J73" i="20"/>
  <c r="J74" i="20"/>
  <c r="J75" i="20"/>
  <c r="J76" i="20"/>
  <c r="J77" i="20"/>
  <c r="J78" i="20"/>
  <c r="J79" i="20"/>
  <c r="J81" i="20"/>
  <c r="J82" i="20"/>
  <c r="J83" i="20"/>
  <c r="J84" i="20"/>
  <c r="J85" i="20"/>
  <c r="J86" i="20"/>
  <c r="J87" i="20"/>
  <c r="J88" i="20"/>
  <c r="J89" i="20"/>
  <c r="J90" i="20"/>
  <c r="J104" i="20"/>
  <c r="J105" i="20"/>
  <c r="J106" i="20"/>
  <c r="J107" i="20"/>
  <c r="J108" i="20"/>
  <c r="J109" i="20"/>
  <c r="J110" i="20"/>
  <c r="J111" i="20"/>
  <c r="J112" i="20"/>
  <c r="J113" i="20"/>
  <c r="J114" i="20"/>
  <c r="J115" i="20"/>
  <c r="J116" i="20"/>
  <c r="J117" i="20"/>
  <c r="J118" i="20"/>
  <c r="J119" i="20"/>
  <c r="J120" i="20"/>
  <c r="J121" i="20"/>
  <c r="J122" i="20"/>
  <c r="J123" i="20"/>
  <c r="J124" i="20"/>
  <c r="J125" i="20"/>
  <c r="J127" i="20"/>
  <c r="J128" i="20"/>
  <c r="J129" i="20"/>
  <c r="J130" i="20"/>
  <c r="J131" i="20"/>
  <c r="J132" i="20"/>
  <c r="J133" i="20"/>
  <c r="J134" i="20"/>
  <c r="J135" i="20"/>
  <c r="J137" i="20"/>
  <c r="J72" i="21"/>
  <c r="J74" i="21"/>
  <c r="J81" i="21"/>
  <c r="J82" i="21"/>
  <c r="J83" i="21"/>
  <c r="J84" i="21"/>
  <c r="J85" i="21"/>
  <c r="J86" i="21"/>
  <c r="J87" i="21"/>
  <c r="J88" i="21"/>
  <c r="J89" i="21"/>
  <c r="J107" i="21"/>
  <c r="J108" i="21"/>
  <c r="J109" i="21"/>
  <c r="J111" i="21"/>
  <c r="J112" i="21"/>
  <c r="J113" i="21"/>
  <c r="J114" i="21"/>
  <c r="J122" i="21"/>
  <c r="J30" i="21"/>
  <c r="J31" i="21"/>
  <c r="J32" i="21"/>
  <c r="J33" i="21"/>
  <c r="J34" i="21"/>
  <c r="J35" i="21"/>
  <c r="J36" i="21"/>
  <c r="J37" i="21"/>
  <c r="J38" i="21"/>
  <c r="J39" i="21"/>
  <c r="J42" i="21"/>
  <c r="J43" i="21"/>
  <c r="J61" i="21"/>
  <c r="J62" i="21"/>
  <c r="J63" i="21"/>
  <c r="J64" i="21"/>
  <c r="J66" i="21"/>
  <c r="J67" i="21"/>
  <c r="J68" i="21"/>
  <c r="J69" i="21"/>
  <c r="J70" i="21"/>
  <c r="J71" i="21"/>
  <c r="J73" i="21"/>
  <c r="J75" i="21"/>
  <c r="J76" i="21"/>
  <c r="J77" i="21"/>
  <c r="J78" i="21"/>
  <c r="J79" i="21"/>
  <c r="J80" i="21"/>
  <c r="J90" i="21"/>
  <c r="J91" i="21"/>
  <c r="J92" i="21"/>
  <c r="J115" i="21"/>
  <c r="J116" i="21"/>
  <c r="J117" i="21"/>
  <c r="J118" i="21"/>
  <c r="J119" i="21"/>
  <c r="J120" i="21"/>
  <c r="J121" i="21"/>
  <c r="J123" i="21"/>
  <c r="J124" i="21"/>
  <c r="J125" i="21"/>
  <c r="J126" i="21"/>
  <c r="J127" i="21"/>
  <c r="J128" i="21"/>
  <c r="J129" i="21"/>
  <c r="J130" i="21"/>
  <c r="J131" i="21"/>
  <c r="J132" i="21"/>
  <c r="J133" i="21"/>
  <c r="J134" i="21"/>
  <c r="J135" i="21"/>
  <c r="J136" i="21"/>
  <c r="J137" i="21"/>
  <c r="J140" i="21"/>
  <c r="J40" i="21"/>
  <c r="J41" i="21"/>
  <c r="J45" i="21"/>
  <c r="J65" i="21"/>
  <c r="J9" i="23"/>
  <c r="J10" i="23"/>
  <c r="J11" i="23"/>
  <c r="J13" i="23"/>
  <c r="J14" i="23"/>
  <c r="J15" i="23"/>
  <c r="J133" i="23"/>
  <c r="J90" i="28"/>
  <c r="J93" i="21"/>
  <c r="J110" i="21"/>
  <c r="J44" i="27"/>
  <c r="J44" i="26"/>
  <c r="J90" i="26"/>
  <c r="J10" i="24"/>
  <c r="J11" i="24"/>
  <c r="J12" i="24"/>
  <c r="J14" i="24"/>
  <c r="J15" i="24"/>
  <c r="J16" i="24"/>
  <c r="J103" i="24"/>
  <c r="C91" i="24"/>
  <c r="G91" i="24"/>
  <c r="G45" i="24"/>
  <c r="J17" i="24"/>
  <c r="J18" i="24"/>
  <c r="J19" i="24"/>
  <c r="J21" i="24"/>
  <c r="J22" i="24"/>
  <c r="J23" i="24"/>
  <c r="J24" i="24"/>
  <c r="J25" i="24"/>
  <c r="J26" i="24"/>
  <c r="J27" i="24"/>
  <c r="J29" i="24"/>
  <c r="J30" i="24"/>
  <c r="J31" i="24"/>
  <c r="J32" i="24"/>
  <c r="J33" i="24"/>
  <c r="J34" i="24"/>
  <c r="J35" i="24"/>
  <c r="J36" i="24"/>
  <c r="J37" i="24"/>
  <c r="J38" i="24"/>
  <c r="J41" i="24"/>
  <c r="J42" i="24"/>
  <c r="J44" i="24"/>
  <c r="J56" i="24"/>
  <c r="J57" i="24"/>
  <c r="J58" i="24"/>
  <c r="J60" i="24"/>
  <c r="J61" i="24"/>
  <c r="J62" i="24"/>
  <c r="J63" i="24"/>
  <c r="J64" i="24"/>
  <c r="J65" i="24"/>
  <c r="J67" i="24"/>
  <c r="J68" i="24"/>
  <c r="J69" i="24"/>
  <c r="J70" i="24"/>
  <c r="J71" i="24"/>
  <c r="J72" i="24"/>
  <c r="J73" i="24"/>
  <c r="J74" i="24"/>
  <c r="J75" i="24"/>
  <c r="J77" i="24"/>
  <c r="J78" i="24"/>
  <c r="J79" i="24"/>
  <c r="J80" i="24"/>
  <c r="J81" i="24"/>
  <c r="J82" i="24"/>
  <c r="J83" i="24"/>
  <c r="J84" i="24"/>
  <c r="J85" i="24"/>
  <c r="J86" i="24"/>
  <c r="J87" i="24"/>
  <c r="J88" i="24"/>
  <c r="J89" i="24"/>
  <c r="J90" i="24"/>
  <c r="J104" i="24"/>
  <c r="J106" i="24"/>
  <c r="J107" i="24"/>
  <c r="J108" i="24"/>
  <c r="J109" i="24"/>
  <c r="J110" i="24"/>
  <c r="J111" i="24"/>
  <c r="J112" i="24"/>
  <c r="J113" i="24"/>
  <c r="J114" i="24"/>
  <c r="J115" i="24"/>
  <c r="J116" i="24"/>
  <c r="J117" i="24"/>
  <c r="J118" i="24"/>
  <c r="J119" i="24"/>
  <c r="J120" i="24"/>
  <c r="J121" i="24"/>
  <c r="J122" i="24"/>
  <c r="J124" i="24"/>
  <c r="J125" i="24"/>
  <c r="J126" i="24"/>
  <c r="J127" i="24"/>
  <c r="J128" i="24"/>
  <c r="J129" i="24"/>
  <c r="J132" i="24"/>
  <c r="J133" i="24"/>
  <c r="J134" i="24"/>
  <c r="J135" i="24"/>
  <c r="J137" i="24"/>
  <c r="J20" i="24"/>
  <c r="J76" i="24"/>
  <c r="J123" i="24"/>
  <c r="J28" i="24"/>
  <c r="J131" i="24"/>
  <c r="J40" i="24"/>
  <c r="J66" i="24"/>
  <c r="J39" i="24"/>
  <c r="J43" i="24"/>
  <c r="J105" i="24"/>
  <c r="J130" i="24"/>
  <c r="F45" i="24"/>
  <c r="B91" i="24"/>
  <c r="J136" i="24"/>
  <c r="B45" i="24"/>
  <c r="F91" i="24"/>
  <c r="J13" i="24"/>
  <c r="J59" i="24"/>
  <c r="D89" i="23"/>
  <c r="J12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B44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0" i="23"/>
  <c r="J41" i="23"/>
  <c r="J42" i="23"/>
  <c r="J43" i="23"/>
  <c r="J55" i="23"/>
  <c r="J56" i="23"/>
  <c r="J57" i="23"/>
  <c r="J58" i="23"/>
  <c r="J59" i="23"/>
  <c r="J60" i="23"/>
  <c r="J61" i="23"/>
  <c r="J62" i="23"/>
  <c r="J63" i="23"/>
  <c r="J64" i="23"/>
  <c r="J65" i="23"/>
  <c r="J66" i="23"/>
  <c r="J67" i="23"/>
  <c r="J68" i="23"/>
  <c r="J69" i="23"/>
  <c r="J70" i="23"/>
  <c r="J71" i="23"/>
  <c r="J72" i="23"/>
  <c r="J73" i="23"/>
  <c r="J74" i="23"/>
  <c r="J75" i="23"/>
  <c r="J76" i="23"/>
  <c r="J77" i="23"/>
  <c r="J78" i="23"/>
  <c r="J79" i="23"/>
  <c r="J80" i="23"/>
  <c r="J81" i="23"/>
  <c r="J82" i="23"/>
  <c r="J83" i="23"/>
  <c r="J84" i="23"/>
  <c r="J85" i="23"/>
  <c r="J86" i="23"/>
  <c r="J87" i="23"/>
  <c r="J88" i="23"/>
  <c r="J101" i="23"/>
  <c r="J102" i="23"/>
  <c r="J103" i="23"/>
  <c r="J104" i="23"/>
  <c r="J105" i="23"/>
  <c r="J106" i="23"/>
  <c r="J107" i="23"/>
  <c r="J108" i="23"/>
  <c r="J109" i="23"/>
  <c r="J110" i="23"/>
  <c r="J111" i="23"/>
  <c r="J112" i="23"/>
  <c r="J113" i="23"/>
  <c r="J114" i="23"/>
  <c r="J115" i="23"/>
  <c r="J116" i="23"/>
  <c r="J117" i="23"/>
  <c r="J118" i="23"/>
  <c r="J119" i="23"/>
  <c r="J120" i="23"/>
  <c r="J121" i="23"/>
  <c r="J122" i="23"/>
  <c r="J123" i="23"/>
  <c r="J124" i="23"/>
  <c r="J125" i="23"/>
  <c r="J126" i="23"/>
  <c r="J127" i="23"/>
  <c r="J128" i="23"/>
  <c r="J129" i="23"/>
  <c r="J130" i="23"/>
  <c r="J131" i="23"/>
  <c r="J132" i="23"/>
  <c r="J134" i="23"/>
  <c r="J54" i="23"/>
  <c r="J100" i="23"/>
  <c r="F90" i="22"/>
  <c r="J13" i="22"/>
  <c r="J15" i="22"/>
  <c r="J17" i="22"/>
  <c r="J19" i="22"/>
  <c r="J21" i="22"/>
  <c r="J23" i="22"/>
  <c r="J25" i="22"/>
  <c r="J27" i="22"/>
  <c r="J29" i="22"/>
  <c r="J31" i="22"/>
  <c r="J33" i="22"/>
  <c r="J34" i="22"/>
  <c r="J38" i="22"/>
  <c r="J39" i="22"/>
  <c r="J41" i="22"/>
  <c r="J42" i="22"/>
  <c r="J58" i="22"/>
  <c r="J61" i="22"/>
  <c r="J65" i="22"/>
  <c r="J67" i="22"/>
  <c r="J68" i="22"/>
  <c r="J70" i="22"/>
  <c r="J71" i="22"/>
  <c r="J72" i="22"/>
  <c r="J74" i="22"/>
  <c r="J78" i="22"/>
  <c r="J79" i="22"/>
  <c r="J82" i="22"/>
  <c r="J83" i="22"/>
  <c r="J87" i="22"/>
  <c r="J88" i="22"/>
  <c r="J104" i="22"/>
  <c r="J105" i="22"/>
  <c r="J108" i="22"/>
  <c r="J109" i="22"/>
  <c r="J111" i="22"/>
  <c r="J112" i="22"/>
  <c r="J114" i="22"/>
  <c r="J117" i="22"/>
  <c r="J122" i="22"/>
  <c r="J124" i="22"/>
  <c r="J132" i="22"/>
  <c r="J10" i="22"/>
  <c r="J11" i="22"/>
  <c r="J16" i="22"/>
  <c r="J18" i="22"/>
  <c r="J20" i="22"/>
  <c r="J22" i="22"/>
  <c r="J24" i="22"/>
  <c r="J26" i="22"/>
  <c r="J28" i="22"/>
  <c r="J30" i="22"/>
  <c r="J32" i="22"/>
  <c r="J35" i="22"/>
  <c r="J37" i="22"/>
  <c r="J43" i="22"/>
  <c r="J56" i="22"/>
  <c r="J57" i="22"/>
  <c r="J59" i="22"/>
  <c r="J60" i="22"/>
  <c r="J62" i="22"/>
  <c r="J63" i="22"/>
  <c r="J64" i="22"/>
  <c r="J66" i="22"/>
  <c r="J69" i="22"/>
  <c r="J73" i="22"/>
  <c r="J75" i="22"/>
  <c r="J76" i="22"/>
  <c r="J77" i="22"/>
  <c r="J80" i="22"/>
  <c r="J81" i="22"/>
  <c r="J84" i="22"/>
  <c r="J85" i="22"/>
  <c r="J86" i="22"/>
  <c r="J89" i="22"/>
  <c r="J101" i="22"/>
  <c r="J102" i="22"/>
  <c r="J103" i="22"/>
  <c r="J106" i="22"/>
  <c r="J107" i="22"/>
  <c r="J110" i="22"/>
  <c r="J113" i="22"/>
  <c r="J115" i="22"/>
  <c r="J116" i="22"/>
  <c r="J118" i="22"/>
  <c r="J119" i="22"/>
  <c r="J120" i="22"/>
  <c r="J121" i="22"/>
  <c r="J123" i="22"/>
  <c r="J125" i="22"/>
  <c r="J126" i="22"/>
  <c r="J127" i="22"/>
  <c r="J128" i="22"/>
  <c r="J129" i="22"/>
  <c r="J130" i="22"/>
  <c r="J131" i="22"/>
  <c r="J134" i="22"/>
  <c r="J36" i="22"/>
  <c r="H44" i="22"/>
  <c r="F44" i="22"/>
  <c r="J40" i="22"/>
  <c r="J12" i="22"/>
  <c r="J14" i="22"/>
  <c r="J133" i="22"/>
  <c r="C44" i="22"/>
  <c r="J55" i="22"/>
  <c r="J100" i="22"/>
  <c r="J9" i="22"/>
  <c r="J59" i="21"/>
  <c r="J139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44" i="21"/>
  <c r="B94" i="21"/>
  <c r="J138" i="21"/>
  <c r="C94" i="21"/>
  <c r="G94" i="21"/>
  <c r="F46" i="21"/>
  <c r="D46" i="21"/>
  <c r="H46" i="21"/>
  <c r="H94" i="21"/>
  <c r="F94" i="21"/>
  <c r="D94" i="21"/>
  <c r="B46" i="21"/>
  <c r="J106" i="21"/>
  <c r="J60" i="21"/>
  <c r="J126" i="20"/>
  <c r="J41" i="20"/>
  <c r="J136" i="20"/>
  <c r="J69" i="20"/>
  <c r="D45" i="20"/>
  <c r="H45" i="20"/>
  <c r="E91" i="20"/>
  <c r="I91" i="20"/>
  <c r="J11" i="20"/>
  <c r="B91" i="20"/>
  <c r="J91" i="20" l="1"/>
  <c r="J45" i="20"/>
  <c r="J94" i="21"/>
  <c r="J91" i="24"/>
  <c r="J45" i="24"/>
  <c r="J44" i="23"/>
  <c r="J89" i="23"/>
  <c r="J90" i="22"/>
  <c r="J44" i="22"/>
  <c r="J46" i="21"/>
  <c r="J141" i="21"/>
  <c r="J141" i="19"/>
  <c r="J140" i="19"/>
  <c r="J139" i="19"/>
  <c r="J138" i="19"/>
  <c r="J137" i="19"/>
  <c r="J136" i="19"/>
  <c r="J135" i="19"/>
  <c r="J134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0" i="19"/>
  <c r="I93" i="19"/>
  <c r="H93" i="19"/>
  <c r="G93" i="19"/>
  <c r="F93" i="19"/>
  <c r="E93" i="19"/>
  <c r="D93" i="19"/>
  <c r="C93" i="19"/>
  <c r="J59" i="19"/>
  <c r="J44" i="19"/>
  <c r="J43" i="19"/>
  <c r="J42" i="19"/>
  <c r="J41" i="19"/>
  <c r="J40" i="19"/>
  <c r="J39" i="19"/>
  <c r="J38" i="19"/>
  <c r="J37" i="19"/>
  <c r="J36" i="19"/>
  <c r="J35" i="19"/>
  <c r="J34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H45" i="19"/>
  <c r="G45" i="19"/>
  <c r="F45" i="19"/>
  <c r="D45" i="19"/>
  <c r="C45" i="19"/>
  <c r="B45" i="19"/>
  <c r="J91" i="19" l="1"/>
  <c r="J92" i="19"/>
  <c r="J108" i="19"/>
  <c r="J109" i="19"/>
  <c r="J110" i="19"/>
  <c r="J111" i="19"/>
  <c r="J112" i="19"/>
  <c r="J113" i="19"/>
  <c r="J114" i="19"/>
  <c r="J115" i="19"/>
  <c r="J116" i="19"/>
  <c r="J117" i="19"/>
  <c r="J118" i="19"/>
  <c r="J119" i="19"/>
  <c r="J120" i="19"/>
  <c r="J121" i="19"/>
  <c r="J122" i="19"/>
  <c r="J123" i="19"/>
  <c r="J124" i="19"/>
  <c r="J125" i="19"/>
  <c r="J126" i="19"/>
  <c r="J127" i="19"/>
  <c r="J128" i="19"/>
  <c r="J130" i="19"/>
  <c r="J131" i="19"/>
  <c r="J132" i="19"/>
  <c r="J133" i="19"/>
  <c r="J33" i="19"/>
  <c r="J61" i="19"/>
  <c r="J129" i="19"/>
  <c r="J93" i="19"/>
  <c r="E45" i="19"/>
  <c r="I45" i="19"/>
  <c r="J11" i="19"/>
  <c r="B93" i="19"/>
  <c r="J45" i="19" l="1"/>
  <c r="J145" i="18"/>
  <c r="J142" i="18"/>
  <c r="J140" i="18"/>
  <c r="I96" i="18"/>
  <c r="H96" i="18"/>
  <c r="G96" i="18"/>
  <c r="F96" i="18"/>
  <c r="E96" i="18"/>
  <c r="D96" i="18"/>
  <c r="I46" i="18"/>
  <c r="H46" i="18"/>
  <c r="G46" i="18"/>
  <c r="F46" i="18"/>
  <c r="E46" i="18"/>
  <c r="D46" i="18"/>
  <c r="C46" i="18"/>
  <c r="J12" i="18" l="1"/>
  <c r="J13" i="18"/>
  <c r="J14" i="18"/>
  <c r="J15" i="18"/>
  <c r="J16" i="18"/>
  <c r="J17" i="18"/>
  <c r="J18" i="18"/>
  <c r="J19" i="18"/>
  <c r="J20" i="18"/>
  <c r="J22" i="18"/>
  <c r="J23" i="18"/>
  <c r="J24" i="18"/>
  <c r="J25" i="18"/>
  <c r="J26" i="18"/>
  <c r="J32" i="18"/>
  <c r="J33" i="18"/>
  <c r="J34" i="18"/>
  <c r="J35" i="18"/>
  <c r="J36" i="18"/>
  <c r="J41" i="18"/>
  <c r="J42" i="18"/>
  <c r="J44" i="18"/>
  <c r="J64" i="18"/>
  <c r="J65" i="18"/>
  <c r="J66" i="18"/>
  <c r="J67" i="18"/>
  <c r="J78" i="18"/>
  <c r="J79" i="18"/>
  <c r="J80" i="18"/>
  <c r="J82" i="18"/>
  <c r="J86" i="18"/>
  <c r="J88" i="18"/>
  <c r="J89" i="18"/>
  <c r="J90" i="18"/>
  <c r="J91" i="18"/>
  <c r="J92" i="18"/>
  <c r="J93" i="18"/>
  <c r="J94" i="18"/>
  <c r="J95" i="18"/>
  <c r="J128" i="18"/>
  <c r="J129" i="18"/>
  <c r="J130" i="18"/>
  <c r="J131" i="18"/>
  <c r="J133" i="18"/>
  <c r="J134" i="18"/>
  <c r="J135" i="18"/>
  <c r="J137" i="18"/>
  <c r="J138" i="18"/>
  <c r="J139" i="18"/>
  <c r="J141" i="18"/>
  <c r="J143" i="18"/>
  <c r="J68" i="18"/>
  <c r="J69" i="18"/>
  <c r="C96" i="18"/>
  <c r="J30" i="18"/>
  <c r="J37" i="18"/>
  <c r="J38" i="18"/>
  <c r="J39" i="18"/>
  <c r="J40" i="18"/>
  <c r="J63" i="18"/>
  <c r="J73" i="18"/>
  <c r="J74" i="18"/>
  <c r="J75" i="18"/>
  <c r="J76" i="18"/>
  <c r="J77" i="18"/>
  <c r="J81" i="18"/>
  <c r="J83" i="18"/>
  <c r="J84" i="18"/>
  <c r="J85" i="18"/>
  <c r="J87" i="18"/>
  <c r="J112" i="18"/>
  <c r="J118" i="18"/>
  <c r="J119" i="18"/>
  <c r="J124" i="18"/>
  <c r="J125" i="18"/>
  <c r="J126" i="18"/>
  <c r="J127" i="18"/>
  <c r="J136" i="18"/>
  <c r="J144" i="18"/>
  <c r="J21" i="18"/>
  <c r="J27" i="18"/>
  <c r="J28" i="18"/>
  <c r="J29" i="18"/>
  <c r="J31" i="18"/>
  <c r="J43" i="18"/>
  <c r="J45" i="18"/>
  <c r="J62" i="18"/>
  <c r="J70" i="18"/>
  <c r="J71" i="18"/>
  <c r="J72" i="18"/>
  <c r="J113" i="18"/>
  <c r="J114" i="18"/>
  <c r="J115" i="18"/>
  <c r="J116" i="18"/>
  <c r="J117" i="18"/>
  <c r="J120" i="18"/>
  <c r="J121" i="18"/>
  <c r="J122" i="18"/>
  <c r="J123" i="18"/>
  <c r="J132" i="18"/>
  <c r="B96" i="18"/>
  <c r="B46" i="18"/>
  <c r="J46" i="18" l="1"/>
  <c r="J96" i="18"/>
  <c r="G90" i="17" l="1"/>
  <c r="D147" i="16"/>
  <c r="I92" i="16"/>
  <c r="D92" i="16"/>
  <c r="F44" i="15"/>
  <c r="J107" i="5"/>
  <c r="J108" i="5"/>
  <c r="J109" i="5"/>
  <c r="J110" i="5"/>
  <c r="J111" i="5"/>
  <c r="J112" i="5"/>
  <c r="J113" i="5"/>
  <c r="J114" i="5"/>
  <c r="J115" i="5"/>
  <c r="J116" i="5"/>
  <c r="J117" i="5"/>
  <c r="J99" i="6"/>
  <c r="J100" i="6"/>
  <c r="J101" i="6"/>
  <c r="J102" i="6"/>
  <c r="J103" i="6"/>
  <c r="J104" i="6"/>
  <c r="J105" i="6"/>
  <c r="J106" i="6"/>
  <c r="J107" i="6"/>
  <c r="J108" i="6"/>
  <c r="J109" i="6"/>
  <c r="J107" i="8"/>
  <c r="J12" i="17" l="1"/>
  <c r="J17" i="17"/>
  <c r="J18" i="17"/>
  <c r="E92" i="16"/>
  <c r="C90" i="15"/>
  <c r="G92" i="16"/>
  <c r="B44" i="17"/>
  <c r="J15" i="17"/>
  <c r="D90" i="15"/>
  <c r="H92" i="16"/>
  <c r="E44" i="17"/>
  <c r="G90" i="15"/>
  <c r="C44" i="16"/>
  <c r="J13" i="17"/>
  <c r="H90" i="15"/>
  <c r="I90" i="15"/>
  <c r="F44" i="16"/>
  <c r="I44" i="17"/>
  <c r="E90" i="15"/>
  <c r="G44" i="16"/>
  <c r="J11" i="17"/>
  <c r="J16" i="17"/>
  <c r="D44" i="15"/>
  <c r="H44" i="16"/>
  <c r="E44" i="15"/>
  <c r="G44" i="15"/>
  <c r="J14" i="17"/>
  <c r="B90" i="17"/>
  <c r="C90" i="17"/>
  <c r="H44" i="15"/>
  <c r="I44" i="15"/>
  <c r="C44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4" i="15"/>
  <c r="J25" i="15"/>
  <c r="J26" i="15"/>
  <c r="J28" i="15"/>
  <c r="J29" i="15"/>
  <c r="J30" i="15"/>
  <c r="J31" i="15"/>
  <c r="J32" i="15"/>
  <c r="J33" i="15"/>
  <c r="J35" i="15"/>
  <c r="J36" i="15"/>
  <c r="J37" i="15"/>
  <c r="J39" i="15"/>
  <c r="J40" i="15"/>
  <c r="J41" i="15"/>
  <c r="J42" i="15"/>
  <c r="J43" i="15"/>
  <c r="J102" i="15"/>
  <c r="J103" i="15"/>
  <c r="J104" i="15"/>
  <c r="J105" i="15"/>
  <c r="J106" i="15"/>
  <c r="J108" i="15"/>
  <c r="J110" i="15"/>
  <c r="J111" i="15"/>
  <c r="J112" i="15"/>
  <c r="J113" i="15"/>
  <c r="J115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F90" i="17"/>
  <c r="F44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83" i="17"/>
  <c r="J84" i="17"/>
  <c r="J85" i="17"/>
  <c r="J86" i="17"/>
  <c r="J87" i="17"/>
  <c r="J89" i="17"/>
  <c r="J101" i="17"/>
  <c r="J102" i="17"/>
  <c r="J103" i="17"/>
  <c r="J104" i="17"/>
  <c r="J105" i="17"/>
  <c r="J106" i="17"/>
  <c r="J108" i="17"/>
  <c r="J109" i="17"/>
  <c r="J111" i="17"/>
  <c r="J112" i="17"/>
  <c r="J113" i="17"/>
  <c r="J115" i="17"/>
  <c r="J116" i="17"/>
  <c r="J117" i="17"/>
  <c r="J118" i="17"/>
  <c r="J119" i="17"/>
  <c r="J120" i="17"/>
  <c r="J121" i="17"/>
  <c r="J122" i="17"/>
  <c r="J123" i="17"/>
  <c r="J125" i="17"/>
  <c r="J126" i="17"/>
  <c r="J127" i="17"/>
  <c r="J128" i="17"/>
  <c r="J129" i="17"/>
  <c r="J130" i="17"/>
  <c r="J131" i="17"/>
  <c r="J132" i="17"/>
  <c r="J133" i="17"/>
  <c r="J88" i="17"/>
  <c r="J107" i="17"/>
  <c r="J110" i="17"/>
  <c r="J114" i="17"/>
  <c r="C44" i="17"/>
  <c r="G44" i="17"/>
  <c r="J124" i="17"/>
  <c r="J134" i="17"/>
  <c r="D44" i="17"/>
  <c r="H44" i="17"/>
  <c r="D90" i="17"/>
  <c r="H90" i="17"/>
  <c r="E90" i="17"/>
  <c r="I90" i="17"/>
  <c r="J56" i="17"/>
  <c r="J10" i="17"/>
  <c r="D44" i="16"/>
  <c r="E44" i="16"/>
  <c r="I44" i="16"/>
  <c r="C92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58" i="16"/>
  <c r="J59" i="16"/>
  <c r="J60" i="16"/>
  <c r="F92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B92" i="16"/>
  <c r="B44" i="16"/>
  <c r="J23" i="15"/>
  <c r="J27" i="15"/>
  <c r="J34" i="15"/>
  <c r="J109" i="15"/>
  <c r="J117" i="15"/>
  <c r="J107" i="15"/>
  <c r="F90" i="15"/>
  <c r="B44" i="15"/>
  <c r="J38" i="15"/>
  <c r="J114" i="15"/>
  <c r="J116" i="15"/>
  <c r="J10" i="15"/>
  <c r="B90" i="15"/>
  <c r="J28" i="9"/>
  <c r="J90" i="17" l="1"/>
  <c r="J44" i="17"/>
  <c r="J92" i="16"/>
  <c r="J44" i="16"/>
  <c r="J90" i="15"/>
  <c r="J44" i="15"/>
  <c r="I297" i="9" l="1"/>
  <c r="H297" i="9"/>
  <c r="G297" i="9"/>
  <c r="F297" i="9"/>
  <c r="E297" i="9"/>
  <c r="D297" i="9"/>
  <c r="C297" i="9"/>
  <c r="B297" i="9"/>
  <c r="I296" i="9"/>
  <c r="H296" i="9"/>
  <c r="G296" i="9"/>
  <c r="F296" i="9"/>
  <c r="E296" i="9"/>
  <c r="D296" i="9"/>
  <c r="C296" i="9"/>
  <c r="B296" i="9"/>
  <c r="I295" i="9"/>
  <c r="H295" i="9"/>
  <c r="G295" i="9"/>
  <c r="F295" i="9"/>
  <c r="E295" i="9"/>
  <c r="D295" i="9"/>
  <c r="C295" i="9"/>
  <c r="B295" i="9"/>
  <c r="I294" i="9"/>
  <c r="H294" i="9"/>
  <c r="G294" i="9"/>
  <c r="F294" i="9"/>
  <c r="E294" i="9"/>
  <c r="D294" i="9"/>
  <c r="C294" i="9"/>
  <c r="B294" i="9"/>
  <c r="I293" i="9"/>
  <c r="H293" i="9"/>
  <c r="G293" i="9"/>
  <c r="F293" i="9"/>
  <c r="E293" i="9"/>
  <c r="D293" i="9"/>
  <c r="C293" i="9"/>
  <c r="B293" i="9"/>
  <c r="I292" i="9"/>
  <c r="H292" i="9"/>
  <c r="G292" i="9"/>
  <c r="F292" i="9"/>
  <c r="E292" i="9"/>
  <c r="D292" i="9"/>
  <c r="C292" i="9"/>
  <c r="B292" i="9"/>
  <c r="I291" i="9"/>
  <c r="H291" i="9"/>
  <c r="G291" i="9"/>
  <c r="F291" i="9"/>
  <c r="E291" i="9"/>
  <c r="D291" i="9"/>
  <c r="C291" i="9"/>
  <c r="B291" i="9"/>
  <c r="I290" i="9"/>
  <c r="H290" i="9"/>
  <c r="G290" i="9"/>
  <c r="F290" i="9"/>
  <c r="E290" i="9"/>
  <c r="D290" i="9"/>
  <c r="C290" i="9"/>
  <c r="B290" i="9"/>
  <c r="I289" i="9"/>
  <c r="H289" i="9"/>
  <c r="G289" i="9"/>
  <c r="F289" i="9"/>
  <c r="E289" i="9"/>
  <c r="D289" i="9"/>
  <c r="C289" i="9"/>
  <c r="B289" i="9"/>
  <c r="I288" i="9"/>
  <c r="H288" i="9"/>
  <c r="G288" i="9"/>
  <c r="F288" i="9"/>
  <c r="E288" i="9"/>
  <c r="D288" i="9"/>
  <c r="C288" i="9"/>
  <c r="B288" i="9"/>
  <c r="I287" i="9"/>
  <c r="H287" i="9"/>
  <c r="G287" i="9"/>
  <c r="F287" i="9"/>
  <c r="E287" i="9"/>
  <c r="D287" i="9"/>
  <c r="C287" i="9"/>
  <c r="B287" i="9"/>
  <c r="I286" i="9"/>
  <c r="H286" i="9"/>
  <c r="G286" i="9"/>
  <c r="F286" i="9"/>
  <c r="E286" i="9"/>
  <c r="D286" i="9"/>
  <c r="C286" i="9"/>
  <c r="B286" i="9"/>
  <c r="I285" i="9"/>
  <c r="H285" i="9"/>
  <c r="G285" i="9"/>
  <c r="F285" i="9"/>
  <c r="E285" i="9"/>
  <c r="D285" i="9"/>
  <c r="C285" i="9"/>
  <c r="B285" i="9"/>
  <c r="I284" i="9"/>
  <c r="H284" i="9"/>
  <c r="G284" i="9"/>
  <c r="F284" i="9"/>
  <c r="E284" i="9"/>
  <c r="D284" i="9"/>
  <c r="C284" i="9"/>
  <c r="B284" i="9"/>
  <c r="I283" i="9"/>
  <c r="H283" i="9"/>
  <c r="G283" i="9"/>
  <c r="F283" i="9"/>
  <c r="E283" i="9"/>
  <c r="D283" i="9"/>
  <c r="C283" i="9"/>
  <c r="B283" i="9"/>
  <c r="I282" i="9"/>
  <c r="H282" i="9"/>
  <c r="G282" i="9"/>
  <c r="F282" i="9"/>
  <c r="E282" i="9"/>
  <c r="D282" i="9"/>
  <c r="C282" i="9"/>
  <c r="B282" i="9"/>
  <c r="I281" i="9"/>
  <c r="H281" i="9"/>
  <c r="G281" i="9"/>
  <c r="F281" i="9"/>
  <c r="E281" i="9"/>
  <c r="D281" i="9"/>
  <c r="C281" i="9"/>
  <c r="B281" i="9"/>
  <c r="I280" i="9"/>
  <c r="H280" i="9"/>
  <c r="G280" i="9"/>
  <c r="F280" i="9"/>
  <c r="E280" i="9"/>
  <c r="D280" i="9"/>
  <c r="C280" i="9"/>
  <c r="B280" i="9"/>
  <c r="I279" i="9"/>
  <c r="H279" i="9"/>
  <c r="G279" i="9"/>
  <c r="F279" i="9"/>
  <c r="E279" i="9"/>
  <c r="D279" i="9"/>
  <c r="C279" i="9"/>
  <c r="B279" i="9"/>
  <c r="I278" i="9"/>
  <c r="H278" i="9"/>
  <c r="G278" i="9"/>
  <c r="F278" i="9"/>
  <c r="E278" i="9"/>
  <c r="D278" i="9"/>
  <c r="C278" i="9"/>
  <c r="B278" i="9"/>
  <c r="I277" i="9"/>
  <c r="H277" i="9"/>
  <c r="G277" i="9"/>
  <c r="F277" i="9"/>
  <c r="E277" i="9"/>
  <c r="D277" i="9"/>
  <c r="C277" i="9"/>
  <c r="B277" i="9"/>
  <c r="I276" i="9"/>
  <c r="H276" i="9"/>
  <c r="G276" i="9"/>
  <c r="F276" i="9"/>
  <c r="E276" i="9"/>
  <c r="D276" i="9"/>
  <c r="C276" i="9"/>
  <c r="B276" i="9"/>
  <c r="I275" i="9"/>
  <c r="H275" i="9"/>
  <c r="G275" i="9"/>
  <c r="F275" i="9"/>
  <c r="E275" i="9"/>
  <c r="D275" i="9"/>
  <c r="C275" i="9"/>
  <c r="B275" i="9"/>
  <c r="I274" i="9"/>
  <c r="H274" i="9"/>
  <c r="G274" i="9"/>
  <c r="F274" i="9"/>
  <c r="E274" i="9"/>
  <c r="D274" i="9"/>
  <c r="C274" i="9"/>
  <c r="B274" i="9"/>
  <c r="I273" i="9"/>
  <c r="H273" i="9"/>
  <c r="G273" i="9"/>
  <c r="F273" i="9"/>
  <c r="E273" i="9"/>
  <c r="D273" i="9"/>
  <c r="C273" i="9"/>
  <c r="B273" i="9"/>
  <c r="I272" i="9"/>
  <c r="H272" i="9"/>
  <c r="G272" i="9"/>
  <c r="F272" i="9"/>
  <c r="E272" i="9"/>
  <c r="D272" i="9"/>
  <c r="C272" i="9"/>
  <c r="B272" i="9"/>
  <c r="I271" i="9"/>
  <c r="H271" i="9"/>
  <c r="G271" i="9"/>
  <c r="F271" i="9"/>
  <c r="E271" i="9"/>
  <c r="D271" i="9"/>
  <c r="C271" i="9"/>
  <c r="B271" i="9"/>
  <c r="I270" i="9"/>
  <c r="H270" i="9"/>
  <c r="G270" i="9"/>
  <c r="F270" i="9"/>
  <c r="E270" i="9"/>
  <c r="D270" i="9"/>
  <c r="C270" i="9"/>
  <c r="B270" i="9"/>
  <c r="I269" i="9"/>
  <c r="H269" i="9"/>
  <c r="G269" i="9"/>
  <c r="F269" i="9"/>
  <c r="E269" i="9"/>
  <c r="D269" i="9"/>
  <c r="C269" i="9"/>
  <c r="B269" i="9"/>
  <c r="I268" i="9"/>
  <c r="H268" i="9"/>
  <c r="G268" i="9"/>
  <c r="F268" i="9"/>
  <c r="E268" i="9"/>
  <c r="D268" i="9"/>
  <c r="C268" i="9"/>
  <c r="B268" i="9"/>
  <c r="I267" i="9"/>
  <c r="H267" i="9"/>
  <c r="G267" i="9"/>
  <c r="F267" i="9"/>
  <c r="E267" i="9"/>
  <c r="D267" i="9"/>
  <c r="C267" i="9"/>
  <c r="B267" i="9"/>
  <c r="I266" i="9"/>
  <c r="H266" i="9"/>
  <c r="G266" i="9"/>
  <c r="F266" i="9"/>
  <c r="E266" i="9"/>
  <c r="D266" i="9"/>
  <c r="C266" i="9"/>
  <c r="B266" i="9"/>
  <c r="I265" i="9"/>
  <c r="H265" i="9"/>
  <c r="G265" i="9"/>
  <c r="F265" i="9"/>
  <c r="E265" i="9"/>
  <c r="D265" i="9"/>
  <c r="C265" i="9"/>
  <c r="B265" i="9"/>
  <c r="I264" i="9"/>
  <c r="H264" i="9"/>
  <c r="G264" i="9"/>
  <c r="F264" i="9"/>
  <c r="E264" i="9"/>
  <c r="D264" i="9"/>
  <c r="C264" i="9"/>
  <c r="B264" i="9"/>
  <c r="I263" i="9"/>
  <c r="H263" i="9"/>
  <c r="G263" i="9"/>
  <c r="F263" i="9"/>
  <c r="E263" i="9"/>
  <c r="D263" i="9"/>
  <c r="C263" i="9"/>
  <c r="B263" i="9"/>
  <c r="I262" i="9"/>
  <c r="H262" i="9"/>
  <c r="G262" i="9"/>
  <c r="F262" i="9"/>
  <c r="E262" i="9"/>
  <c r="D262" i="9"/>
  <c r="C262" i="9"/>
  <c r="B262" i="9"/>
  <c r="I261" i="9"/>
  <c r="H261" i="9"/>
  <c r="G261" i="9"/>
  <c r="F261" i="9"/>
  <c r="E261" i="9"/>
  <c r="D261" i="9"/>
  <c r="C261" i="9"/>
  <c r="B261" i="9"/>
  <c r="I260" i="9"/>
  <c r="H260" i="9"/>
  <c r="G260" i="9"/>
  <c r="F260" i="9"/>
  <c r="E260" i="9"/>
  <c r="D260" i="9"/>
  <c r="C260" i="9"/>
  <c r="B260" i="9"/>
  <c r="I259" i="9"/>
  <c r="H259" i="9"/>
  <c r="G259" i="9"/>
  <c r="F259" i="9"/>
  <c r="E259" i="9"/>
  <c r="D259" i="9"/>
  <c r="C259" i="9"/>
  <c r="B259" i="9"/>
  <c r="I258" i="9"/>
  <c r="H258" i="9"/>
  <c r="G258" i="9"/>
  <c r="F258" i="9"/>
  <c r="E258" i="9"/>
  <c r="D258" i="9"/>
  <c r="C258" i="9"/>
  <c r="B258" i="9"/>
  <c r="I257" i="9"/>
  <c r="H257" i="9"/>
  <c r="G257" i="9"/>
  <c r="F257" i="9"/>
  <c r="E257" i="9"/>
  <c r="D257" i="9"/>
  <c r="C257" i="9"/>
  <c r="B257" i="9"/>
  <c r="I256" i="9"/>
  <c r="H256" i="9"/>
  <c r="G256" i="9"/>
  <c r="F256" i="9"/>
  <c r="E256" i="9"/>
  <c r="D256" i="9"/>
  <c r="C256" i="9"/>
  <c r="B256" i="9"/>
  <c r="I255" i="9"/>
  <c r="H255" i="9"/>
  <c r="G255" i="9"/>
  <c r="F255" i="9"/>
  <c r="E255" i="9"/>
  <c r="D255" i="9"/>
  <c r="C255" i="9"/>
  <c r="B255" i="9"/>
  <c r="I254" i="9"/>
  <c r="H254" i="9"/>
  <c r="G254" i="9"/>
  <c r="F254" i="9"/>
  <c r="E254" i="9"/>
  <c r="D254" i="9"/>
  <c r="C254" i="9"/>
  <c r="B254" i="9"/>
  <c r="I253" i="9"/>
  <c r="H253" i="9"/>
  <c r="G253" i="9"/>
  <c r="F253" i="9"/>
  <c r="E253" i="9"/>
  <c r="D253" i="9"/>
  <c r="C253" i="9"/>
  <c r="B253" i="9"/>
  <c r="I252" i="9"/>
  <c r="H252" i="9"/>
  <c r="G252" i="9"/>
  <c r="F252" i="9"/>
  <c r="E252" i="9"/>
  <c r="D252" i="9"/>
  <c r="C252" i="9"/>
  <c r="B252" i="9"/>
  <c r="I251" i="9"/>
  <c r="H251" i="9"/>
  <c r="G251" i="9"/>
  <c r="F251" i="9"/>
  <c r="E251" i="9"/>
  <c r="D251" i="9"/>
  <c r="C251" i="9"/>
  <c r="B251" i="9"/>
  <c r="I250" i="9"/>
  <c r="H250" i="9"/>
  <c r="G250" i="9"/>
  <c r="F250" i="9"/>
  <c r="E250" i="9"/>
  <c r="D250" i="9"/>
  <c r="C250" i="9"/>
  <c r="B250" i="9"/>
  <c r="I249" i="9"/>
  <c r="H249" i="9"/>
  <c r="G249" i="9"/>
  <c r="F249" i="9"/>
  <c r="E249" i="9"/>
  <c r="D249" i="9"/>
  <c r="C249" i="9"/>
  <c r="B249" i="9"/>
  <c r="I248" i="9"/>
  <c r="H248" i="9"/>
  <c r="G248" i="9"/>
  <c r="F248" i="9"/>
  <c r="E248" i="9"/>
  <c r="D248" i="9"/>
  <c r="C248" i="9"/>
  <c r="B248" i="9"/>
  <c r="I247" i="9"/>
  <c r="H247" i="9"/>
  <c r="G247" i="9"/>
  <c r="F247" i="9"/>
  <c r="E247" i="9"/>
  <c r="D247" i="9"/>
  <c r="C247" i="9"/>
  <c r="B247" i="9"/>
  <c r="I246" i="9"/>
  <c r="H246" i="9"/>
  <c r="G246" i="9"/>
  <c r="F246" i="9"/>
  <c r="E246" i="9"/>
  <c r="D246" i="9"/>
  <c r="C246" i="9"/>
  <c r="B246" i="9"/>
  <c r="I245" i="9"/>
  <c r="H245" i="9"/>
  <c r="G245" i="9"/>
  <c r="F245" i="9"/>
  <c r="E245" i="9"/>
  <c r="D245" i="9"/>
  <c r="C245" i="9"/>
  <c r="B245" i="9"/>
  <c r="I244" i="9"/>
  <c r="H244" i="9"/>
  <c r="G244" i="9"/>
  <c r="F244" i="9"/>
  <c r="E244" i="9"/>
  <c r="D244" i="9"/>
  <c r="C244" i="9"/>
  <c r="B244" i="9"/>
  <c r="I243" i="9"/>
  <c r="H243" i="9"/>
  <c r="G243" i="9"/>
  <c r="F243" i="9"/>
  <c r="E243" i="9"/>
  <c r="D243" i="9"/>
  <c r="C243" i="9"/>
  <c r="B243" i="9"/>
  <c r="I242" i="9"/>
  <c r="H242" i="9"/>
  <c r="G242" i="9"/>
  <c r="F242" i="9"/>
  <c r="E242" i="9"/>
  <c r="D242" i="9"/>
  <c r="C242" i="9"/>
  <c r="B242" i="9"/>
  <c r="I241" i="9"/>
  <c r="H241" i="9"/>
  <c r="G241" i="9"/>
  <c r="F241" i="9"/>
  <c r="E241" i="9"/>
  <c r="D241" i="9"/>
  <c r="C241" i="9"/>
  <c r="B241" i="9"/>
  <c r="I240" i="9"/>
  <c r="H240" i="9"/>
  <c r="G240" i="9"/>
  <c r="F240" i="9"/>
  <c r="E240" i="9"/>
  <c r="D240" i="9"/>
  <c r="C240" i="9"/>
  <c r="B240" i="9"/>
  <c r="I239" i="9"/>
  <c r="H239" i="9"/>
  <c r="G239" i="9"/>
  <c r="F239" i="9"/>
  <c r="E239" i="9"/>
  <c r="D239" i="9"/>
  <c r="C239" i="9"/>
  <c r="B239" i="9"/>
  <c r="I238" i="9"/>
  <c r="H238" i="9"/>
  <c r="G238" i="9"/>
  <c r="F238" i="9"/>
  <c r="E238" i="9"/>
  <c r="D238" i="9"/>
  <c r="C238" i="9"/>
  <c r="B238" i="9"/>
  <c r="I237" i="9"/>
  <c r="H237" i="9"/>
  <c r="G237" i="9"/>
  <c r="F237" i="9"/>
  <c r="E237" i="9"/>
  <c r="D237" i="9"/>
  <c r="C237" i="9"/>
  <c r="B237" i="9"/>
  <c r="I236" i="9"/>
  <c r="I298" i="9" s="1"/>
  <c r="H236" i="9"/>
  <c r="H298" i="9" s="1"/>
  <c r="G236" i="9"/>
  <c r="G298" i="9" s="1"/>
  <c r="F236" i="9"/>
  <c r="F298" i="9" s="1"/>
  <c r="E236" i="9"/>
  <c r="E298" i="9" s="1"/>
  <c r="D236" i="9"/>
  <c r="C236" i="9"/>
  <c r="C298" i="9" s="1"/>
  <c r="B236" i="9"/>
  <c r="I221" i="9"/>
  <c r="H221" i="9"/>
  <c r="G221" i="9"/>
  <c r="F221" i="9"/>
  <c r="E221" i="9"/>
  <c r="D221" i="9"/>
  <c r="C221" i="9"/>
  <c r="B221" i="9"/>
  <c r="J220" i="9"/>
  <c r="J219" i="9"/>
  <c r="J218" i="9"/>
  <c r="J217" i="9"/>
  <c r="J216" i="9"/>
  <c r="J215" i="9"/>
  <c r="J214" i="9"/>
  <c r="J213" i="9"/>
  <c r="J212" i="9"/>
  <c r="J211" i="9"/>
  <c r="J210" i="9"/>
  <c r="J209" i="9"/>
  <c r="J208" i="9"/>
  <c r="J207" i="9"/>
  <c r="J206" i="9"/>
  <c r="J205" i="9"/>
  <c r="J204" i="9"/>
  <c r="J203" i="9"/>
  <c r="J202" i="9"/>
  <c r="J201" i="9"/>
  <c r="J200" i="9"/>
  <c r="J199" i="9"/>
  <c r="J198" i="9"/>
  <c r="J197" i="9"/>
  <c r="J196" i="9"/>
  <c r="J195" i="9"/>
  <c r="J194" i="9"/>
  <c r="J193" i="9"/>
  <c r="J192" i="9"/>
  <c r="J191" i="9"/>
  <c r="J190" i="9"/>
  <c r="J189" i="9"/>
  <c r="J188" i="9"/>
  <c r="J187" i="9"/>
  <c r="J186" i="9"/>
  <c r="J185" i="9"/>
  <c r="J184" i="9"/>
  <c r="J183" i="9"/>
  <c r="J182" i="9"/>
  <c r="J181" i="9"/>
  <c r="J180" i="9"/>
  <c r="J179" i="9"/>
  <c r="J178" i="9"/>
  <c r="J177" i="9"/>
  <c r="J176" i="9"/>
  <c r="J175" i="9"/>
  <c r="J174" i="9"/>
  <c r="J173" i="9"/>
  <c r="J172" i="9"/>
  <c r="J171" i="9"/>
  <c r="J170" i="9"/>
  <c r="J169" i="9"/>
  <c r="J168" i="9"/>
  <c r="J167" i="9"/>
  <c r="J166" i="9"/>
  <c r="J165" i="9"/>
  <c r="J164" i="9"/>
  <c r="J163" i="9"/>
  <c r="J162" i="9"/>
  <c r="J161" i="9"/>
  <c r="J160" i="9"/>
  <c r="J159" i="9"/>
  <c r="I145" i="9"/>
  <c r="H145" i="9"/>
  <c r="G145" i="9"/>
  <c r="F145" i="9"/>
  <c r="E145" i="9"/>
  <c r="D145" i="9"/>
  <c r="C145" i="9"/>
  <c r="B145" i="9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I70" i="9"/>
  <c r="H70" i="9"/>
  <c r="G70" i="9"/>
  <c r="F70" i="9"/>
  <c r="E70" i="9"/>
  <c r="D70" i="9"/>
  <c r="C70" i="9"/>
  <c r="B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D298" i="9" l="1"/>
  <c r="J70" i="9"/>
  <c r="J145" i="9"/>
  <c r="J236" i="9"/>
  <c r="J237" i="9"/>
  <c r="J238" i="9"/>
  <c r="J239" i="9"/>
  <c r="J240" i="9"/>
  <c r="J241" i="9"/>
  <c r="J242" i="9"/>
  <c r="J243" i="9"/>
  <c r="J244" i="9"/>
  <c r="J245" i="9"/>
  <c r="J246" i="9"/>
  <c r="J247" i="9"/>
  <c r="J248" i="9"/>
  <c r="J249" i="9"/>
  <c r="J250" i="9"/>
  <c r="J251" i="9"/>
  <c r="J252" i="9"/>
  <c r="J253" i="9"/>
  <c r="J254" i="9"/>
  <c r="J255" i="9"/>
  <c r="J256" i="9"/>
  <c r="J257" i="9"/>
  <c r="J258" i="9"/>
  <c r="J259" i="9"/>
  <c r="J260" i="9"/>
  <c r="J261" i="9"/>
  <c r="J262" i="9"/>
  <c r="J263" i="9"/>
  <c r="J264" i="9"/>
  <c r="J265" i="9"/>
  <c r="J266" i="9"/>
  <c r="J267" i="9"/>
  <c r="J268" i="9"/>
  <c r="J269" i="9"/>
  <c r="J270" i="9"/>
  <c r="J271" i="9"/>
  <c r="J272" i="9"/>
  <c r="J273" i="9"/>
  <c r="J274" i="9"/>
  <c r="J275" i="9"/>
  <c r="J276" i="9"/>
  <c r="J277" i="9"/>
  <c r="J278" i="9"/>
  <c r="J279" i="9"/>
  <c r="J280" i="9"/>
  <c r="J281" i="9"/>
  <c r="J282" i="9"/>
  <c r="J283" i="9"/>
  <c r="J284" i="9"/>
  <c r="J285" i="9"/>
  <c r="J286" i="9"/>
  <c r="J287" i="9"/>
  <c r="J288" i="9"/>
  <c r="J289" i="9"/>
  <c r="J290" i="9"/>
  <c r="J291" i="9"/>
  <c r="J292" i="9"/>
  <c r="J293" i="9"/>
  <c r="J294" i="9"/>
  <c r="J295" i="9"/>
  <c r="J296" i="9"/>
  <c r="J297" i="9"/>
  <c r="J221" i="9"/>
  <c r="B298" i="9"/>
  <c r="J298" i="9" l="1"/>
  <c r="I231" i="8"/>
  <c r="H231" i="8"/>
  <c r="G231" i="8"/>
  <c r="F231" i="8"/>
  <c r="E231" i="8"/>
  <c r="D231" i="8"/>
  <c r="C231" i="8"/>
  <c r="B231" i="8"/>
  <c r="I230" i="8"/>
  <c r="H230" i="8"/>
  <c r="G230" i="8"/>
  <c r="F230" i="8"/>
  <c r="E230" i="8"/>
  <c r="D230" i="8"/>
  <c r="C230" i="8"/>
  <c r="B230" i="8"/>
  <c r="I229" i="8"/>
  <c r="H229" i="8"/>
  <c r="G229" i="8"/>
  <c r="F229" i="8"/>
  <c r="E229" i="8"/>
  <c r="D229" i="8"/>
  <c r="C229" i="8"/>
  <c r="B229" i="8"/>
  <c r="I228" i="8"/>
  <c r="H228" i="8"/>
  <c r="G228" i="8"/>
  <c r="F228" i="8"/>
  <c r="E228" i="8"/>
  <c r="D228" i="8"/>
  <c r="C228" i="8"/>
  <c r="B228" i="8"/>
  <c r="I227" i="8"/>
  <c r="H227" i="8"/>
  <c r="G227" i="8"/>
  <c r="F227" i="8"/>
  <c r="E227" i="8"/>
  <c r="D227" i="8"/>
  <c r="C227" i="8"/>
  <c r="B227" i="8"/>
  <c r="I226" i="8"/>
  <c r="H226" i="8"/>
  <c r="G226" i="8"/>
  <c r="F226" i="8"/>
  <c r="E226" i="8"/>
  <c r="D226" i="8"/>
  <c r="C226" i="8"/>
  <c r="B226" i="8"/>
  <c r="I225" i="8"/>
  <c r="H225" i="8"/>
  <c r="G225" i="8"/>
  <c r="F225" i="8"/>
  <c r="E225" i="8"/>
  <c r="D225" i="8"/>
  <c r="C225" i="8"/>
  <c r="B225" i="8"/>
  <c r="I224" i="8"/>
  <c r="H224" i="8"/>
  <c r="G224" i="8"/>
  <c r="F224" i="8"/>
  <c r="E224" i="8"/>
  <c r="D224" i="8"/>
  <c r="C224" i="8"/>
  <c r="B224" i="8"/>
  <c r="I223" i="8"/>
  <c r="H223" i="8"/>
  <c r="G223" i="8"/>
  <c r="F223" i="8"/>
  <c r="E223" i="8"/>
  <c r="D223" i="8"/>
  <c r="C223" i="8"/>
  <c r="B223" i="8"/>
  <c r="I222" i="8"/>
  <c r="H222" i="8"/>
  <c r="G222" i="8"/>
  <c r="F222" i="8"/>
  <c r="E222" i="8"/>
  <c r="D222" i="8"/>
  <c r="C222" i="8"/>
  <c r="B222" i="8"/>
  <c r="I221" i="8"/>
  <c r="H221" i="8"/>
  <c r="G221" i="8"/>
  <c r="F221" i="8"/>
  <c r="E221" i="8"/>
  <c r="D221" i="8"/>
  <c r="C221" i="8"/>
  <c r="B221" i="8"/>
  <c r="I220" i="8"/>
  <c r="H220" i="8"/>
  <c r="G220" i="8"/>
  <c r="F220" i="8"/>
  <c r="E220" i="8"/>
  <c r="D220" i="8"/>
  <c r="C220" i="8"/>
  <c r="B220" i="8"/>
  <c r="I219" i="8"/>
  <c r="H219" i="8"/>
  <c r="G219" i="8"/>
  <c r="F219" i="8"/>
  <c r="E219" i="8"/>
  <c r="D219" i="8"/>
  <c r="C219" i="8"/>
  <c r="B219" i="8"/>
  <c r="I218" i="8"/>
  <c r="H218" i="8"/>
  <c r="G218" i="8"/>
  <c r="F218" i="8"/>
  <c r="E218" i="8"/>
  <c r="D218" i="8"/>
  <c r="C218" i="8"/>
  <c r="B218" i="8"/>
  <c r="I217" i="8"/>
  <c r="H217" i="8"/>
  <c r="G217" i="8"/>
  <c r="F217" i="8"/>
  <c r="E217" i="8"/>
  <c r="D217" i="8"/>
  <c r="C217" i="8"/>
  <c r="B217" i="8"/>
  <c r="I216" i="8"/>
  <c r="H216" i="8"/>
  <c r="G216" i="8"/>
  <c r="F216" i="8"/>
  <c r="E216" i="8"/>
  <c r="D216" i="8"/>
  <c r="C216" i="8"/>
  <c r="B216" i="8"/>
  <c r="I215" i="8"/>
  <c r="H215" i="8"/>
  <c r="G215" i="8"/>
  <c r="F215" i="8"/>
  <c r="E215" i="8"/>
  <c r="D215" i="8"/>
  <c r="C215" i="8"/>
  <c r="B215" i="8"/>
  <c r="I214" i="8"/>
  <c r="H214" i="8"/>
  <c r="G214" i="8"/>
  <c r="F214" i="8"/>
  <c r="E214" i="8"/>
  <c r="D214" i="8"/>
  <c r="C214" i="8"/>
  <c r="B214" i="8"/>
  <c r="I213" i="8"/>
  <c r="H213" i="8"/>
  <c r="G213" i="8"/>
  <c r="F213" i="8"/>
  <c r="E213" i="8"/>
  <c r="D213" i="8"/>
  <c r="C213" i="8"/>
  <c r="B213" i="8"/>
  <c r="I212" i="8"/>
  <c r="H212" i="8"/>
  <c r="G212" i="8"/>
  <c r="F212" i="8"/>
  <c r="E212" i="8"/>
  <c r="D212" i="8"/>
  <c r="C212" i="8"/>
  <c r="B212" i="8"/>
  <c r="I211" i="8"/>
  <c r="H211" i="8"/>
  <c r="G211" i="8"/>
  <c r="F211" i="8"/>
  <c r="E211" i="8"/>
  <c r="D211" i="8"/>
  <c r="C211" i="8"/>
  <c r="B211" i="8"/>
  <c r="I210" i="8"/>
  <c r="H210" i="8"/>
  <c r="G210" i="8"/>
  <c r="F210" i="8"/>
  <c r="E210" i="8"/>
  <c r="D210" i="8"/>
  <c r="C210" i="8"/>
  <c r="B210" i="8"/>
  <c r="I209" i="8"/>
  <c r="H209" i="8"/>
  <c r="G209" i="8"/>
  <c r="F209" i="8"/>
  <c r="E209" i="8"/>
  <c r="D209" i="8"/>
  <c r="C209" i="8"/>
  <c r="B209" i="8"/>
  <c r="I208" i="8"/>
  <c r="H208" i="8"/>
  <c r="G208" i="8"/>
  <c r="F208" i="8"/>
  <c r="E208" i="8"/>
  <c r="D208" i="8"/>
  <c r="C208" i="8"/>
  <c r="B208" i="8"/>
  <c r="I207" i="8"/>
  <c r="H207" i="8"/>
  <c r="G207" i="8"/>
  <c r="F207" i="8"/>
  <c r="E207" i="8"/>
  <c r="D207" i="8"/>
  <c r="C207" i="8"/>
  <c r="B207" i="8"/>
  <c r="I206" i="8"/>
  <c r="H206" i="8"/>
  <c r="G206" i="8"/>
  <c r="F206" i="8"/>
  <c r="E206" i="8"/>
  <c r="D206" i="8"/>
  <c r="C206" i="8"/>
  <c r="B206" i="8"/>
  <c r="I205" i="8"/>
  <c r="H205" i="8"/>
  <c r="G205" i="8"/>
  <c r="F205" i="8"/>
  <c r="E205" i="8"/>
  <c r="D205" i="8"/>
  <c r="C205" i="8"/>
  <c r="B205" i="8"/>
  <c r="I204" i="8"/>
  <c r="H204" i="8"/>
  <c r="G204" i="8"/>
  <c r="F204" i="8"/>
  <c r="E204" i="8"/>
  <c r="D204" i="8"/>
  <c r="C204" i="8"/>
  <c r="B204" i="8"/>
  <c r="I203" i="8"/>
  <c r="H203" i="8"/>
  <c r="G203" i="8"/>
  <c r="F203" i="8"/>
  <c r="E203" i="8"/>
  <c r="D203" i="8"/>
  <c r="C203" i="8"/>
  <c r="B203" i="8"/>
  <c r="I202" i="8"/>
  <c r="H202" i="8"/>
  <c r="G202" i="8"/>
  <c r="F202" i="8"/>
  <c r="E202" i="8"/>
  <c r="D202" i="8"/>
  <c r="C202" i="8"/>
  <c r="B202" i="8"/>
  <c r="I201" i="8"/>
  <c r="H201" i="8"/>
  <c r="G201" i="8"/>
  <c r="F201" i="8"/>
  <c r="E201" i="8"/>
  <c r="D201" i="8"/>
  <c r="C201" i="8"/>
  <c r="B201" i="8"/>
  <c r="I200" i="8"/>
  <c r="H200" i="8"/>
  <c r="G200" i="8"/>
  <c r="F200" i="8"/>
  <c r="E200" i="8"/>
  <c r="D200" i="8"/>
  <c r="C200" i="8"/>
  <c r="B200" i="8"/>
  <c r="I199" i="8"/>
  <c r="H199" i="8"/>
  <c r="G199" i="8"/>
  <c r="F199" i="8"/>
  <c r="E199" i="8"/>
  <c r="D199" i="8"/>
  <c r="C199" i="8"/>
  <c r="B199" i="8"/>
  <c r="I198" i="8"/>
  <c r="H198" i="8"/>
  <c r="G198" i="8"/>
  <c r="F198" i="8"/>
  <c r="E198" i="8"/>
  <c r="D198" i="8"/>
  <c r="C198" i="8"/>
  <c r="B198" i="8"/>
  <c r="I197" i="8"/>
  <c r="H197" i="8"/>
  <c r="G197" i="8"/>
  <c r="F197" i="8"/>
  <c r="E197" i="8"/>
  <c r="D197" i="8"/>
  <c r="C197" i="8"/>
  <c r="B197" i="8"/>
  <c r="I196" i="8"/>
  <c r="H196" i="8"/>
  <c r="G196" i="8"/>
  <c r="F196" i="8"/>
  <c r="E196" i="8"/>
  <c r="D196" i="8"/>
  <c r="C196" i="8"/>
  <c r="B196" i="8"/>
  <c r="I195" i="8"/>
  <c r="H195" i="8"/>
  <c r="G195" i="8"/>
  <c r="F195" i="8"/>
  <c r="E195" i="8"/>
  <c r="D195" i="8"/>
  <c r="C195" i="8"/>
  <c r="B195" i="8"/>
  <c r="I194" i="8"/>
  <c r="H194" i="8"/>
  <c r="G194" i="8"/>
  <c r="F194" i="8"/>
  <c r="E194" i="8"/>
  <c r="D194" i="8"/>
  <c r="C194" i="8"/>
  <c r="B194" i="8"/>
  <c r="I193" i="8"/>
  <c r="H193" i="8"/>
  <c r="G193" i="8"/>
  <c r="F193" i="8"/>
  <c r="E193" i="8"/>
  <c r="D193" i="8"/>
  <c r="C193" i="8"/>
  <c r="B193" i="8"/>
  <c r="I192" i="8"/>
  <c r="H192" i="8"/>
  <c r="G192" i="8"/>
  <c r="F192" i="8"/>
  <c r="E192" i="8"/>
  <c r="D192" i="8"/>
  <c r="C192" i="8"/>
  <c r="B192" i="8"/>
  <c r="I191" i="8"/>
  <c r="H191" i="8"/>
  <c r="G191" i="8"/>
  <c r="F191" i="8"/>
  <c r="E191" i="8"/>
  <c r="D191" i="8"/>
  <c r="C191" i="8"/>
  <c r="B191" i="8"/>
  <c r="I190" i="8"/>
  <c r="H190" i="8"/>
  <c r="G190" i="8"/>
  <c r="F190" i="8"/>
  <c r="E190" i="8"/>
  <c r="D190" i="8"/>
  <c r="C190" i="8"/>
  <c r="B190" i="8"/>
  <c r="I189" i="8"/>
  <c r="H189" i="8"/>
  <c r="G189" i="8"/>
  <c r="F189" i="8"/>
  <c r="E189" i="8"/>
  <c r="D189" i="8"/>
  <c r="C189" i="8"/>
  <c r="B189" i="8"/>
  <c r="I188" i="8"/>
  <c r="H188" i="8"/>
  <c r="G188" i="8"/>
  <c r="F188" i="8"/>
  <c r="E188" i="8"/>
  <c r="D188" i="8"/>
  <c r="C188" i="8"/>
  <c r="B188" i="8"/>
  <c r="I187" i="8"/>
  <c r="H187" i="8"/>
  <c r="G187" i="8"/>
  <c r="F187" i="8"/>
  <c r="F232" i="8" s="1"/>
  <c r="E187" i="8"/>
  <c r="D187" i="8"/>
  <c r="C187" i="8"/>
  <c r="B187" i="8"/>
  <c r="B232" i="8" s="1"/>
  <c r="I172" i="8"/>
  <c r="H172" i="8"/>
  <c r="G172" i="8"/>
  <c r="F172" i="8"/>
  <c r="E172" i="8"/>
  <c r="D172" i="8"/>
  <c r="C172" i="8"/>
  <c r="B172" i="8"/>
  <c r="J171" i="8"/>
  <c r="J170" i="8"/>
  <c r="J169" i="8"/>
  <c r="J168" i="8"/>
  <c r="J167" i="8"/>
  <c r="J166" i="8"/>
  <c r="J165" i="8"/>
  <c r="J164" i="8"/>
  <c r="J163" i="8"/>
  <c r="J162" i="8"/>
  <c r="J161" i="8"/>
  <c r="J160" i="8"/>
  <c r="J159" i="8"/>
  <c r="J158" i="8"/>
  <c r="J157" i="8"/>
  <c r="J156" i="8"/>
  <c r="J155" i="8"/>
  <c r="J154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I112" i="8"/>
  <c r="H112" i="8"/>
  <c r="G112" i="8"/>
  <c r="F112" i="8"/>
  <c r="E112" i="8"/>
  <c r="D112" i="8"/>
  <c r="C112" i="8"/>
  <c r="B112" i="8"/>
  <c r="J111" i="8"/>
  <c r="J110" i="8"/>
  <c r="J109" i="8"/>
  <c r="J108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I55" i="8"/>
  <c r="H55" i="8"/>
  <c r="G55" i="8"/>
  <c r="F55" i="8"/>
  <c r="E55" i="8"/>
  <c r="D55" i="8"/>
  <c r="C55" i="8"/>
  <c r="B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217" i="8" l="1"/>
  <c r="J188" i="8"/>
  <c r="J189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7" i="8"/>
  <c r="J208" i="8"/>
  <c r="J209" i="8"/>
  <c r="J210" i="8"/>
  <c r="J211" i="8"/>
  <c r="J212" i="8"/>
  <c r="J213" i="8"/>
  <c r="J214" i="8"/>
  <c r="J216" i="8"/>
  <c r="D232" i="8"/>
  <c r="H232" i="8"/>
  <c r="J215" i="8"/>
  <c r="J55" i="8"/>
  <c r="G232" i="8"/>
  <c r="J218" i="8"/>
  <c r="J219" i="8"/>
  <c r="J221" i="8"/>
  <c r="J222" i="8"/>
  <c r="J223" i="8"/>
  <c r="J224" i="8"/>
  <c r="J225" i="8"/>
  <c r="J226" i="8"/>
  <c r="J227" i="8"/>
  <c r="J228" i="8"/>
  <c r="J229" i="8"/>
  <c r="J230" i="8"/>
  <c r="J231" i="8"/>
  <c r="J112" i="8"/>
  <c r="C232" i="8"/>
  <c r="J220" i="8"/>
  <c r="J172" i="8"/>
  <c r="E232" i="8"/>
  <c r="I232" i="8"/>
  <c r="J190" i="8"/>
  <c r="J206" i="8"/>
  <c r="J187" i="8"/>
  <c r="J232" i="8" l="1"/>
  <c r="I225" i="6"/>
  <c r="H225" i="6"/>
  <c r="G225" i="6"/>
  <c r="F225" i="6"/>
  <c r="E225" i="6"/>
  <c r="D225" i="6"/>
  <c r="C225" i="6"/>
  <c r="B225" i="6"/>
  <c r="I224" i="6"/>
  <c r="H224" i="6"/>
  <c r="G224" i="6"/>
  <c r="F224" i="6"/>
  <c r="E224" i="6"/>
  <c r="D224" i="6"/>
  <c r="C224" i="6"/>
  <c r="B224" i="6"/>
  <c r="I223" i="6"/>
  <c r="H223" i="6"/>
  <c r="G223" i="6"/>
  <c r="F223" i="6"/>
  <c r="E223" i="6"/>
  <c r="D223" i="6"/>
  <c r="C223" i="6"/>
  <c r="B223" i="6"/>
  <c r="I222" i="6"/>
  <c r="H222" i="6"/>
  <c r="G222" i="6"/>
  <c r="F222" i="6"/>
  <c r="E222" i="6"/>
  <c r="D222" i="6"/>
  <c r="C222" i="6"/>
  <c r="B222" i="6"/>
  <c r="I221" i="6"/>
  <c r="H221" i="6"/>
  <c r="G221" i="6"/>
  <c r="F221" i="6"/>
  <c r="E221" i="6"/>
  <c r="D221" i="6"/>
  <c r="C221" i="6"/>
  <c r="B221" i="6"/>
  <c r="I220" i="6"/>
  <c r="H220" i="6"/>
  <c r="G220" i="6"/>
  <c r="F220" i="6"/>
  <c r="E220" i="6"/>
  <c r="D220" i="6"/>
  <c r="C220" i="6"/>
  <c r="B220" i="6"/>
  <c r="I219" i="6"/>
  <c r="H219" i="6"/>
  <c r="G219" i="6"/>
  <c r="F219" i="6"/>
  <c r="E219" i="6"/>
  <c r="D219" i="6"/>
  <c r="C219" i="6"/>
  <c r="B219" i="6"/>
  <c r="I218" i="6"/>
  <c r="H218" i="6"/>
  <c r="G218" i="6"/>
  <c r="F218" i="6"/>
  <c r="E218" i="6"/>
  <c r="D218" i="6"/>
  <c r="C218" i="6"/>
  <c r="B218" i="6"/>
  <c r="I217" i="6"/>
  <c r="H217" i="6"/>
  <c r="G217" i="6"/>
  <c r="F217" i="6"/>
  <c r="E217" i="6"/>
  <c r="D217" i="6"/>
  <c r="C217" i="6"/>
  <c r="B217" i="6"/>
  <c r="I216" i="6"/>
  <c r="H216" i="6"/>
  <c r="G216" i="6"/>
  <c r="F216" i="6"/>
  <c r="E216" i="6"/>
  <c r="D216" i="6"/>
  <c r="C216" i="6"/>
  <c r="B216" i="6"/>
  <c r="I215" i="6"/>
  <c r="H215" i="6"/>
  <c r="G215" i="6"/>
  <c r="F215" i="6"/>
  <c r="E215" i="6"/>
  <c r="D215" i="6"/>
  <c r="C215" i="6"/>
  <c r="B215" i="6"/>
  <c r="I214" i="6"/>
  <c r="H214" i="6"/>
  <c r="G214" i="6"/>
  <c r="F214" i="6"/>
  <c r="E214" i="6"/>
  <c r="D214" i="6"/>
  <c r="C214" i="6"/>
  <c r="B214" i="6"/>
  <c r="I213" i="6"/>
  <c r="H213" i="6"/>
  <c r="G213" i="6"/>
  <c r="F213" i="6"/>
  <c r="E213" i="6"/>
  <c r="D213" i="6"/>
  <c r="C213" i="6"/>
  <c r="B213" i="6"/>
  <c r="I212" i="6"/>
  <c r="H212" i="6"/>
  <c r="G212" i="6"/>
  <c r="F212" i="6"/>
  <c r="E212" i="6"/>
  <c r="D212" i="6"/>
  <c r="C212" i="6"/>
  <c r="B212" i="6"/>
  <c r="I211" i="6"/>
  <c r="H211" i="6"/>
  <c r="G211" i="6"/>
  <c r="F211" i="6"/>
  <c r="E211" i="6"/>
  <c r="D211" i="6"/>
  <c r="C211" i="6"/>
  <c r="B211" i="6"/>
  <c r="I210" i="6"/>
  <c r="H210" i="6"/>
  <c r="G210" i="6"/>
  <c r="F210" i="6"/>
  <c r="E210" i="6"/>
  <c r="D210" i="6"/>
  <c r="C210" i="6"/>
  <c r="B210" i="6"/>
  <c r="I209" i="6"/>
  <c r="H209" i="6"/>
  <c r="G209" i="6"/>
  <c r="F209" i="6"/>
  <c r="E209" i="6"/>
  <c r="D209" i="6"/>
  <c r="C209" i="6"/>
  <c r="B209" i="6"/>
  <c r="I208" i="6"/>
  <c r="H208" i="6"/>
  <c r="G208" i="6"/>
  <c r="F208" i="6"/>
  <c r="E208" i="6"/>
  <c r="D208" i="6"/>
  <c r="C208" i="6"/>
  <c r="B208" i="6"/>
  <c r="I207" i="6"/>
  <c r="H207" i="6"/>
  <c r="G207" i="6"/>
  <c r="F207" i="6"/>
  <c r="E207" i="6"/>
  <c r="D207" i="6"/>
  <c r="C207" i="6"/>
  <c r="B207" i="6"/>
  <c r="I206" i="6"/>
  <c r="H206" i="6"/>
  <c r="G206" i="6"/>
  <c r="F206" i="6"/>
  <c r="E206" i="6"/>
  <c r="D206" i="6"/>
  <c r="C206" i="6"/>
  <c r="B206" i="6"/>
  <c r="I205" i="6"/>
  <c r="H205" i="6"/>
  <c r="G205" i="6"/>
  <c r="F205" i="6"/>
  <c r="E205" i="6"/>
  <c r="D205" i="6"/>
  <c r="C205" i="6"/>
  <c r="B205" i="6"/>
  <c r="I204" i="6"/>
  <c r="H204" i="6"/>
  <c r="G204" i="6"/>
  <c r="F204" i="6"/>
  <c r="E204" i="6"/>
  <c r="D204" i="6"/>
  <c r="C204" i="6"/>
  <c r="B204" i="6"/>
  <c r="I203" i="6"/>
  <c r="H203" i="6"/>
  <c r="G203" i="6"/>
  <c r="F203" i="6"/>
  <c r="E203" i="6"/>
  <c r="D203" i="6"/>
  <c r="C203" i="6"/>
  <c r="B203" i="6"/>
  <c r="I202" i="6"/>
  <c r="H202" i="6"/>
  <c r="G202" i="6"/>
  <c r="F202" i="6"/>
  <c r="E202" i="6"/>
  <c r="D202" i="6"/>
  <c r="C202" i="6"/>
  <c r="B202" i="6"/>
  <c r="I201" i="6"/>
  <c r="H201" i="6"/>
  <c r="G201" i="6"/>
  <c r="F201" i="6"/>
  <c r="E201" i="6"/>
  <c r="D201" i="6"/>
  <c r="C201" i="6"/>
  <c r="B201" i="6"/>
  <c r="I200" i="6"/>
  <c r="H200" i="6"/>
  <c r="G200" i="6"/>
  <c r="F200" i="6"/>
  <c r="E200" i="6"/>
  <c r="D200" i="6"/>
  <c r="C200" i="6"/>
  <c r="B200" i="6"/>
  <c r="I199" i="6"/>
  <c r="H199" i="6"/>
  <c r="G199" i="6"/>
  <c r="F199" i="6"/>
  <c r="E199" i="6"/>
  <c r="D199" i="6"/>
  <c r="C199" i="6"/>
  <c r="B199" i="6"/>
  <c r="I198" i="6"/>
  <c r="H198" i="6"/>
  <c r="G198" i="6"/>
  <c r="F198" i="6"/>
  <c r="E198" i="6"/>
  <c r="D198" i="6"/>
  <c r="C198" i="6"/>
  <c r="B198" i="6"/>
  <c r="I197" i="6"/>
  <c r="H197" i="6"/>
  <c r="G197" i="6"/>
  <c r="F197" i="6"/>
  <c r="E197" i="6"/>
  <c r="D197" i="6"/>
  <c r="C197" i="6"/>
  <c r="B197" i="6"/>
  <c r="I196" i="6"/>
  <c r="H196" i="6"/>
  <c r="G196" i="6"/>
  <c r="F196" i="6"/>
  <c r="E196" i="6"/>
  <c r="D196" i="6"/>
  <c r="C196" i="6"/>
  <c r="B196" i="6"/>
  <c r="I195" i="6"/>
  <c r="H195" i="6"/>
  <c r="G195" i="6"/>
  <c r="F195" i="6"/>
  <c r="E195" i="6"/>
  <c r="D195" i="6"/>
  <c r="C195" i="6"/>
  <c r="B195" i="6"/>
  <c r="I194" i="6"/>
  <c r="H194" i="6"/>
  <c r="G194" i="6"/>
  <c r="F194" i="6"/>
  <c r="E194" i="6"/>
  <c r="D194" i="6"/>
  <c r="C194" i="6"/>
  <c r="B194" i="6"/>
  <c r="I193" i="6"/>
  <c r="H193" i="6"/>
  <c r="G193" i="6"/>
  <c r="F193" i="6"/>
  <c r="E193" i="6"/>
  <c r="D193" i="6"/>
  <c r="C193" i="6"/>
  <c r="B193" i="6"/>
  <c r="I192" i="6"/>
  <c r="H192" i="6"/>
  <c r="G192" i="6"/>
  <c r="F192" i="6"/>
  <c r="E192" i="6"/>
  <c r="D192" i="6"/>
  <c r="C192" i="6"/>
  <c r="B192" i="6"/>
  <c r="I191" i="6"/>
  <c r="H191" i="6"/>
  <c r="G191" i="6"/>
  <c r="F191" i="6"/>
  <c r="E191" i="6"/>
  <c r="D191" i="6"/>
  <c r="C191" i="6"/>
  <c r="B191" i="6"/>
  <c r="I190" i="6"/>
  <c r="H190" i="6"/>
  <c r="G190" i="6"/>
  <c r="F190" i="6"/>
  <c r="E190" i="6"/>
  <c r="D190" i="6"/>
  <c r="C190" i="6"/>
  <c r="B190" i="6"/>
  <c r="I189" i="6"/>
  <c r="H189" i="6"/>
  <c r="G189" i="6"/>
  <c r="F189" i="6"/>
  <c r="E189" i="6"/>
  <c r="D189" i="6"/>
  <c r="C189" i="6"/>
  <c r="B189" i="6"/>
  <c r="I188" i="6"/>
  <c r="H188" i="6"/>
  <c r="G188" i="6"/>
  <c r="F188" i="6"/>
  <c r="E188" i="6"/>
  <c r="D188" i="6"/>
  <c r="C188" i="6"/>
  <c r="B188" i="6"/>
  <c r="I187" i="6"/>
  <c r="H187" i="6"/>
  <c r="G187" i="6"/>
  <c r="F187" i="6"/>
  <c r="E187" i="6"/>
  <c r="D187" i="6"/>
  <c r="C187" i="6"/>
  <c r="B187" i="6"/>
  <c r="I186" i="6"/>
  <c r="H186" i="6"/>
  <c r="G186" i="6"/>
  <c r="F186" i="6"/>
  <c r="E186" i="6"/>
  <c r="D186" i="6"/>
  <c r="C186" i="6"/>
  <c r="B186" i="6"/>
  <c r="I185" i="6"/>
  <c r="H185" i="6"/>
  <c r="G185" i="6"/>
  <c r="F185" i="6"/>
  <c r="E185" i="6"/>
  <c r="D185" i="6"/>
  <c r="C185" i="6"/>
  <c r="B185" i="6"/>
  <c r="I184" i="6"/>
  <c r="H184" i="6"/>
  <c r="G184" i="6"/>
  <c r="F184" i="6"/>
  <c r="E184" i="6"/>
  <c r="D184" i="6"/>
  <c r="C184" i="6"/>
  <c r="B184" i="6"/>
  <c r="I183" i="6"/>
  <c r="H183" i="6"/>
  <c r="G183" i="6"/>
  <c r="F183" i="6"/>
  <c r="E183" i="6"/>
  <c r="D183" i="6"/>
  <c r="C183" i="6"/>
  <c r="B183" i="6"/>
  <c r="I182" i="6"/>
  <c r="H182" i="6"/>
  <c r="G182" i="6"/>
  <c r="F182" i="6"/>
  <c r="E182" i="6"/>
  <c r="D182" i="6"/>
  <c r="C182" i="6"/>
  <c r="B182" i="6"/>
  <c r="I181" i="6"/>
  <c r="I226" i="6" s="1"/>
  <c r="H181" i="6"/>
  <c r="H226" i="6" s="1"/>
  <c r="G181" i="6"/>
  <c r="F181" i="6"/>
  <c r="E181" i="6"/>
  <c r="D181" i="6"/>
  <c r="D226" i="6" s="1"/>
  <c r="C181" i="6"/>
  <c r="B181" i="6"/>
  <c r="B226" i="6" s="1"/>
  <c r="I167" i="6"/>
  <c r="H167" i="6"/>
  <c r="G167" i="6"/>
  <c r="F167" i="6"/>
  <c r="E167" i="6"/>
  <c r="D167" i="6"/>
  <c r="C167" i="6"/>
  <c r="B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I110" i="6"/>
  <c r="H110" i="6"/>
  <c r="G110" i="6"/>
  <c r="F110" i="6"/>
  <c r="E110" i="6"/>
  <c r="D110" i="6"/>
  <c r="C110" i="6"/>
  <c r="B110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I54" i="6"/>
  <c r="H54" i="6"/>
  <c r="G54" i="6"/>
  <c r="F54" i="6"/>
  <c r="E54" i="6"/>
  <c r="D54" i="6"/>
  <c r="C54" i="6"/>
  <c r="B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I242" i="5"/>
  <c r="H242" i="5"/>
  <c r="G242" i="5"/>
  <c r="F242" i="5"/>
  <c r="E242" i="5"/>
  <c r="D242" i="5"/>
  <c r="C242" i="5"/>
  <c r="B242" i="5"/>
  <c r="I241" i="5"/>
  <c r="H241" i="5"/>
  <c r="G241" i="5"/>
  <c r="F241" i="5"/>
  <c r="E241" i="5"/>
  <c r="D241" i="5"/>
  <c r="C241" i="5"/>
  <c r="B241" i="5"/>
  <c r="I240" i="5"/>
  <c r="H240" i="5"/>
  <c r="G240" i="5"/>
  <c r="F240" i="5"/>
  <c r="E240" i="5"/>
  <c r="D240" i="5"/>
  <c r="C240" i="5"/>
  <c r="B240" i="5"/>
  <c r="I239" i="5"/>
  <c r="H239" i="5"/>
  <c r="G239" i="5"/>
  <c r="F239" i="5"/>
  <c r="E239" i="5"/>
  <c r="D239" i="5"/>
  <c r="C239" i="5"/>
  <c r="B239" i="5"/>
  <c r="I238" i="5"/>
  <c r="H238" i="5"/>
  <c r="G238" i="5"/>
  <c r="F238" i="5"/>
  <c r="E238" i="5"/>
  <c r="D238" i="5"/>
  <c r="C238" i="5"/>
  <c r="B238" i="5"/>
  <c r="I237" i="5"/>
  <c r="H237" i="5"/>
  <c r="G237" i="5"/>
  <c r="F237" i="5"/>
  <c r="E237" i="5"/>
  <c r="D237" i="5"/>
  <c r="C237" i="5"/>
  <c r="B237" i="5"/>
  <c r="I236" i="5"/>
  <c r="H236" i="5"/>
  <c r="G236" i="5"/>
  <c r="F236" i="5"/>
  <c r="E236" i="5"/>
  <c r="D236" i="5"/>
  <c r="C236" i="5"/>
  <c r="B236" i="5"/>
  <c r="I235" i="5"/>
  <c r="H235" i="5"/>
  <c r="G235" i="5"/>
  <c r="F235" i="5"/>
  <c r="E235" i="5"/>
  <c r="D235" i="5"/>
  <c r="C235" i="5"/>
  <c r="B235" i="5"/>
  <c r="I234" i="5"/>
  <c r="H234" i="5"/>
  <c r="G234" i="5"/>
  <c r="F234" i="5"/>
  <c r="E234" i="5"/>
  <c r="D234" i="5"/>
  <c r="C234" i="5"/>
  <c r="B234" i="5"/>
  <c r="I233" i="5"/>
  <c r="H233" i="5"/>
  <c r="G233" i="5"/>
  <c r="F233" i="5"/>
  <c r="E233" i="5"/>
  <c r="D233" i="5"/>
  <c r="C233" i="5"/>
  <c r="B233" i="5"/>
  <c r="I232" i="5"/>
  <c r="H232" i="5"/>
  <c r="G232" i="5"/>
  <c r="F232" i="5"/>
  <c r="E232" i="5"/>
  <c r="D232" i="5"/>
  <c r="C232" i="5"/>
  <c r="B232" i="5"/>
  <c r="I231" i="5"/>
  <c r="H231" i="5"/>
  <c r="G231" i="5"/>
  <c r="F231" i="5"/>
  <c r="E231" i="5"/>
  <c r="D231" i="5"/>
  <c r="C231" i="5"/>
  <c r="B231" i="5"/>
  <c r="I230" i="5"/>
  <c r="H230" i="5"/>
  <c r="G230" i="5"/>
  <c r="F230" i="5"/>
  <c r="E230" i="5"/>
  <c r="D230" i="5"/>
  <c r="C230" i="5"/>
  <c r="B230" i="5"/>
  <c r="I229" i="5"/>
  <c r="H229" i="5"/>
  <c r="G229" i="5"/>
  <c r="F229" i="5"/>
  <c r="E229" i="5"/>
  <c r="D229" i="5"/>
  <c r="C229" i="5"/>
  <c r="B229" i="5"/>
  <c r="I228" i="5"/>
  <c r="H228" i="5"/>
  <c r="G228" i="5"/>
  <c r="F228" i="5"/>
  <c r="E228" i="5"/>
  <c r="D228" i="5"/>
  <c r="C228" i="5"/>
  <c r="B228" i="5"/>
  <c r="I227" i="5"/>
  <c r="H227" i="5"/>
  <c r="G227" i="5"/>
  <c r="F227" i="5"/>
  <c r="E227" i="5"/>
  <c r="D227" i="5"/>
  <c r="C227" i="5"/>
  <c r="B227" i="5"/>
  <c r="I226" i="5"/>
  <c r="H226" i="5"/>
  <c r="G226" i="5"/>
  <c r="F226" i="5"/>
  <c r="E226" i="5"/>
  <c r="D226" i="5"/>
  <c r="C226" i="5"/>
  <c r="B226" i="5"/>
  <c r="I225" i="5"/>
  <c r="H225" i="5"/>
  <c r="G225" i="5"/>
  <c r="F225" i="5"/>
  <c r="E225" i="5"/>
  <c r="D225" i="5"/>
  <c r="C225" i="5"/>
  <c r="B225" i="5"/>
  <c r="I224" i="5"/>
  <c r="H224" i="5"/>
  <c r="G224" i="5"/>
  <c r="F224" i="5"/>
  <c r="E224" i="5"/>
  <c r="D224" i="5"/>
  <c r="C224" i="5"/>
  <c r="B224" i="5"/>
  <c r="I223" i="5"/>
  <c r="H223" i="5"/>
  <c r="G223" i="5"/>
  <c r="F223" i="5"/>
  <c r="E223" i="5"/>
  <c r="D223" i="5"/>
  <c r="C223" i="5"/>
  <c r="B223" i="5"/>
  <c r="I222" i="5"/>
  <c r="H222" i="5"/>
  <c r="G222" i="5"/>
  <c r="F222" i="5"/>
  <c r="E222" i="5"/>
  <c r="D222" i="5"/>
  <c r="C222" i="5"/>
  <c r="B222" i="5"/>
  <c r="I221" i="5"/>
  <c r="H221" i="5"/>
  <c r="G221" i="5"/>
  <c r="F221" i="5"/>
  <c r="E221" i="5"/>
  <c r="D221" i="5"/>
  <c r="C221" i="5"/>
  <c r="B221" i="5"/>
  <c r="I220" i="5"/>
  <c r="H220" i="5"/>
  <c r="G220" i="5"/>
  <c r="F220" i="5"/>
  <c r="E220" i="5"/>
  <c r="D220" i="5"/>
  <c r="C220" i="5"/>
  <c r="B220" i="5"/>
  <c r="I219" i="5"/>
  <c r="H219" i="5"/>
  <c r="G219" i="5"/>
  <c r="F219" i="5"/>
  <c r="E219" i="5"/>
  <c r="D219" i="5"/>
  <c r="C219" i="5"/>
  <c r="B219" i="5"/>
  <c r="I218" i="5"/>
  <c r="H218" i="5"/>
  <c r="G218" i="5"/>
  <c r="F218" i="5"/>
  <c r="E218" i="5"/>
  <c r="D218" i="5"/>
  <c r="C218" i="5"/>
  <c r="B218" i="5"/>
  <c r="I217" i="5"/>
  <c r="H217" i="5"/>
  <c r="G217" i="5"/>
  <c r="F217" i="5"/>
  <c r="E217" i="5"/>
  <c r="D217" i="5"/>
  <c r="C217" i="5"/>
  <c r="B217" i="5"/>
  <c r="I216" i="5"/>
  <c r="H216" i="5"/>
  <c r="G216" i="5"/>
  <c r="F216" i="5"/>
  <c r="E216" i="5"/>
  <c r="D216" i="5"/>
  <c r="C216" i="5"/>
  <c r="B216" i="5"/>
  <c r="I215" i="5"/>
  <c r="H215" i="5"/>
  <c r="G215" i="5"/>
  <c r="F215" i="5"/>
  <c r="E215" i="5"/>
  <c r="D215" i="5"/>
  <c r="C215" i="5"/>
  <c r="B215" i="5"/>
  <c r="I214" i="5"/>
  <c r="H214" i="5"/>
  <c r="G214" i="5"/>
  <c r="F214" i="5"/>
  <c r="E214" i="5"/>
  <c r="D214" i="5"/>
  <c r="C214" i="5"/>
  <c r="B214" i="5"/>
  <c r="I213" i="5"/>
  <c r="H213" i="5"/>
  <c r="G213" i="5"/>
  <c r="F213" i="5"/>
  <c r="E213" i="5"/>
  <c r="D213" i="5"/>
  <c r="C213" i="5"/>
  <c r="B213" i="5"/>
  <c r="I212" i="5"/>
  <c r="H212" i="5"/>
  <c r="G212" i="5"/>
  <c r="F212" i="5"/>
  <c r="E212" i="5"/>
  <c r="D212" i="5"/>
  <c r="C212" i="5"/>
  <c r="B212" i="5"/>
  <c r="I211" i="5"/>
  <c r="H211" i="5"/>
  <c r="G211" i="5"/>
  <c r="F211" i="5"/>
  <c r="E211" i="5"/>
  <c r="D211" i="5"/>
  <c r="C211" i="5"/>
  <c r="B211" i="5"/>
  <c r="I210" i="5"/>
  <c r="H210" i="5"/>
  <c r="G210" i="5"/>
  <c r="F210" i="5"/>
  <c r="E210" i="5"/>
  <c r="D210" i="5"/>
  <c r="C210" i="5"/>
  <c r="B210" i="5"/>
  <c r="I209" i="5"/>
  <c r="H209" i="5"/>
  <c r="G209" i="5"/>
  <c r="F209" i="5"/>
  <c r="E209" i="5"/>
  <c r="D209" i="5"/>
  <c r="C209" i="5"/>
  <c r="B209" i="5"/>
  <c r="I208" i="5"/>
  <c r="H208" i="5"/>
  <c r="G208" i="5"/>
  <c r="F208" i="5"/>
  <c r="E208" i="5"/>
  <c r="D208" i="5"/>
  <c r="C208" i="5"/>
  <c r="B208" i="5"/>
  <c r="I207" i="5"/>
  <c r="H207" i="5"/>
  <c r="G207" i="5"/>
  <c r="F207" i="5"/>
  <c r="E207" i="5"/>
  <c r="D207" i="5"/>
  <c r="C207" i="5"/>
  <c r="B207" i="5"/>
  <c r="I206" i="5"/>
  <c r="H206" i="5"/>
  <c r="G206" i="5"/>
  <c r="F206" i="5"/>
  <c r="E206" i="5"/>
  <c r="D206" i="5"/>
  <c r="C206" i="5"/>
  <c r="B206" i="5"/>
  <c r="I205" i="5"/>
  <c r="H205" i="5"/>
  <c r="G205" i="5"/>
  <c r="F205" i="5"/>
  <c r="E205" i="5"/>
  <c r="D205" i="5"/>
  <c r="C205" i="5"/>
  <c r="B205" i="5"/>
  <c r="I204" i="5"/>
  <c r="H204" i="5"/>
  <c r="G204" i="5"/>
  <c r="F204" i="5"/>
  <c r="E204" i="5"/>
  <c r="D204" i="5"/>
  <c r="C204" i="5"/>
  <c r="B204" i="5"/>
  <c r="I203" i="5"/>
  <c r="H203" i="5"/>
  <c r="G203" i="5"/>
  <c r="F203" i="5"/>
  <c r="E203" i="5"/>
  <c r="D203" i="5"/>
  <c r="C203" i="5"/>
  <c r="B203" i="5"/>
  <c r="I202" i="5"/>
  <c r="H202" i="5"/>
  <c r="G202" i="5"/>
  <c r="F202" i="5"/>
  <c r="E202" i="5"/>
  <c r="D202" i="5"/>
  <c r="C202" i="5"/>
  <c r="B202" i="5"/>
  <c r="I201" i="5"/>
  <c r="H201" i="5"/>
  <c r="G201" i="5"/>
  <c r="F201" i="5"/>
  <c r="E201" i="5"/>
  <c r="D201" i="5"/>
  <c r="C201" i="5"/>
  <c r="B201" i="5"/>
  <c r="I200" i="5"/>
  <c r="H200" i="5"/>
  <c r="G200" i="5"/>
  <c r="F200" i="5"/>
  <c r="E200" i="5"/>
  <c r="D200" i="5"/>
  <c r="C200" i="5"/>
  <c r="B200" i="5"/>
  <c r="I199" i="5"/>
  <c r="H199" i="5"/>
  <c r="G199" i="5"/>
  <c r="F199" i="5"/>
  <c r="E199" i="5"/>
  <c r="D199" i="5"/>
  <c r="C199" i="5"/>
  <c r="B199" i="5"/>
  <c r="I198" i="5"/>
  <c r="H198" i="5"/>
  <c r="G198" i="5"/>
  <c r="F198" i="5"/>
  <c r="F243" i="5" s="1"/>
  <c r="E198" i="5"/>
  <c r="D198" i="5"/>
  <c r="C198" i="5"/>
  <c r="B198" i="5"/>
  <c r="B243" i="5" s="1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I118" i="5"/>
  <c r="H118" i="5"/>
  <c r="G118" i="5"/>
  <c r="F118" i="5"/>
  <c r="E118" i="5"/>
  <c r="D118" i="5"/>
  <c r="C118" i="5"/>
  <c r="B118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I56" i="5"/>
  <c r="H56" i="5"/>
  <c r="G56" i="5"/>
  <c r="F56" i="5"/>
  <c r="E56" i="5"/>
  <c r="D56" i="5"/>
  <c r="C56" i="5"/>
  <c r="B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237" i="5" l="1"/>
  <c r="J239" i="5"/>
  <c r="F226" i="6"/>
  <c r="E226" i="6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24" i="5"/>
  <c r="C243" i="5"/>
  <c r="J214" i="5"/>
  <c r="J216" i="5"/>
  <c r="J218" i="5"/>
  <c r="J219" i="5"/>
  <c r="J220" i="5"/>
  <c r="J222" i="5"/>
  <c r="J223" i="5"/>
  <c r="J229" i="5"/>
  <c r="J182" i="6"/>
  <c r="J184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D243" i="5"/>
  <c r="H243" i="5"/>
  <c r="J225" i="5"/>
  <c r="J226" i="5"/>
  <c r="J227" i="5"/>
  <c r="J228" i="5"/>
  <c r="J230" i="5"/>
  <c r="J231" i="5"/>
  <c r="J232" i="5"/>
  <c r="J233" i="5"/>
  <c r="J234" i="5"/>
  <c r="J235" i="5"/>
  <c r="J236" i="5"/>
  <c r="J238" i="5"/>
  <c r="J240" i="5"/>
  <c r="J241" i="5"/>
  <c r="J242" i="5"/>
  <c r="J54" i="6"/>
  <c r="C226" i="6"/>
  <c r="G226" i="6"/>
  <c r="J56" i="5"/>
  <c r="G243" i="5"/>
  <c r="J215" i="5"/>
  <c r="J217" i="5"/>
  <c r="J221" i="5"/>
  <c r="J183" i="6"/>
  <c r="J185" i="6"/>
  <c r="J118" i="5"/>
  <c r="E243" i="5"/>
  <c r="I243" i="5"/>
  <c r="J110" i="6"/>
  <c r="J181" i="6"/>
  <c r="J198" i="5"/>
  <c r="J226" i="6" l="1"/>
  <c r="J243" i="5"/>
</calcChain>
</file>

<file path=xl/sharedStrings.xml><?xml version="1.0" encoding="utf-8"?>
<sst xmlns="http://schemas.openxmlformats.org/spreadsheetml/2006/main" count="5174" uniqueCount="293">
  <si>
    <t>(VALORES EXPRESADOS EN TAREAS, TAS)</t>
  </si>
  <si>
    <t>PRODUCTO</t>
  </si>
  <si>
    <t>NORTE</t>
  </si>
  <si>
    <t>NORDESTE</t>
  </si>
  <si>
    <t>NOROESTE</t>
  </si>
  <si>
    <t>NORCENTRAL</t>
  </si>
  <si>
    <t>CENTRAL</t>
  </si>
  <si>
    <t>SUR</t>
  </si>
  <si>
    <t>SUROESTE</t>
  </si>
  <si>
    <t>ESTE</t>
  </si>
  <si>
    <t>TOTAL</t>
  </si>
  <si>
    <r>
      <t>Arroz</t>
    </r>
    <r>
      <rPr>
        <b/>
        <vertAlign val="superscript"/>
        <sz val="12"/>
        <rFont val="Calibri"/>
        <family val="2"/>
      </rPr>
      <t>1</t>
    </r>
  </si>
  <si>
    <t>Maíz</t>
  </si>
  <si>
    <t>Sorgo</t>
  </si>
  <si>
    <t>Coco</t>
  </si>
  <si>
    <t>Maní</t>
  </si>
  <si>
    <t>Frijol R.</t>
  </si>
  <si>
    <t>Frijol N.</t>
  </si>
  <si>
    <t>Frijol B.</t>
  </si>
  <si>
    <t>Guandúl</t>
  </si>
  <si>
    <t>Batata</t>
  </si>
  <si>
    <t>Ñame</t>
  </si>
  <si>
    <t>Papa</t>
  </si>
  <si>
    <t>Yautía</t>
  </si>
  <si>
    <t>Yuca</t>
  </si>
  <si>
    <t>Ajíes</t>
  </si>
  <si>
    <t>Ajo</t>
  </si>
  <si>
    <t>Auyama</t>
  </si>
  <si>
    <t>Berenjena</t>
  </si>
  <si>
    <t>Cebolla</t>
  </si>
  <si>
    <t>Pepino</t>
  </si>
  <si>
    <t>Lechuga</t>
  </si>
  <si>
    <t>Repollo</t>
  </si>
  <si>
    <t>Tayota</t>
  </si>
  <si>
    <t>Tomate Ens.</t>
  </si>
  <si>
    <r>
      <t>Tomate Ind.</t>
    </r>
    <r>
      <rPr>
        <b/>
        <vertAlign val="superscript"/>
        <sz val="12"/>
        <rFont val="Calibri"/>
        <family val="2"/>
      </rPr>
      <t>2</t>
    </r>
  </si>
  <si>
    <t>Zanahoria</t>
  </si>
  <si>
    <t>Remolacha</t>
  </si>
  <si>
    <t>Rábano</t>
  </si>
  <si>
    <t>Brócoli</t>
  </si>
  <si>
    <t>Coliflor</t>
  </si>
  <si>
    <t>Molondrón</t>
  </si>
  <si>
    <t>Orégano</t>
  </si>
  <si>
    <t>Cundeamor</t>
  </si>
  <si>
    <t>Tindora</t>
  </si>
  <si>
    <t>Aguacate</t>
  </si>
  <si>
    <t>Chinola</t>
  </si>
  <si>
    <t>Lechosa</t>
  </si>
  <si>
    <t>Melón</t>
  </si>
  <si>
    <t>Naranja D.</t>
  </si>
  <si>
    <t>Piña</t>
  </si>
  <si>
    <t>Limón Agrio</t>
  </si>
  <si>
    <t xml:space="preserve">Toronja </t>
  </si>
  <si>
    <t>Mandarina</t>
  </si>
  <si>
    <t>Guineo</t>
  </si>
  <si>
    <t>Plátano</t>
  </si>
  <si>
    <t>(VALORES EXPRESADOS EN QUINTALES, MILLARES Y RACIMOS)</t>
  </si>
  <si>
    <t>Coco*</t>
  </si>
  <si>
    <t>Lechuga*</t>
  </si>
  <si>
    <t>Repollo*</t>
  </si>
  <si>
    <t>Tayota*</t>
  </si>
  <si>
    <t>Aguacate*</t>
  </si>
  <si>
    <t>Chinola*</t>
  </si>
  <si>
    <t>Lechosa*</t>
  </si>
  <si>
    <t>Melón*</t>
  </si>
  <si>
    <t>Naranja D.*</t>
  </si>
  <si>
    <t>Piña*</t>
  </si>
  <si>
    <t>Limón Agrio*</t>
  </si>
  <si>
    <t>Toronja *</t>
  </si>
  <si>
    <t>Mandarina*</t>
  </si>
  <si>
    <t>Guineo**</t>
  </si>
  <si>
    <t>Plátano*</t>
  </si>
  <si>
    <t>*  Datos de Producción en Miles de Unidades (Millares)</t>
  </si>
  <si>
    <t>** Datos de Producción en Racimos</t>
  </si>
  <si>
    <t>CONSOLIDADO REGIONAL DE PRODUCCION POR CULTIVO 2015</t>
  </si>
  <si>
    <t>(VALORES EXPRESADOS EN QUINTALES, QQS)</t>
  </si>
  <si>
    <t>CONSOLIDADO REGIONAL DE SIEMBRA POR CULTIVO DURANTE EL AÑO 2015</t>
  </si>
  <si>
    <t>CONSOLIDADO REGIONAL DE COSECHA POR CULTIVO 2015</t>
  </si>
  <si>
    <t xml:space="preserve"> </t>
  </si>
  <si>
    <t>CONSOLIDADO REGIONAL DE SIEMBRA POR CULTIVO DURANTE EL AÑO 2016</t>
  </si>
  <si>
    <t>CONSOLIDADO REGIONAL DE COSECHA POR CULTIVO 2016</t>
  </si>
  <si>
    <t>CONSOLIDADO REGIONAL DE PRODUCCION POR CULTIVO 2016</t>
  </si>
  <si>
    <t>CONSOLIDADO REGIONAL DE SIEMBRA POR CULTIVO, ENERO - DICIEMBRE 2017</t>
  </si>
  <si>
    <t>(EN TAREAS)</t>
  </si>
  <si>
    <t>Tomate Ind.</t>
  </si>
  <si>
    <t>CONSOLIDADO REGIONAL DE COSECHA POR CULTIVO, ENERO - DICIEMBRE 2017</t>
  </si>
  <si>
    <t>CONSOLIDADO REGIONAL DE PRODUCCION POR CULTIVO, ENERO - DICIEMBRE 2017</t>
  </si>
  <si>
    <t>(EN QUINTALES, MILLARES Y RACIMOS)</t>
  </si>
  <si>
    <t>(EN QUINTALES, QQS)</t>
  </si>
  <si>
    <t>CONSOLIDADO REGIONAL DE SIEMBRA POR CULTIVO DURANTE EL AÑO 2018</t>
  </si>
  <si>
    <t>Guard Beans</t>
  </si>
  <si>
    <t>Mapuey</t>
  </si>
  <si>
    <r>
      <t>Tomate Ind.</t>
    </r>
    <r>
      <rPr>
        <vertAlign val="superscript"/>
        <sz val="11"/>
        <rFont val="Calibri"/>
        <family val="2"/>
        <scheme val="minor"/>
      </rPr>
      <t>2</t>
    </r>
  </si>
  <si>
    <t>Bangaña</t>
  </si>
  <si>
    <t>Calabacin</t>
  </si>
  <si>
    <t>Musú Chino</t>
  </si>
  <si>
    <t>Vainita China</t>
  </si>
  <si>
    <t>Apio</t>
  </si>
  <si>
    <t>Parvol</t>
  </si>
  <si>
    <t>Oregano</t>
  </si>
  <si>
    <t>Bija</t>
  </si>
  <si>
    <t>Cereza</t>
  </si>
  <si>
    <t>Granadillo</t>
  </si>
  <si>
    <t>Guanabana</t>
  </si>
  <si>
    <t>Guayaba</t>
  </si>
  <si>
    <t>Mango</t>
  </si>
  <si>
    <t>Sandia</t>
  </si>
  <si>
    <t>Pitahaya</t>
  </si>
  <si>
    <t>Zapote</t>
  </si>
  <si>
    <t>CONSOLIDADO REGIONAL DE COSECHA POR CULTIVO 2018</t>
  </si>
  <si>
    <t>CONSOLIDADO REGIONAL DE PRODUCCION POR CULTIVO 2018</t>
  </si>
  <si>
    <t>Granadillo*</t>
  </si>
  <si>
    <t>Guanabana*</t>
  </si>
  <si>
    <t>Guayaba*</t>
  </si>
  <si>
    <t>Mango*</t>
  </si>
  <si>
    <t>Sandia*</t>
  </si>
  <si>
    <t>Zapote*</t>
  </si>
  <si>
    <t>CONSOLIDADO REGIONAL DE SIEMBRA POR CULTIVO DURANTE EL AÑO 2019</t>
  </si>
  <si>
    <t xml:space="preserve"> La zafra de cosecha del Tomate Industrial es de Enero-Abril de cada año.</t>
  </si>
  <si>
    <t>Fuentes: Unidades Regionales Planificación y Economía (URPEs); Fomento Arrocero; AFCONAGRO, Asociación de Fabricantes de Conservas del Agro.</t>
  </si>
  <si>
    <t>Elaborado: Ministerio de Agricultura. Departamento de Seguimiento, Control y Evaluación. División Seguimiento.</t>
  </si>
  <si>
    <t>VICEMINISTERIO DE PLANIFICACIÓN SECTORIAL AGROPECUARIA</t>
  </si>
  <si>
    <t>Fuente: Unidades Regionales Planificación y Economía (URPEs)</t>
  </si>
  <si>
    <t>Elaboración: MA, Departamento de Seguimiento, Control y Evaluación</t>
  </si>
  <si>
    <t>CONSOLIDADO REGIONAL DE SIEMBRA POR CULTIVO DURANTE EL AÑO 2009</t>
  </si>
  <si>
    <t>ARROZ</t>
  </si>
  <si>
    <t>MAIZ</t>
  </si>
  <si>
    <t>SORGO</t>
  </si>
  <si>
    <t>COCO</t>
  </si>
  <si>
    <t>MANI</t>
  </si>
  <si>
    <t>FRIJO R.</t>
  </si>
  <si>
    <t>FRIJOL N.</t>
  </si>
  <si>
    <t>FRIJOL B.</t>
  </si>
  <si>
    <t>GUANDUL</t>
  </si>
  <si>
    <t>BATATA</t>
  </si>
  <si>
    <t>ÑAME</t>
  </si>
  <si>
    <t>PAPA</t>
  </si>
  <si>
    <t>YAUTIA</t>
  </si>
  <si>
    <t>YUCA</t>
  </si>
  <si>
    <t>AJIES</t>
  </si>
  <si>
    <t>AJO</t>
  </si>
  <si>
    <t>AUYAMA</t>
  </si>
  <si>
    <t>BERENJENA</t>
  </si>
  <si>
    <t>CEBOLLA</t>
  </si>
  <si>
    <t>PEPINO</t>
  </si>
  <si>
    <t>REPOLLO</t>
  </si>
  <si>
    <t>TAYOTA</t>
  </si>
  <si>
    <t>TOMATE ENS.</t>
  </si>
  <si>
    <t>TOMATE IND.</t>
  </si>
  <si>
    <t>ZANAHORIA</t>
  </si>
  <si>
    <t>AGUACATE</t>
  </si>
  <si>
    <t>CHINOLA</t>
  </si>
  <si>
    <t>LECHOSA</t>
  </si>
  <si>
    <t>MELON</t>
  </si>
  <si>
    <t>NARANJA D.</t>
  </si>
  <si>
    <t>PIÑA</t>
  </si>
  <si>
    <t>TORONJA</t>
  </si>
  <si>
    <t>GUINEO</t>
  </si>
  <si>
    <t>PLATANO</t>
  </si>
  <si>
    <t>Fuente: SEA, Departamento de Seguimiento, Control  y Evaluación</t>
  </si>
  <si>
    <t>CONSOLIDADO REGIONAL DE COSECHA POR CULTIVO 2009</t>
  </si>
  <si>
    <t>CONSOLIDADO REGIONAL DE PRODUCCION POR CULTIVO 2009</t>
  </si>
  <si>
    <t>(EN QUINTALES)</t>
  </si>
  <si>
    <t>COCO *</t>
  </si>
  <si>
    <t>REPOLLO *</t>
  </si>
  <si>
    <t>TAYOTA *</t>
  </si>
  <si>
    <t>AGUACATE *</t>
  </si>
  <si>
    <t>CHINOLA *</t>
  </si>
  <si>
    <t>LECHOSA *</t>
  </si>
  <si>
    <t>MELON *</t>
  </si>
  <si>
    <t>NARANJA D.*</t>
  </si>
  <si>
    <t>PIÑA *</t>
  </si>
  <si>
    <t>TORONJA *</t>
  </si>
  <si>
    <t>GUINEO **</t>
  </si>
  <si>
    <t>PLATANO *</t>
  </si>
  <si>
    <t>* Producción en millares.</t>
  </si>
  <si>
    <t>** Producción en racimos.</t>
  </si>
  <si>
    <t>CONSOLIDADO REGIONAL DE SIEMBRA POR CULTIVO DURANTE EL AÑO 2010</t>
  </si>
  <si>
    <t>CONSOLIDADO REGIONAL DE COSECHA POR CULTIVO 2010</t>
  </si>
  <si>
    <t>CONSOLIDADO REGIONAL DE PRODUCCION POR CULTIVO 2010</t>
  </si>
  <si>
    <t>CONSOLIDADO REGIONAL DE SIEMBRA POR CULTIVO DURANTE EL AÑO 2011</t>
  </si>
  <si>
    <t>CONSOLIDADO REGIONAL DE COSECHA POR CULTIVO 2011</t>
  </si>
  <si>
    <t>CONSOLIDADO REGIONAL DE PRODUCCION POR CULTIVO 2011</t>
  </si>
  <si>
    <t>CONSOLIDADO REGIONAL DE SIEMBRA POR CULTIVO DURANTE EL AÑO 2012</t>
  </si>
  <si>
    <t>(DATOS EXPRESADOS EN TAREAS, TAS)</t>
  </si>
  <si>
    <t>CONSOLIDADO REGIONAL DE COSECHA POR CULTIVO DURANTE EL AÑO 2012</t>
  </si>
  <si>
    <t>CONSOLIDADO REGIONAL DE PRODUCCION POR CULTIVO DURANTE EL AÑO 2012</t>
  </si>
  <si>
    <t>(DATOS EXPRESADOS EN QUINTALES, QQS)</t>
  </si>
  <si>
    <t>CONSOLIDADO REGIONAL DE SIEMBRA POR CULTIVO DURANTE EL AÑO 2013</t>
  </si>
  <si>
    <t>CONSOLIDADO REGIONAL DE COSECHA POR CULTIVO DURANTE EL AÑO 2013</t>
  </si>
  <si>
    <t>CONSOLIDADO REGIONAL DE PRODUCCION POR CULTIVO DURANTE EL AÑO 2013</t>
  </si>
  <si>
    <t>CONSOLIDADO REGIONAL DE SIEMBRA POR CULTIVO DURANTE EL AÑO 2014</t>
  </si>
  <si>
    <t>CONSOLIDADO REGIONAL DE COSECHA POR CULTIVO 2014</t>
  </si>
  <si>
    <t>Al final de cada año el coco y los frutales se dividen entre 3, siendo esto los cortes promedio mensuales.</t>
  </si>
  <si>
    <t>CONSOLIDADO REGIONAL DE PRODUCCION POR CULTIVO 2014</t>
  </si>
  <si>
    <r>
      <t>Fuente</t>
    </r>
    <r>
      <rPr>
        <sz val="11"/>
        <rFont val="Calibri"/>
        <family val="2"/>
        <scheme val="minor"/>
      </rPr>
      <t>: MA, Departamento de Seguimiento, Control  y Evaluación</t>
    </r>
  </si>
  <si>
    <t>CONSOLIDADO REGIONAL DE SIEMBRA POR CULTIVO DURANTE EL AÑO 2000</t>
  </si>
  <si>
    <t>(TAREAS)</t>
  </si>
  <si>
    <t>TABACO</t>
  </si>
  <si>
    <t>Fuente: Departamento de Seguimiento y Evaluación</t>
  </si>
  <si>
    <t>(Información Preliminar)</t>
  </si>
  <si>
    <t>CONSOLIDADO REGIONAL DE COSECHA POR CULTIVO 2000</t>
  </si>
  <si>
    <t>CONSOLIDADO REGIONAL DE PRODUCCION POR CULTIVO 2000</t>
  </si>
  <si>
    <t>(QUINTALES)</t>
  </si>
  <si>
    <t>CONSOLIDADO REGIONAL DE SIEMBRA POR CULTIVO DURANTE EL AÑO 2001</t>
  </si>
  <si>
    <t>CONSOLIDADO REGIONAL DE COSECHA POR CULTIVO 2001</t>
  </si>
  <si>
    <t>CONSOLIDADO REGIONAL DE PRODUCCION POR CULTIVO 2001</t>
  </si>
  <si>
    <t>CONSOLIDADO REGIONAL DE SIEMBRA POR CULTIVO DURANTE EL AÑO 2002</t>
  </si>
  <si>
    <t>CONSOLIDADO REGIONAL DE COSECHA POR CULTIVO 2002</t>
  </si>
  <si>
    <t>CONSOLIDADO REGIONAL DE PRODUCCION POR CULTIVO 2002</t>
  </si>
  <si>
    <t>COCO   *</t>
  </si>
  <si>
    <t>LECHOSA*</t>
  </si>
  <si>
    <t>NARANJA D. *</t>
  </si>
  <si>
    <t>GUINEO * *</t>
  </si>
  <si>
    <t>CONSOLIDADO REGIONAL DE SIEMBRA POR CULTIVO DURANTE EL AÑO 2003</t>
  </si>
  <si>
    <t>CONSOLIDADO REGIONAL DE COSECHA POR CULTIVO 2003</t>
  </si>
  <si>
    <t>CONSOLIDADO REGIONAL DE PRODUCCION POR CULTIVO 2003</t>
  </si>
  <si>
    <t>REPOLLO  *</t>
  </si>
  <si>
    <t>TAYOTA   *</t>
  </si>
  <si>
    <t>AGUACATE   *</t>
  </si>
  <si>
    <t>CHINOLA  *</t>
  </si>
  <si>
    <t>LECHOSA  *</t>
  </si>
  <si>
    <t>MELON  *</t>
  </si>
  <si>
    <t>NARANJA D.  *</t>
  </si>
  <si>
    <t>PIÑA  *</t>
  </si>
  <si>
    <t>TORONJA  *</t>
  </si>
  <si>
    <t>GUINEO  **</t>
  </si>
  <si>
    <t>PLATANO  *</t>
  </si>
  <si>
    <t>CONSOLIDADO REGIONAL DE SIEMBRA POR CULTIVO DURANTE EL AÑO 2004</t>
  </si>
  <si>
    <t>CONSOLIDADO REGIONAL DE COSECHA POR CULTIVO 2004</t>
  </si>
  <si>
    <t>CONSOLIDADO REGIONAL DE PRODUCCION POR CULTIVO 2004</t>
  </si>
  <si>
    <t>CONSOLIDADO REGIONAL DE SIEMBRA POR CULTIVO DURANTE EL AÑO 2005</t>
  </si>
  <si>
    <t>CONSOLIDADO REGIONAL DE COSECHA POR CULTIVO 2005</t>
  </si>
  <si>
    <t>CONSOLIDADO REGIONAL DE PRODUCCION POR CULTIVO 2005</t>
  </si>
  <si>
    <t>CONSOLIDADO REGIONAL DE SIEMBRA POR CULTIVO DURANTE EL AÑO 2006</t>
  </si>
  <si>
    <t>CONSOLIDADO REGIONAL DE COSECHA POR CULTIVO 2006</t>
  </si>
  <si>
    <t>CONSOLIDADO REGIONAL DE PRODUCCION POR CULTIVO 2006</t>
  </si>
  <si>
    <t>CONSOLIDADO REGIONAL DE SIEMBRA POR CULTIVO DURANTE EL AÑO 2007</t>
  </si>
  <si>
    <t>CONSOLIDADO REGIONAL DE COSECHA POR CULTIVO 2007</t>
  </si>
  <si>
    <t>CONSOLIDADO REGIONAL DE PRODUCCION POR CULTIVO 2007</t>
  </si>
  <si>
    <t>CONSOLIDADO REGIONAL DE SIEMBRA POR CULTIVO DURANTE EL AÑO 2008</t>
  </si>
  <si>
    <t>CONSOLIDADO REGIONAL DE COSECHA POR CULTIVO 2008</t>
  </si>
  <si>
    <t>CONSOLIDADO REGIONAL DE PRODUCCION POR CULTIVO 2008</t>
  </si>
  <si>
    <r>
      <t>Arroz</t>
    </r>
    <r>
      <rPr>
        <b/>
        <vertAlign val="superscript"/>
        <sz val="10"/>
        <rFont val="Calibri"/>
        <family val="2"/>
        <scheme val="minor"/>
      </rPr>
      <t>1</t>
    </r>
  </si>
  <si>
    <r>
      <t xml:space="preserve">1) </t>
    </r>
    <r>
      <rPr>
        <b/>
        <sz val="8"/>
        <rFont val="Calibri"/>
        <family val="2"/>
      </rPr>
      <t>Fuente:</t>
    </r>
    <r>
      <rPr>
        <sz val="8"/>
        <rFont val="Calibri"/>
        <family val="2"/>
      </rPr>
      <t xml:space="preserve"> Departamento de Fomento Arrocero</t>
    </r>
  </si>
  <si>
    <r>
      <t xml:space="preserve">Fuente: </t>
    </r>
    <r>
      <rPr>
        <sz val="8"/>
        <rFont val="Calibri"/>
        <family val="2"/>
        <scheme val="minor"/>
      </rPr>
      <t>Unidades Regionales Planificación y Economía (URPEs)</t>
    </r>
  </si>
  <si>
    <r>
      <t xml:space="preserve">Elaboración: </t>
    </r>
    <r>
      <rPr>
        <sz val="8"/>
        <rFont val="Calibri"/>
        <family val="2"/>
        <scheme val="minor"/>
      </rPr>
      <t>MA, Departamento de Seguimiento, Control y Evaluación</t>
    </r>
  </si>
  <si>
    <r>
      <rPr>
        <b/>
        <sz val="8"/>
        <rFont val="Calibri"/>
        <family val="2"/>
      </rPr>
      <t xml:space="preserve">Elaborado: </t>
    </r>
    <r>
      <rPr>
        <sz val="8"/>
        <rFont val="Calibri"/>
        <family val="2"/>
      </rPr>
      <t>Ministerio de Agricultura. Departamento de Seguimiento, Control y Evaluación. División Seguimiento.</t>
    </r>
  </si>
  <si>
    <r>
      <rPr>
        <b/>
        <sz val="8"/>
        <rFont val="Calibri"/>
        <family val="2"/>
        <scheme val="minor"/>
      </rPr>
      <t>Fuentes:</t>
    </r>
    <r>
      <rPr>
        <sz val="8"/>
        <rFont val="Calibri"/>
        <family val="2"/>
        <scheme val="minor"/>
      </rPr>
      <t xml:space="preserve"> Unidades Regionales Planificación y Economía (URPEs); Fomento Arrocero; AFCONAGRO, Asociación de Fabricantes de Conservas del Agro.</t>
    </r>
  </si>
  <si>
    <r>
      <rPr>
        <b/>
        <sz val="8"/>
        <rFont val="Calibri"/>
        <family val="2"/>
        <scheme val="minor"/>
      </rPr>
      <t>Fuentes</t>
    </r>
    <r>
      <rPr>
        <sz val="8"/>
        <rFont val="Calibri"/>
        <family val="2"/>
        <scheme val="minor"/>
      </rPr>
      <t>: Unidades Regionales Planificación y Economía (URPEs); Fomento Arrocero; AFCONAGRO, Asociación de Fabricantes de Conservas del Agro.</t>
    </r>
  </si>
  <si>
    <r>
      <rPr>
        <b/>
        <sz val="8"/>
        <rFont val="Calibri"/>
        <family val="2"/>
        <scheme val="minor"/>
      </rPr>
      <t xml:space="preserve">Elaborado: </t>
    </r>
    <r>
      <rPr>
        <sz val="8"/>
        <rFont val="Calibri"/>
        <family val="2"/>
        <scheme val="minor"/>
      </rPr>
      <t>Ministerio de Agricultura. Departamento de Seguimiento, Control y Evaluación. División Seguimiento.</t>
    </r>
  </si>
  <si>
    <r>
      <rPr>
        <b/>
        <sz val="8"/>
        <rFont val="Calibri"/>
        <family val="2"/>
        <scheme val="minor"/>
      </rPr>
      <t>Notas:</t>
    </r>
    <r>
      <rPr>
        <sz val="8"/>
        <rFont val="Calibri"/>
        <family val="2"/>
        <scheme val="minor"/>
      </rPr>
      <t>Plátano y Guineo promediado entre cada numero de meses y Coco promediado entre la cantidad de cortes reportados por regional.</t>
    </r>
  </si>
  <si>
    <r>
      <rPr>
        <b/>
        <sz val="8"/>
        <rFont val="Calibri"/>
        <family val="2"/>
        <scheme val="minor"/>
      </rPr>
      <t xml:space="preserve">Fuentes: </t>
    </r>
    <r>
      <rPr>
        <sz val="8"/>
        <rFont val="Calibri"/>
        <family val="2"/>
        <scheme val="minor"/>
      </rPr>
      <t>Unidades Regionales Planificación y Economía (URPEs); Fomento Arrocero; AFCONAGRO, Asociación de Fabricantes de Conservas del Agro.</t>
    </r>
  </si>
  <si>
    <r>
      <rPr>
        <b/>
        <sz val="8"/>
        <rFont val="Calibri"/>
        <family val="2"/>
        <scheme val="minor"/>
      </rPr>
      <t>Elaborado:</t>
    </r>
    <r>
      <rPr>
        <sz val="8"/>
        <rFont val="Calibri"/>
        <family val="2"/>
        <scheme val="minor"/>
      </rPr>
      <t xml:space="preserve"> Ministerio de Agricultura. Departamento de Seguimiento, Control y Evaluación. División Seguimiento.</t>
    </r>
  </si>
  <si>
    <r>
      <t>Notas</t>
    </r>
    <r>
      <rPr>
        <sz val="8"/>
        <rFont val="Calibri"/>
        <family val="2"/>
        <scheme val="minor"/>
      </rPr>
      <t>:Plátano y Guineo promediado entre cada numero de meses y Coco promediado entre la cantidad de cortes reportados por regional.</t>
    </r>
  </si>
  <si>
    <r>
      <rPr>
        <b/>
        <sz val="8"/>
        <rFont val="Calibri"/>
        <family val="2"/>
        <scheme val="minor"/>
      </rPr>
      <t>Fuente</t>
    </r>
    <r>
      <rPr>
        <sz val="8"/>
        <rFont val="Calibri"/>
        <family val="2"/>
        <scheme val="minor"/>
      </rPr>
      <t>: Unidades Regionales Planificación y Economía (URPEs); Fomento Arrocero; AFCONAGRO, Asociación de Fabricantes de Conservas del Agro.</t>
    </r>
  </si>
  <si>
    <r>
      <t>Notas</t>
    </r>
    <r>
      <rPr>
        <sz val="8"/>
        <rFont val="Calibri"/>
        <family val="2"/>
        <scheme val="minor"/>
      </rPr>
      <t>:Platano y Guineo promediado entre cada numero de meses y Coco promediado entre la cantidad de cortes reportados por regional.</t>
    </r>
  </si>
  <si>
    <r>
      <t>Fuente:</t>
    </r>
    <r>
      <rPr>
        <sz val="8"/>
        <rFont val="Calibri"/>
        <family val="2"/>
        <scheme val="minor"/>
      </rPr>
      <t xml:space="preserve"> MA, Departamento de Seguimiento, Control y Evaluación</t>
    </r>
  </si>
  <si>
    <r>
      <t>Nota</t>
    </r>
    <r>
      <rPr>
        <sz val="8"/>
        <rFont val="Calibri"/>
        <family val="2"/>
        <scheme val="minor"/>
      </rPr>
      <t>:Platano y Guineo promediado entre cada numero de meses.</t>
    </r>
  </si>
  <si>
    <r>
      <t xml:space="preserve">1) </t>
    </r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Fomento Arrocero</t>
    </r>
  </si>
  <si>
    <r>
      <t xml:space="preserve">2) </t>
    </r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AFCONAGRO, Asociación de Fabricantes de Conservas del Agro.</t>
    </r>
  </si>
  <si>
    <r>
      <t>Nota</t>
    </r>
    <r>
      <rPr>
        <sz val="8"/>
        <rFont val="Calibri"/>
        <family val="2"/>
        <scheme val="minor"/>
      </rPr>
      <t>:Platano, Guineo y Coco promediado entre cada numero de meses.</t>
    </r>
  </si>
  <si>
    <r>
      <t>ARROZ</t>
    </r>
    <r>
      <rPr>
        <vertAlign val="superscript"/>
        <sz val="10"/>
        <rFont val="Calibri"/>
        <family val="2"/>
        <scheme val="minor"/>
      </rPr>
      <t>1</t>
    </r>
  </si>
  <si>
    <r>
      <t>TOMATE IND.</t>
    </r>
    <r>
      <rPr>
        <vertAlign val="superscript"/>
        <sz val="10"/>
        <rFont val="Calibri"/>
        <family val="2"/>
        <scheme val="minor"/>
      </rPr>
      <t>2</t>
    </r>
  </si>
  <si>
    <r>
      <t xml:space="preserve">Fuente: </t>
    </r>
    <r>
      <rPr>
        <sz val="8"/>
        <rFont val="Calibri"/>
        <family val="2"/>
        <scheme val="minor"/>
      </rPr>
      <t>SEA, Departamento de Seguimiento, Control  y Evaluación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</si>
  <si>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SEA, Departamento de Seguimiento, Control  y Evaluación</t>
    </r>
  </si>
  <si>
    <r>
      <rPr>
        <sz val="8"/>
        <rFont val="Calibri"/>
        <family val="2"/>
        <scheme val="minor"/>
      </rPr>
      <t>Fuente:</t>
    </r>
    <r>
      <rPr>
        <b/>
        <sz val="8"/>
        <rFont val="Calibri"/>
        <family val="2"/>
        <scheme val="minor"/>
      </rPr>
      <t xml:space="preserve"> SEA, Departamento de Seguimiento, Control  y Evaluación</t>
    </r>
  </si>
  <si>
    <r>
      <rPr>
        <b/>
        <sz val="8"/>
        <rFont val="Calibri"/>
        <family val="2"/>
      </rPr>
      <t xml:space="preserve">Elaborado: </t>
    </r>
    <r>
      <rPr>
        <sz val="8"/>
        <rFont val="Calibri"/>
        <family val="2"/>
      </rPr>
      <t>Ministerio de Agricultura. Departamento de Economia Agropecuaria y Estadísticas.</t>
    </r>
  </si>
  <si>
    <r>
      <rPr>
        <b/>
        <sz val="8"/>
        <rFont val="Calibri"/>
        <family val="2"/>
      </rPr>
      <t xml:space="preserve">     Fuente:</t>
    </r>
    <r>
      <rPr>
        <sz val="8"/>
        <rFont val="Calibri"/>
        <family val="2"/>
      </rPr>
      <t xml:space="preserve">Ministerio de Agricultura.Unidades Regionales Planificación y Economía (URPEs) Departamento de Seguimiento, Control y Evaluación. División Seguimiento. </t>
    </r>
  </si>
  <si>
    <r>
      <rPr>
        <b/>
        <sz val="8"/>
        <rFont val="Calibri"/>
        <family val="2"/>
      </rPr>
      <t xml:space="preserve">Fuente: </t>
    </r>
    <r>
      <rPr>
        <sz val="8"/>
        <rFont val="Calibri"/>
        <family val="2"/>
      </rPr>
      <t>Ministerio de Agricultura.Unidades Regionales Planificación y Economía (URPEs). Departamento de Seguimiento, Control y Evaluación. División Seguimiento.</t>
    </r>
  </si>
  <si>
    <r>
      <rPr>
        <b/>
        <sz val="8"/>
        <rFont val="Calibri"/>
        <family val="2"/>
      </rPr>
      <t xml:space="preserve">Fuente: </t>
    </r>
    <r>
      <rPr>
        <sz val="8"/>
        <rFont val="Calibri"/>
        <family val="2"/>
      </rPr>
      <t>Ministerio de Agricultura.Unidades Regionales Planificación y Economía (URPEs).Fomento Arrocero; AFCONAGRO, Asociación de Fabricantes de Conservas del Agro. Departamento de Seguimiento, Control y Evaluación. División Seguimiento.</t>
    </r>
  </si>
  <si>
    <t>Total</t>
  </si>
  <si>
    <t>CONSOLIDADO REGIONAL DE SIEMBRA POR CULTIVO DURANTE EL AÑO 2021</t>
  </si>
  <si>
    <t>CONSOLIDADO REGIONAL DE PRODUCCION POR CULTIVO DURANTE EL AÑO 2021</t>
  </si>
  <si>
    <t>CONSOLIDADO REGIONAL DE SIEMBRA POR CULTIVO DURANTE EL AÑO 2020</t>
  </si>
  <si>
    <t>CONSOLIDADO REGIONAL DE PRODUCCION POR CULTIVO DURANTE EL AÑO 2020</t>
  </si>
  <si>
    <t>CONSOLIDADO REGIONAL DE COSECHA POR CULTIVO DURANTE EL AÑO 2024</t>
  </si>
  <si>
    <t>CONSOLIDADO REGIONAL DE COSECHA POR CULTIVO DURANTE EL AÑO 2023</t>
  </si>
  <si>
    <t>CONSOLIDADO REGIONAL DE PRODUCCION POR CULTIVO DURANTE EL AÑO 2023</t>
  </si>
  <si>
    <t>CONSOLIDADO REGIONAL DE COSECHA POR CULTIVO DURANTE EL AÑO 2021</t>
  </si>
  <si>
    <t>CONSOLIDADO REGIONAL DE PRODUCCION POR CULTIVO DURANTE EL AÑO 2024</t>
  </si>
  <si>
    <t>CONSOLIDADO REGIONAL DE SIEMBRA POR CULTIVO DURANTE EL AÑO 2023</t>
  </si>
  <si>
    <r>
      <t>Arroz</t>
    </r>
    <r>
      <rPr>
        <b/>
        <vertAlign val="superscript"/>
        <sz val="10"/>
        <rFont val="Calibri Light"/>
        <family val="1"/>
        <scheme val="major"/>
      </rPr>
      <t>1</t>
    </r>
  </si>
  <si>
    <t>CONSOLIDADO REGIONAL DE PRODUCCION POR CULTIVO DURANTE EL AÑO 2019</t>
  </si>
  <si>
    <r>
      <t xml:space="preserve">1) </t>
    </r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Departamento de Fomento Arrocero</t>
    </r>
  </si>
  <si>
    <t>CONSOLIDADO REGIONAL DE COSECHA POR CULTIVO DURANTE EL AÑO  2020</t>
  </si>
  <si>
    <t>CONSOLIDADO REGIONAL DE PRODUCCION POR CULTIVO DURANTE EL AÑO  2020</t>
  </si>
  <si>
    <t>CONSOLIDADO REGIONAL DE SIEMBRA POR CULTIVO DURANTE EL AÑO 2022</t>
  </si>
  <si>
    <t>CONSOLIDADO REGIONAL DE COSECHA POR CULTIVO DURANTE EL AÑO 2022</t>
  </si>
  <si>
    <t>CONSOLIDADO REGIONAL DE PRODUCCION POR CULTIVO DURANTE EL AÑO 2022</t>
  </si>
  <si>
    <t>CONSOLIDADO REGIONAL DE SIEMBRA POR CULTIVO DURANTE EL AÑO 2024</t>
  </si>
  <si>
    <t>CONSOLIDADO REGIONAL DE PRODUCCION POR CULTIVO DURANTE 2022</t>
  </si>
  <si>
    <t>CONSOLIDADO REGIONAL DE COSECHA POR CULTIVO DURANTE EL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</si>
</sst>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1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2"/>
      <name val="Calibri"/>
      <family val="2"/>
    </font>
    <font>
      <sz val="10"/>
      <name val="Arial"/>
      <family val="2"/>
    </font>
    <font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</font>
    <font>
      <vertAlign val="superscript"/>
      <sz val="11"/>
      <name val="Calibri"/>
      <family val="2"/>
      <scheme val="minor"/>
    </font>
    <font>
      <sz val="8"/>
      <name val="Calibri"/>
      <family val="2"/>
    </font>
    <font>
      <b/>
      <sz val="10"/>
      <color theme="0"/>
      <name val="Calibri"/>
      <family val="2"/>
      <scheme val="minor"/>
    </font>
    <font>
      <sz val="9"/>
      <name val="Calibri"/>
      <family val="2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vertAlign val="superscript"/>
      <sz val="10"/>
      <name val="Calibri"/>
      <family val="2"/>
      <scheme val="minor"/>
    </font>
    <font>
      <b/>
      <sz val="8"/>
      <name val="Calibri"/>
      <family val="2"/>
    </font>
    <font>
      <b/>
      <sz val="8"/>
      <color theme="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 Light"/>
      <family val="1"/>
      <scheme val="major"/>
    </font>
    <font>
      <b/>
      <sz val="12"/>
      <name val="Calibri Light"/>
      <family val="1"/>
      <scheme val="major"/>
    </font>
    <font>
      <sz val="10"/>
      <name val="Calibri Light"/>
      <family val="1"/>
      <scheme val="major"/>
    </font>
    <font>
      <b/>
      <vertAlign val="superscript"/>
      <sz val="10"/>
      <name val="Calibri Light"/>
      <family val="1"/>
      <scheme val="major"/>
    </font>
    <font>
      <b/>
      <sz val="10"/>
      <color theme="0"/>
      <name val="Calibri Light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6" fillId="0" borderId="0" applyFont="0" applyFill="0" applyBorder="0" applyAlignment="0" applyProtection="0"/>
  </cellStyleXfs>
  <cellXfs count="211">
    <xf numFmtId="0" fontId="0" fillId="0" borderId="0" xfId="0"/>
    <xf numFmtId="0" fontId="4" fillId="0" borderId="0" xfId="1" applyFont="1"/>
    <xf numFmtId="0" fontId="5" fillId="0" borderId="0" xfId="1" applyFont="1"/>
    <xf numFmtId="0" fontId="7" fillId="0" borderId="5" xfId="1" applyFont="1" applyBorder="1"/>
    <xf numFmtId="164" fontId="4" fillId="0" borderId="6" xfId="2" applyNumberFormat="1" applyFont="1" applyBorder="1"/>
    <xf numFmtId="164" fontId="4" fillId="0" borderId="7" xfId="2" applyNumberFormat="1" applyFont="1" applyBorder="1"/>
    <xf numFmtId="164" fontId="4" fillId="0" borderId="0" xfId="1" applyNumberFormat="1" applyFont="1"/>
    <xf numFmtId="43" fontId="4" fillId="0" borderId="0" xfId="2" applyFont="1"/>
    <xf numFmtId="0" fontId="6" fillId="3" borderId="8" xfId="1" applyFont="1" applyFill="1" applyBorder="1"/>
    <xf numFmtId="164" fontId="6" fillId="3" borderId="9" xfId="2" applyNumberFormat="1" applyFont="1" applyFill="1" applyBorder="1"/>
    <xf numFmtId="164" fontId="6" fillId="3" borderId="10" xfId="2" applyNumberFormat="1" applyFont="1" applyFill="1" applyBorder="1"/>
    <xf numFmtId="0" fontId="3" fillId="0" borderId="0" xfId="1" applyFont="1"/>
    <xf numFmtId="164" fontId="3" fillId="0" borderId="0" xfId="3" applyNumberFormat="1" applyFont="1" applyBorder="1"/>
    <xf numFmtId="164" fontId="4" fillId="0" borderId="6" xfId="3" applyNumberFormat="1" applyFont="1" applyBorder="1"/>
    <xf numFmtId="164" fontId="4" fillId="0" borderId="7" xfId="3" applyNumberFormat="1" applyFont="1" applyBorder="1"/>
    <xf numFmtId="164" fontId="4" fillId="0" borderId="6" xfId="6" applyNumberFormat="1" applyFont="1" applyBorder="1"/>
    <xf numFmtId="0" fontId="4" fillId="4" borderId="0" xfId="1" applyFont="1" applyFill="1"/>
    <xf numFmtId="164" fontId="4" fillId="4" borderId="0" xfId="2" applyNumberFormat="1" applyFont="1" applyFill="1" applyBorder="1"/>
    <xf numFmtId="0" fontId="4" fillId="4" borderId="1" xfId="1" applyFont="1" applyFill="1" applyBorder="1"/>
    <xf numFmtId="164" fontId="10" fillId="4" borderId="0" xfId="2" applyNumberFormat="1" applyFont="1" applyFill="1" applyBorder="1"/>
    <xf numFmtId="0" fontId="3" fillId="4" borderId="0" xfId="1" applyFont="1" applyFill="1"/>
    <xf numFmtId="0" fontId="5" fillId="4" borderId="0" xfId="1" applyFont="1" applyFill="1"/>
    <xf numFmtId="164" fontId="10" fillId="4" borderId="0" xfId="1" applyNumberFormat="1" applyFont="1" applyFill="1"/>
    <xf numFmtId="164" fontId="4" fillId="4" borderId="0" xfId="1" applyNumberFormat="1" applyFont="1" applyFill="1"/>
    <xf numFmtId="43" fontId="4" fillId="4" borderId="0" xfId="1" applyNumberFormat="1" applyFont="1" applyFill="1"/>
    <xf numFmtId="0" fontId="12" fillId="4" borderId="0" xfId="1" applyFont="1" applyFill="1"/>
    <xf numFmtId="164" fontId="12" fillId="4" borderId="0" xfId="1" applyNumberFormat="1" applyFont="1" applyFill="1"/>
    <xf numFmtId="164" fontId="3" fillId="4" borderId="0" xfId="1" applyNumberFormat="1" applyFont="1" applyFill="1"/>
    <xf numFmtId="0" fontId="13" fillId="4" borderId="0" xfId="1" applyFont="1" applyFill="1"/>
    <xf numFmtId="0" fontId="15" fillId="4" borderId="0" xfId="1" applyFont="1" applyFill="1"/>
    <xf numFmtId="43" fontId="4" fillId="4" borderId="0" xfId="2" applyFont="1" applyFill="1"/>
    <xf numFmtId="0" fontId="10" fillId="4" borderId="0" xfId="1" applyFont="1" applyFill="1"/>
    <xf numFmtId="164" fontId="11" fillId="4" borderId="0" xfId="2" applyNumberFormat="1" applyFont="1" applyFill="1" applyBorder="1"/>
    <xf numFmtId="164" fontId="12" fillId="4" borderId="0" xfId="2" applyNumberFormat="1" applyFont="1" applyFill="1" applyBorder="1"/>
    <xf numFmtId="0" fontId="12" fillId="4" borderId="0" xfId="1" applyFont="1" applyFill="1" applyAlignment="1">
      <alignment wrapText="1"/>
    </xf>
    <xf numFmtId="164" fontId="3" fillId="4" borderId="0" xfId="2" applyNumberFormat="1" applyFont="1" applyFill="1" applyBorder="1"/>
    <xf numFmtId="164" fontId="10" fillId="4" borderId="0" xfId="3" applyNumberFormat="1" applyFont="1" applyFill="1" applyBorder="1"/>
    <xf numFmtId="164" fontId="3" fillId="4" borderId="0" xfId="3" applyNumberFormat="1" applyFont="1" applyFill="1" applyBorder="1"/>
    <xf numFmtId="43" fontId="4" fillId="4" borderId="0" xfId="2" applyFont="1" applyFill="1" applyBorder="1"/>
    <xf numFmtId="0" fontId="16" fillId="5" borderId="2" xfId="1" applyFont="1" applyFill="1" applyBorder="1" applyAlignment="1">
      <alignment horizontal="center" vertical="center"/>
    </xf>
    <xf numFmtId="0" fontId="16" fillId="5" borderId="3" xfId="1" applyFont="1" applyFill="1" applyBorder="1" applyAlignment="1">
      <alignment horizontal="center" vertical="center"/>
    </xf>
    <xf numFmtId="0" fontId="16" fillId="5" borderId="4" xfId="1" applyFont="1" applyFill="1" applyBorder="1" applyAlignment="1">
      <alignment horizontal="center" vertical="center"/>
    </xf>
    <xf numFmtId="0" fontId="16" fillId="6" borderId="8" xfId="1" applyFont="1" applyFill="1" applyBorder="1"/>
    <xf numFmtId="164" fontId="16" fillId="6" borderId="9" xfId="2" applyNumberFormat="1" applyFont="1" applyFill="1" applyBorder="1"/>
    <xf numFmtId="164" fontId="16" fillId="6" borderId="10" xfId="2" applyNumberFormat="1" applyFont="1" applyFill="1" applyBorder="1"/>
    <xf numFmtId="0" fontId="16" fillId="7" borderId="2" xfId="1" applyFont="1" applyFill="1" applyBorder="1" applyAlignment="1">
      <alignment horizontal="center" vertical="center"/>
    </xf>
    <xf numFmtId="0" fontId="16" fillId="7" borderId="3" xfId="1" applyFont="1" applyFill="1" applyBorder="1" applyAlignment="1">
      <alignment horizontal="center" vertical="center"/>
    </xf>
    <xf numFmtId="0" fontId="16" fillId="7" borderId="4" xfId="1" applyFont="1" applyFill="1" applyBorder="1" applyAlignment="1">
      <alignment horizontal="center" vertical="center"/>
    </xf>
    <xf numFmtId="164" fontId="16" fillId="4" borderId="0" xfId="2" applyNumberFormat="1" applyFont="1" applyFill="1" applyBorder="1"/>
    <xf numFmtId="0" fontId="17" fillId="4" borderId="0" xfId="1" applyFont="1" applyFill="1"/>
    <xf numFmtId="164" fontId="16" fillId="6" borderId="9" xfId="3" applyNumberFormat="1" applyFont="1" applyFill="1" applyBorder="1"/>
    <xf numFmtId="164" fontId="16" fillId="6" borderId="10" xfId="3" applyNumberFormat="1" applyFont="1" applyFill="1" applyBorder="1"/>
    <xf numFmtId="0" fontId="18" fillId="4" borderId="0" xfId="1" applyFont="1" applyFill="1"/>
    <xf numFmtId="164" fontId="16" fillId="6" borderId="9" xfId="6" applyNumberFormat="1" applyFont="1" applyFill="1" applyBorder="1"/>
    <xf numFmtId="164" fontId="16" fillId="6" borderId="10" xfId="6" applyNumberFormat="1" applyFont="1" applyFill="1" applyBorder="1"/>
    <xf numFmtId="164" fontId="4" fillId="4" borderId="0" xfId="6" applyNumberFormat="1" applyFont="1" applyFill="1" applyBorder="1"/>
    <xf numFmtId="0" fontId="2" fillId="4" borderId="0" xfId="1" applyFont="1" applyFill="1" applyAlignment="1">
      <alignment horizontal="center"/>
    </xf>
    <xf numFmtId="0" fontId="4" fillId="0" borderId="0" xfId="0" applyFont="1"/>
    <xf numFmtId="164" fontId="4" fillId="0" borderId="6" xfId="6" applyNumberFormat="1" applyFont="1" applyFill="1" applyBorder="1"/>
    <xf numFmtId="164" fontId="4" fillId="0" borderId="7" xfId="6" applyNumberFormat="1" applyFont="1" applyFill="1" applyBorder="1"/>
    <xf numFmtId="0" fontId="4" fillId="4" borderId="0" xfId="0" applyFont="1" applyFill="1"/>
    <xf numFmtId="0" fontId="5" fillId="4" borderId="0" xfId="0" applyFont="1" applyFill="1"/>
    <xf numFmtId="0" fontId="11" fillId="4" borderId="0" xfId="0" applyFont="1" applyFill="1"/>
    <xf numFmtId="0" fontId="12" fillId="4" borderId="0" xfId="0" applyFont="1" applyFill="1"/>
    <xf numFmtId="164" fontId="4" fillId="4" borderId="0" xfId="0" applyNumberFormat="1" applyFont="1" applyFill="1"/>
    <xf numFmtId="0" fontId="16" fillId="7" borderId="2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6" fillId="6" borderId="8" xfId="0" applyFont="1" applyFill="1" applyBorder="1"/>
    <xf numFmtId="0" fontId="0" fillId="4" borderId="0" xfId="0" applyFill="1"/>
    <xf numFmtId="164" fontId="0" fillId="4" borderId="0" xfId="0" applyNumberFormat="1" applyFill="1"/>
    <xf numFmtId="164" fontId="0" fillId="4" borderId="0" xfId="6" applyNumberFormat="1" applyFont="1" applyFill="1"/>
    <xf numFmtId="0" fontId="1" fillId="0" borderId="0" xfId="0" applyFont="1"/>
    <xf numFmtId="0" fontId="20" fillId="4" borderId="0" xfId="0" applyFont="1" applyFill="1"/>
    <xf numFmtId="0" fontId="0" fillId="4" borderId="11" xfId="0" applyFill="1" applyBorder="1"/>
    <xf numFmtId="0" fontId="1" fillId="4" borderId="0" xfId="0" applyFont="1" applyFill="1"/>
    <xf numFmtId="0" fontId="7" fillId="4" borderId="0" xfId="0" applyFont="1" applyFill="1"/>
    <xf numFmtId="0" fontId="19" fillId="4" borderId="0" xfId="0" applyFont="1" applyFill="1"/>
    <xf numFmtId="0" fontId="6" fillId="4" borderId="0" xfId="0" applyFont="1" applyFill="1"/>
    <xf numFmtId="0" fontId="16" fillId="7" borderId="6" xfId="0" applyFont="1" applyFill="1" applyBorder="1" applyAlignment="1">
      <alignment horizontal="center"/>
    </xf>
    <xf numFmtId="164" fontId="6" fillId="4" borderId="0" xfId="6" applyNumberFormat="1" applyFont="1" applyFill="1" applyBorder="1"/>
    <xf numFmtId="164" fontId="1" fillId="4" borderId="0" xfId="6" applyNumberFormat="1" applyFont="1" applyFill="1" applyBorder="1"/>
    <xf numFmtId="0" fontId="21" fillId="0" borderId="0" xfId="0" applyFont="1"/>
    <xf numFmtId="0" fontId="21" fillId="4" borderId="0" xfId="0" applyFont="1" applyFill="1"/>
    <xf numFmtId="0" fontId="12" fillId="0" borderId="5" xfId="0" applyFont="1" applyBorder="1"/>
    <xf numFmtId="164" fontId="12" fillId="0" borderId="6" xfId="6" applyNumberFormat="1" applyFont="1" applyBorder="1"/>
    <xf numFmtId="164" fontId="12" fillId="0" borderId="7" xfId="6" applyNumberFormat="1" applyFont="1" applyBorder="1"/>
    <xf numFmtId="43" fontId="12" fillId="0" borderId="6" xfId="6" applyFont="1" applyBorder="1"/>
    <xf numFmtId="0" fontId="23" fillId="6" borderId="8" xfId="0" applyFont="1" applyFill="1" applyBorder="1"/>
    <xf numFmtId="164" fontId="23" fillId="6" borderId="9" xfId="6" applyNumberFormat="1" applyFont="1" applyFill="1" applyBorder="1"/>
    <xf numFmtId="164" fontId="23" fillId="6" borderId="10" xfId="6" applyNumberFormat="1" applyFont="1" applyFill="1" applyBorder="1"/>
    <xf numFmtId="43" fontId="21" fillId="4" borderId="0" xfId="6" applyFont="1" applyFill="1" applyBorder="1"/>
    <xf numFmtId="0" fontId="12" fillId="0" borderId="8" xfId="0" applyFont="1" applyBorder="1"/>
    <xf numFmtId="164" fontId="12" fillId="0" borderId="9" xfId="6" applyNumberFormat="1" applyFont="1" applyBorder="1"/>
    <xf numFmtId="164" fontId="12" fillId="0" borderId="10" xfId="6" applyNumberFormat="1" applyFont="1" applyBorder="1"/>
    <xf numFmtId="0" fontId="12" fillId="4" borderId="5" xfId="0" applyFont="1" applyFill="1" applyBorder="1"/>
    <xf numFmtId="164" fontId="12" fillId="4" borderId="6" xfId="6" applyNumberFormat="1" applyFont="1" applyFill="1" applyBorder="1"/>
    <xf numFmtId="164" fontId="12" fillId="4" borderId="7" xfId="6" applyNumberFormat="1" applyFont="1" applyFill="1" applyBorder="1"/>
    <xf numFmtId="43" fontId="12" fillId="4" borderId="0" xfId="0" applyNumberFormat="1" applyFont="1" applyFill="1"/>
    <xf numFmtId="43" fontId="1" fillId="4" borderId="0" xfId="6" applyFont="1" applyFill="1"/>
    <xf numFmtId="164" fontId="21" fillId="4" borderId="0" xfId="0" applyNumberFormat="1" applyFont="1" applyFill="1"/>
    <xf numFmtId="43" fontId="21" fillId="4" borderId="0" xfId="0" applyNumberFormat="1" applyFont="1" applyFill="1"/>
    <xf numFmtId="0" fontId="22" fillId="4" borderId="0" xfId="0" applyFont="1" applyFill="1"/>
    <xf numFmtId="0" fontId="24" fillId="4" borderId="0" xfId="0" applyFont="1" applyFill="1"/>
    <xf numFmtId="0" fontId="4" fillId="0" borderId="11" xfId="0" applyFont="1" applyBorder="1"/>
    <xf numFmtId="164" fontId="24" fillId="4" borderId="0" xfId="0" applyNumberFormat="1" applyFont="1" applyFill="1"/>
    <xf numFmtId="164" fontId="0" fillId="4" borderId="0" xfId="8" applyNumberFormat="1" applyFont="1" applyFill="1"/>
    <xf numFmtId="0" fontId="24" fillId="0" borderId="0" xfId="0" applyFont="1"/>
    <xf numFmtId="164" fontId="24" fillId="4" borderId="0" xfId="6" applyNumberFormat="1" applyFont="1" applyFill="1"/>
    <xf numFmtId="0" fontId="27" fillId="4" borderId="0" xfId="0" applyFont="1" applyFill="1"/>
    <xf numFmtId="0" fontId="28" fillId="4" borderId="0" xfId="0" applyFont="1" applyFill="1"/>
    <xf numFmtId="0" fontId="29" fillId="4" borderId="0" xfId="0" applyFont="1" applyFill="1"/>
    <xf numFmtId="0" fontId="30" fillId="4" borderId="0" xfId="0" applyFont="1" applyFill="1"/>
    <xf numFmtId="0" fontId="15" fillId="4" borderId="0" xfId="0" applyFont="1" applyFill="1"/>
    <xf numFmtId="164" fontId="27" fillId="4" borderId="0" xfId="6" applyNumberFormat="1" applyFont="1" applyFill="1" applyBorder="1"/>
    <xf numFmtId="164" fontId="30" fillId="4" borderId="0" xfId="0" applyNumberFormat="1" applyFont="1" applyFill="1"/>
    <xf numFmtId="0" fontId="15" fillId="4" borderId="0" xfId="0" applyFont="1" applyFill="1" applyAlignment="1">
      <alignment horizontal="left"/>
    </xf>
    <xf numFmtId="0" fontId="30" fillId="4" borderId="0" xfId="0" applyFont="1" applyFill="1" applyAlignment="1">
      <alignment horizontal="left"/>
    </xf>
    <xf numFmtId="0" fontId="6" fillId="4" borderId="0" xfId="7" applyFont="1" applyFill="1"/>
    <xf numFmtId="0" fontId="29" fillId="4" borderId="0" xfId="1" applyFont="1" applyFill="1"/>
    <xf numFmtId="0" fontId="29" fillId="4" borderId="0" xfId="1" applyFont="1" applyFill="1" applyAlignment="1">
      <alignment wrapText="1"/>
    </xf>
    <xf numFmtId="0" fontId="27" fillId="4" borderId="0" xfId="1" applyFont="1" applyFill="1" applyAlignment="1">
      <alignment wrapText="1"/>
    </xf>
    <xf numFmtId="43" fontId="29" fillId="4" borderId="0" xfId="1" applyNumberFormat="1" applyFont="1" applyFill="1"/>
    <xf numFmtId="0" fontId="30" fillId="4" borderId="0" xfId="1" applyFont="1" applyFill="1"/>
    <xf numFmtId="164" fontId="30" fillId="4" borderId="0" xfId="1" applyNumberFormat="1" applyFont="1" applyFill="1"/>
    <xf numFmtId="0" fontId="27" fillId="4" borderId="0" xfId="1" applyFont="1" applyFill="1" applyAlignment="1">
      <alignment horizontal="center"/>
    </xf>
    <xf numFmtId="164" fontId="27" fillId="4" borderId="0" xfId="2" applyNumberFormat="1" applyFont="1" applyFill="1" applyBorder="1"/>
    <xf numFmtId="0" fontId="27" fillId="4" borderId="0" xfId="1" applyFont="1" applyFill="1"/>
    <xf numFmtId="0" fontId="29" fillId="4" borderId="0" xfId="1" applyFont="1" applyFill="1" applyAlignment="1">
      <alignment horizontal="left" indent="2"/>
    </xf>
    <xf numFmtId="164" fontId="27" fillId="4" borderId="0" xfId="2" applyNumberFormat="1" applyFont="1" applyFill="1" applyBorder="1" applyAlignment="1"/>
    <xf numFmtId="164" fontId="11" fillId="4" borderId="0" xfId="2" applyNumberFormat="1" applyFont="1" applyFill="1" applyBorder="1" applyAlignment="1"/>
    <xf numFmtId="164" fontId="10" fillId="4" borderId="0" xfId="2" applyNumberFormat="1" applyFont="1" applyFill="1" applyBorder="1" applyAlignment="1"/>
    <xf numFmtId="164" fontId="29" fillId="4" borderId="0" xfId="2" applyNumberFormat="1" applyFont="1" applyFill="1" applyBorder="1"/>
    <xf numFmtId="164" fontId="33" fillId="4" borderId="0" xfId="2" applyNumberFormat="1" applyFont="1" applyFill="1" applyBorder="1"/>
    <xf numFmtId="164" fontId="33" fillId="4" borderId="0" xfId="2" applyNumberFormat="1" applyFont="1" applyFill="1" applyBorder="1" applyAlignment="1"/>
    <xf numFmtId="164" fontId="16" fillId="4" borderId="0" xfId="2" applyNumberFormat="1" applyFont="1" applyFill="1" applyBorder="1" applyAlignment="1"/>
    <xf numFmtId="164" fontId="4" fillId="4" borderId="0" xfId="2" applyNumberFormat="1" applyFont="1" applyFill="1" applyBorder="1" applyAlignment="1"/>
    <xf numFmtId="0" fontId="4" fillId="4" borderId="0" xfId="7" applyFont="1" applyFill="1"/>
    <xf numFmtId="0" fontId="4" fillId="0" borderId="0" xfId="7" applyFont="1"/>
    <xf numFmtId="0" fontId="4" fillId="0" borderId="6" xfId="0" applyFont="1" applyBorder="1"/>
    <xf numFmtId="164" fontId="27" fillId="4" borderId="0" xfId="6" applyNumberFormat="1" applyFont="1" applyFill="1" applyBorder="1" applyAlignment="1">
      <alignment vertical="top"/>
    </xf>
    <xf numFmtId="0" fontId="29" fillId="4" borderId="0" xfId="0" applyFont="1" applyFill="1" applyAlignment="1">
      <alignment vertical="top"/>
    </xf>
    <xf numFmtId="0" fontId="4" fillId="4" borderId="11" xfId="0" applyFont="1" applyFill="1" applyBorder="1"/>
    <xf numFmtId="164" fontId="4" fillId="4" borderId="6" xfId="6" applyNumberFormat="1" applyFont="1" applyFill="1" applyBorder="1"/>
    <xf numFmtId="164" fontId="4" fillId="4" borderId="0" xfId="6" applyNumberFormat="1" applyFont="1" applyFill="1"/>
    <xf numFmtId="0" fontId="35" fillId="4" borderId="0" xfId="0" applyFont="1" applyFill="1"/>
    <xf numFmtId="0" fontId="24" fillId="4" borderId="11" xfId="0" applyFont="1" applyFill="1" applyBorder="1"/>
    <xf numFmtId="0" fontId="36" fillId="4" borderId="0" xfId="0" applyFont="1" applyFill="1"/>
    <xf numFmtId="164" fontId="36" fillId="4" borderId="0" xfId="6" applyNumberFormat="1" applyFont="1" applyFill="1"/>
    <xf numFmtId="0" fontId="36" fillId="0" borderId="0" xfId="0" applyFont="1"/>
    <xf numFmtId="164" fontId="36" fillId="4" borderId="0" xfId="0" applyNumberFormat="1" applyFont="1" applyFill="1"/>
    <xf numFmtId="43" fontId="36" fillId="4" borderId="0" xfId="6" applyFont="1" applyFill="1"/>
    <xf numFmtId="43" fontId="36" fillId="0" borderId="0" xfId="6" applyFont="1" applyFill="1"/>
    <xf numFmtId="164" fontId="37" fillId="4" borderId="0" xfId="6" applyNumberFormat="1" applyFont="1" applyFill="1"/>
    <xf numFmtId="0" fontId="37" fillId="4" borderId="0" xfId="0" applyFont="1" applyFill="1"/>
    <xf numFmtId="164" fontId="37" fillId="4" borderId="0" xfId="6" applyNumberFormat="1" applyFont="1" applyFill="1" applyBorder="1"/>
    <xf numFmtId="164" fontId="37" fillId="4" borderId="0" xfId="0" applyNumberFormat="1" applyFont="1" applyFill="1"/>
    <xf numFmtId="43" fontId="36" fillId="4" borderId="0" xfId="0" applyNumberFormat="1" applyFont="1" applyFill="1"/>
    <xf numFmtId="0" fontId="16" fillId="7" borderId="12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8" xfId="0" applyFont="1" applyBorder="1"/>
    <xf numFmtId="164" fontId="4" fillId="0" borderId="9" xfId="6" applyNumberFormat="1" applyFont="1" applyFill="1" applyBorder="1"/>
    <xf numFmtId="164" fontId="4" fillId="0" borderId="10" xfId="6" applyNumberFormat="1" applyFont="1" applyFill="1" applyBorder="1"/>
    <xf numFmtId="164" fontId="16" fillId="4" borderId="0" xfId="6" applyNumberFormat="1" applyFont="1" applyFill="1" applyBorder="1"/>
    <xf numFmtId="0" fontId="16" fillId="7" borderId="15" xfId="0" applyFont="1" applyFill="1" applyBorder="1" applyAlignment="1">
      <alignment horizontal="center" vertical="center"/>
    </xf>
    <xf numFmtId="0" fontId="38" fillId="0" borderId="5" xfId="0" applyFont="1" applyBorder="1"/>
    <xf numFmtId="164" fontId="38" fillId="0" borderId="6" xfId="6" applyNumberFormat="1" applyFont="1" applyFill="1" applyBorder="1"/>
    <xf numFmtId="164" fontId="38" fillId="0" borderId="7" xfId="6" applyNumberFormat="1" applyFont="1" applyFill="1" applyBorder="1"/>
    <xf numFmtId="0" fontId="40" fillId="6" borderId="8" xfId="0" applyFont="1" applyFill="1" applyBorder="1"/>
    <xf numFmtId="164" fontId="40" fillId="6" borderId="9" xfId="6" applyNumberFormat="1" applyFont="1" applyFill="1" applyBorder="1"/>
    <xf numFmtId="164" fontId="40" fillId="6" borderId="10" xfId="6" applyNumberFormat="1" applyFont="1" applyFill="1" applyBorder="1"/>
    <xf numFmtId="164" fontId="15" fillId="4" borderId="0" xfId="0" applyNumberFormat="1" applyFont="1" applyFill="1"/>
    <xf numFmtId="0" fontId="16" fillId="7" borderId="2" xfId="0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/>
    </xf>
    <xf numFmtId="164" fontId="4" fillId="0" borderId="7" xfId="6" applyNumberFormat="1" applyFont="1" applyBorder="1"/>
    <xf numFmtId="164" fontId="4" fillId="0" borderId="9" xfId="6" applyNumberFormat="1" applyFont="1" applyBorder="1"/>
    <xf numFmtId="164" fontId="4" fillId="0" borderId="10" xfId="6" applyNumberFormat="1" applyFont="1" applyBorder="1"/>
    <xf numFmtId="0" fontId="25" fillId="7" borderId="2" xfId="0" applyFont="1" applyFill="1" applyBorder="1" applyAlignment="1">
      <alignment horizontal="center"/>
    </xf>
    <xf numFmtId="0" fontId="25" fillId="7" borderId="3" xfId="0" applyFont="1" applyFill="1" applyBorder="1" applyAlignment="1">
      <alignment horizontal="center"/>
    </xf>
    <xf numFmtId="0" fontId="25" fillId="7" borderId="4" xfId="0" applyFont="1" applyFill="1" applyBorder="1" applyAlignment="1">
      <alignment horizontal="center"/>
    </xf>
    <xf numFmtId="164" fontId="4" fillId="0" borderId="6" xfId="8" applyNumberFormat="1" applyFont="1" applyBorder="1"/>
    <xf numFmtId="164" fontId="4" fillId="0" borderId="7" xfId="8" applyNumberFormat="1" applyFont="1" applyBorder="1"/>
    <xf numFmtId="164" fontId="16" fillId="6" borderId="9" xfId="8" applyNumberFormat="1" applyFont="1" applyFill="1" applyBorder="1"/>
    <xf numFmtId="164" fontId="16" fillId="6" borderId="10" xfId="8" applyNumberFormat="1" applyFont="1" applyFill="1" applyBorder="1"/>
    <xf numFmtId="164" fontId="4" fillId="0" borderId="9" xfId="8" applyNumberFormat="1" applyFont="1" applyBorder="1"/>
    <xf numFmtId="164" fontId="4" fillId="0" borderId="10" xfId="8" applyNumberFormat="1" applyFont="1" applyBorder="1"/>
    <xf numFmtId="0" fontId="4" fillId="4" borderId="5" xfId="0" applyFont="1" applyFill="1" applyBorder="1"/>
    <xf numFmtId="164" fontId="4" fillId="4" borderId="7" xfId="6" applyNumberFormat="1" applyFont="1" applyFill="1" applyBorder="1"/>
    <xf numFmtId="0" fontId="36" fillId="4" borderId="0" xfId="0" applyFont="1" applyFill="1" applyAlignment="1">
      <alignment horizontal="left" wrapText="1"/>
    </xf>
    <xf numFmtId="0" fontId="2" fillId="4" borderId="0" xfId="0" applyFont="1" applyFill="1"/>
    <xf numFmtId="164" fontId="2" fillId="4" borderId="0" xfId="6" applyNumberFormat="1" applyFont="1" applyFill="1" applyBorder="1"/>
    <xf numFmtId="0" fontId="38" fillId="4" borderId="5" xfId="0" applyFont="1" applyFill="1" applyBorder="1"/>
    <xf numFmtId="164" fontId="38" fillId="4" borderId="6" xfId="6" applyNumberFormat="1" applyFont="1" applyFill="1" applyBorder="1"/>
    <xf numFmtId="164" fontId="38" fillId="4" borderId="7" xfId="6" applyNumberFormat="1" applyFont="1" applyFill="1" applyBorder="1"/>
    <xf numFmtId="0" fontId="36" fillId="4" borderId="0" xfId="0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0" xfId="7" applyFont="1" applyFill="1" applyAlignment="1">
      <alignment horizontal="center"/>
    </xf>
    <xf numFmtId="0" fontId="6" fillId="0" borderId="0" xfId="7" applyFont="1" applyAlignment="1">
      <alignment horizontal="center"/>
    </xf>
    <xf numFmtId="0" fontId="6" fillId="4" borderId="0" xfId="7" applyFont="1" applyFill="1" applyAlignment="1">
      <alignment horizontal="center"/>
    </xf>
    <xf numFmtId="0" fontId="22" fillId="0" borderId="0" xfId="0" applyFont="1" applyAlignment="1">
      <alignment horizontal="center"/>
    </xf>
    <xf numFmtId="0" fontId="22" fillId="4" borderId="0" xfId="0" applyFont="1" applyFill="1" applyAlignment="1">
      <alignment horizontal="center"/>
    </xf>
    <xf numFmtId="0" fontId="2" fillId="4" borderId="0" xfId="1" applyFont="1" applyFill="1" applyAlignment="1">
      <alignment horizontal="center"/>
    </xf>
    <xf numFmtId="0" fontId="27" fillId="4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36" fillId="4" borderId="0" xfId="0" applyFont="1" applyFill="1" applyAlignment="1">
      <alignment horizontal="left" wrapText="1"/>
    </xf>
    <xf numFmtId="0" fontId="2" fillId="4" borderId="0" xfId="0" applyFont="1" applyFill="1" applyBorder="1" applyAlignment="1">
      <alignment horizontal="center"/>
    </xf>
  </cellXfs>
  <cellStyles count="9">
    <cellStyle name="Millares" xfId="8" builtinId="3"/>
    <cellStyle name="Millares 2" xfId="2" xr:uid="{00000000-0005-0000-0000-000001000000}"/>
    <cellStyle name="Millares 2 2" xfId="3" xr:uid="{00000000-0005-0000-0000-000002000000}"/>
    <cellStyle name="Millares 2 3" xfId="6" xr:uid="{00000000-0005-0000-0000-000003000000}"/>
    <cellStyle name="Millares 3" xfId="5" xr:uid="{00000000-0005-0000-0000-000004000000}"/>
    <cellStyle name="Normal" xfId="0" builtinId="0"/>
    <cellStyle name="Normal 2" xfId="7" xr:uid="{00000000-0005-0000-0000-000006000000}"/>
    <cellStyle name="Normal 3" xfId="1" xr:uid="{00000000-0005-0000-0000-000007000000}"/>
    <cellStyle name="Normal 3 2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1</xdr:row>
      <xdr:rowOff>66675</xdr:rowOff>
    </xdr:from>
    <xdr:to>
      <xdr:col>5</xdr:col>
      <xdr:colOff>857250</xdr:colOff>
      <xdr:row>5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771C2A-3417-49D8-A74F-646C843EBCA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667250" y="228600"/>
          <a:ext cx="1428750" cy="72390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49</xdr:row>
      <xdr:rowOff>76200</xdr:rowOff>
    </xdr:from>
    <xdr:to>
      <xdr:col>5</xdr:col>
      <xdr:colOff>523875</xdr:colOff>
      <xdr:row>53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1826668-EA9B-4BA9-966A-FF0919FFAD0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086225" y="10887075"/>
          <a:ext cx="1190625" cy="72390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304801</xdr:colOff>
      <xdr:row>97</xdr:row>
      <xdr:rowOff>114300</xdr:rowOff>
    </xdr:from>
    <xdr:to>
      <xdr:col>5</xdr:col>
      <xdr:colOff>647701</xdr:colOff>
      <xdr:row>101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4B153C1-09C5-4623-AE49-832CB76669A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495801" y="21669375"/>
          <a:ext cx="1390650" cy="533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254000</xdr:colOff>
      <xdr:row>1</xdr:row>
      <xdr:rowOff>95250</xdr:rowOff>
    </xdr:from>
    <xdr:to>
      <xdr:col>5</xdr:col>
      <xdr:colOff>638174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052FE0-D5EB-4AB2-A159-4342C407EAE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711700" y="257175"/>
          <a:ext cx="1498599" cy="542925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47</xdr:row>
      <xdr:rowOff>107950</xdr:rowOff>
    </xdr:from>
    <xdr:to>
      <xdr:col>5</xdr:col>
      <xdr:colOff>704850</xdr:colOff>
      <xdr:row>50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66A40D-80EF-4D1C-84E8-4EF64C20CBA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762500" y="10737850"/>
          <a:ext cx="1514475" cy="530225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323851</xdr:colOff>
      <xdr:row>92</xdr:row>
      <xdr:rowOff>114300</xdr:rowOff>
    </xdr:from>
    <xdr:to>
      <xdr:col>5</xdr:col>
      <xdr:colOff>885826</xdr:colOff>
      <xdr:row>96</xdr:row>
      <xdr:rowOff>126206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C218F42-0E7C-4AF0-A066-F943157FD61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257676" y="21021675"/>
          <a:ext cx="1676400" cy="6596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306533</xdr:colOff>
      <xdr:row>1</xdr:row>
      <xdr:rowOff>95251</xdr:rowOff>
    </xdr:from>
    <xdr:to>
      <xdr:col>5</xdr:col>
      <xdr:colOff>561976</xdr:colOff>
      <xdr:row>5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9CCF25-2A4F-408B-81C0-8DCDC4DF7D4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145108" y="257176"/>
          <a:ext cx="1369868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362816</xdr:colOff>
      <xdr:row>47</xdr:row>
      <xdr:rowOff>71376</xdr:rowOff>
    </xdr:from>
    <xdr:to>
      <xdr:col>5</xdr:col>
      <xdr:colOff>800100</xdr:colOff>
      <xdr:row>50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74FF4D-5B06-4776-909E-05BB0A8E876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820516" y="10767951"/>
          <a:ext cx="1551709" cy="566799"/>
        </a:xfrm>
        <a:prstGeom prst="rect">
          <a:avLst/>
        </a:prstGeom>
      </xdr:spPr>
    </xdr:pic>
    <xdr:clientData/>
  </xdr:twoCellAnchor>
  <xdr:twoCellAnchor editAs="oneCell">
    <xdr:from>
      <xdr:col>4</xdr:col>
      <xdr:colOff>427512</xdr:colOff>
      <xdr:row>96</xdr:row>
      <xdr:rowOff>97973</xdr:rowOff>
    </xdr:from>
    <xdr:to>
      <xdr:col>5</xdr:col>
      <xdr:colOff>704851</xdr:colOff>
      <xdr:row>100</xdr:row>
      <xdr:rowOff>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80911B-EE6F-45C0-9B58-B4262DE312B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885212" y="21453023"/>
          <a:ext cx="1391764" cy="54972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317500</xdr:colOff>
      <xdr:row>1</xdr:row>
      <xdr:rowOff>136525</xdr:rowOff>
    </xdr:from>
    <xdr:to>
      <xdr:col>5</xdr:col>
      <xdr:colOff>590550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2B220-915F-4CF3-AF04-7A2DF24F710F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775200" y="327025"/>
          <a:ext cx="1387475" cy="549275"/>
        </a:xfrm>
        <a:prstGeom prst="rect">
          <a:avLst/>
        </a:prstGeom>
      </xdr:spPr>
    </xdr:pic>
    <xdr:clientData/>
  </xdr:twoCellAnchor>
  <xdr:twoCellAnchor editAs="oneCell">
    <xdr:from>
      <xdr:col>4</xdr:col>
      <xdr:colOff>358775</xdr:colOff>
      <xdr:row>48</xdr:row>
      <xdr:rowOff>0</xdr:rowOff>
    </xdr:from>
    <xdr:to>
      <xdr:col>5</xdr:col>
      <xdr:colOff>742950</xdr:colOff>
      <xdr:row>50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8F23E9-342F-4C08-9316-40A679BBB71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816475" y="11077575"/>
          <a:ext cx="1498600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492125</xdr:colOff>
      <xdr:row>92</xdr:row>
      <xdr:rowOff>1</xdr:rowOff>
    </xdr:from>
    <xdr:to>
      <xdr:col>5</xdr:col>
      <xdr:colOff>876300</xdr:colOff>
      <xdr:row>95</xdr:row>
      <xdr:rowOff>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91CFDE8-AFD1-41DB-8CC5-1F11D656ED5F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949825" y="21431251"/>
          <a:ext cx="1498600" cy="5715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498475</xdr:colOff>
      <xdr:row>3</xdr:row>
      <xdr:rowOff>47626</xdr:rowOff>
    </xdr:from>
    <xdr:to>
      <xdr:col>5</xdr:col>
      <xdr:colOff>809625</xdr:colOff>
      <xdr:row>6</xdr:row>
      <xdr:rowOff>190501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3D2A50E-5DD5-4028-9183-6190D0CF0E1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956175" y="371476"/>
          <a:ext cx="1425575" cy="628650"/>
        </a:xfrm>
        <a:prstGeom prst="rect">
          <a:avLst/>
        </a:prstGeom>
      </xdr:spPr>
    </xdr:pic>
    <xdr:clientData/>
  </xdr:twoCellAnchor>
  <xdr:twoCellAnchor editAs="oneCell">
    <xdr:from>
      <xdr:col>4</xdr:col>
      <xdr:colOff>193676</xdr:colOff>
      <xdr:row>50</xdr:row>
      <xdr:rowOff>31750</xdr:rowOff>
    </xdr:from>
    <xdr:to>
      <xdr:col>5</xdr:col>
      <xdr:colOff>685801</xdr:colOff>
      <xdr:row>54</xdr:row>
      <xdr:rowOff>152400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8252ECF-EDBA-40FA-99A8-7497B96AA28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651376" y="11090275"/>
          <a:ext cx="1606550" cy="635000"/>
        </a:xfrm>
        <a:prstGeom prst="rect">
          <a:avLst/>
        </a:prstGeom>
      </xdr:spPr>
    </xdr:pic>
    <xdr:clientData/>
  </xdr:twoCellAnchor>
  <xdr:twoCellAnchor editAs="oneCell">
    <xdr:from>
      <xdr:col>4</xdr:col>
      <xdr:colOff>358776</xdr:colOff>
      <xdr:row>101</xdr:row>
      <xdr:rowOff>38100</xdr:rowOff>
    </xdr:from>
    <xdr:to>
      <xdr:col>5</xdr:col>
      <xdr:colOff>647701</xdr:colOff>
      <xdr:row>106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59A87ED-AD9D-494C-A342-16513D1C78F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816476" y="21850350"/>
          <a:ext cx="1403350" cy="6096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271463</xdr:colOff>
      <xdr:row>2</xdr:row>
      <xdr:rowOff>54769</xdr:rowOff>
    </xdr:from>
    <xdr:to>
      <xdr:col>5</xdr:col>
      <xdr:colOff>685799</xdr:colOff>
      <xdr:row>6</xdr:row>
      <xdr:rowOff>19050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03C14EA-C217-46CC-AB78-D1BF582002D3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729163" y="216694"/>
          <a:ext cx="1528761" cy="631031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48</xdr:row>
      <xdr:rowOff>0</xdr:rowOff>
    </xdr:from>
    <xdr:to>
      <xdr:col>5</xdr:col>
      <xdr:colOff>978694</xdr:colOff>
      <xdr:row>52</xdr:row>
      <xdr:rowOff>133350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957B581-4659-4194-AC75-FFEBC7EB66C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3267075" y="10658475"/>
          <a:ext cx="1950244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776287</xdr:colOff>
      <xdr:row>97</xdr:row>
      <xdr:rowOff>47625</xdr:rowOff>
    </xdr:from>
    <xdr:to>
      <xdr:col>5</xdr:col>
      <xdr:colOff>435769</xdr:colOff>
      <xdr:row>102</xdr:row>
      <xdr:rowOff>24925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68B887E-F684-40F2-9915-2C20DCC9C4F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3119437" y="21421725"/>
          <a:ext cx="1888332" cy="7869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230841</xdr:colOff>
      <xdr:row>2</xdr:row>
      <xdr:rowOff>18490</xdr:rowOff>
    </xdr:from>
    <xdr:to>
      <xdr:col>5</xdr:col>
      <xdr:colOff>647700</xdr:colOff>
      <xdr:row>5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21F2CA-E7D0-4B38-946C-D683538490B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688541" y="475690"/>
          <a:ext cx="1531284" cy="619685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485774</xdr:colOff>
      <xdr:row>48</xdr:row>
      <xdr:rowOff>19050</xdr:rowOff>
    </xdr:from>
    <xdr:to>
      <xdr:col>5</xdr:col>
      <xdr:colOff>733425</xdr:colOff>
      <xdr:row>52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1E0F23-526B-4C90-B187-3952491BDC2F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943474" y="10991850"/>
          <a:ext cx="1362076" cy="609600"/>
        </a:xfrm>
        <a:prstGeom prst="rect">
          <a:avLst/>
        </a:prstGeom>
      </xdr:spPr>
    </xdr:pic>
    <xdr:clientData/>
  </xdr:twoCellAnchor>
  <xdr:twoCellAnchor editAs="oneCell">
    <xdr:from>
      <xdr:col>4</xdr:col>
      <xdr:colOff>308723</xdr:colOff>
      <xdr:row>95</xdr:row>
      <xdr:rowOff>130547</xdr:rowOff>
    </xdr:from>
    <xdr:to>
      <xdr:col>5</xdr:col>
      <xdr:colOff>533400</xdr:colOff>
      <xdr:row>98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2566195-F7DE-411E-817D-EF1FD6685D2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766423" y="22095197"/>
          <a:ext cx="1339102" cy="56477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582145</xdr:colOff>
      <xdr:row>0</xdr:row>
      <xdr:rowOff>125505</xdr:rowOff>
    </xdr:from>
    <xdr:to>
      <xdr:col>5</xdr:col>
      <xdr:colOff>952500</xdr:colOff>
      <xdr:row>4</xdr:row>
      <xdr:rowOff>55309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A002C46-8357-4ACD-89D7-902F1E356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9845" y="125505"/>
          <a:ext cx="1484780" cy="729904"/>
        </a:xfrm>
        <a:prstGeom prst="rect">
          <a:avLst/>
        </a:prstGeom>
      </xdr:spPr>
    </xdr:pic>
    <xdr:clientData/>
  </xdr:twoCellAnchor>
  <xdr:twoCellAnchor editAs="oneCell">
    <xdr:from>
      <xdr:col>4</xdr:col>
      <xdr:colOff>392208</xdr:colOff>
      <xdr:row>62</xdr:row>
      <xdr:rowOff>33618</xdr:rowOff>
    </xdr:from>
    <xdr:to>
      <xdr:col>5</xdr:col>
      <xdr:colOff>828675</xdr:colOff>
      <xdr:row>66</xdr:row>
      <xdr:rowOff>141035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B247485-5642-4F15-8E27-315D8D29B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9908" y="14121093"/>
          <a:ext cx="1550892" cy="755117"/>
        </a:xfrm>
        <a:prstGeom prst="rect">
          <a:avLst/>
        </a:prstGeom>
      </xdr:spPr>
    </xdr:pic>
    <xdr:clientData/>
  </xdr:twoCellAnchor>
  <xdr:twoCellAnchor editAs="oneCell">
    <xdr:from>
      <xdr:col>4</xdr:col>
      <xdr:colOff>498101</xdr:colOff>
      <xdr:row>123</xdr:row>
      <xdr:rowOff>152961</xdr:rowOff>
    </xdr:from>
    <xdr:to>
      <xdr:col>5</xdr:col>
      <xdr:colOff>800100</xdr:colOff>
      <xdr:row>127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3D33484-019C-4261-88A1-2D4A10B39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5801" y="28232661"/>
          <a:ext cx="1416424" cy="542364"/>
        </a:xfrm>
        <a:prstGeom prst="rect">
          <a:avLst/>
        </a:prstGeom>
      </xdr:spPr>
    </xdr:pic>
    <xdr:clientData/>
  </xdr:twoCellAnchor>
  <xdr:twoCellAnchor editAs="oneCell">
    <xdr:from>
      <xdr:col>4</xdr:col>
      <xdr:colOff>347383</xdr:colOff>
      <xdr:row>186</xdr:row>
      <xdr:rowOff>44824</xdr:rowOff>
    </xdr:from>
    <xdr:to>
      <xdr:col>5</xdr:col>
      <xdr:colOff>589991</xdr:colOff>
      <xdr:row>191</xdr:row>
      <xdr:rowOff>28977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41F7AC1-1D7E-474B-9DE8-48EA31F4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1854" y="44229618"/>
          <a:ext cx="1352550" cy="73494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443753</xdr:colOff>
      <xdr:row>0</xdr:row>
      <xdr:rowOff>104775</xdr:rowOff>
    </xdr:from>
    <xdr:to>
      <xdr:col>5</xdr:col>
      <xdr:colOff>686921</xdr:colOff>
      <xdr:row>3</xdr:row>
      <xdr:rowOff>19050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FCB24F3-D3C4-4397-9D94-D46DA2765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1453" y="104775"/>
          <a:ext cx="1357593" cy="542925"/>
        </a:xfrm>
        <a:prstGeom prst="rect">
          <a:avLst/>
        </a:prstGeom>
      </xdr:spPr>
    </xdr:pic>
    <xdr:clientData/>
  </xdr:twoCellAnchor>
  <xdr:twoCellAnchor editAs="oneCell">
    <xdr:from>
      <xdr:col>4</xdr:col>
      <xdr:colOff>290230</xdr:colOff>
      <xdr:row>56</xdr:row>
      <xdr:rowOff>103654</xdr:rowOff>
    </xdr:from>
    <xdr:to>
      <xdr:col>5</xdr:col>
      <xdr:colOff>538440</xdr:colOff>
      <xdr:row>59</xdr:row>
      <xdr:rowOff>8404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3CA66FA-A57B-49F5-8264-B4861AAA6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7830" y="15734179"/>
          <a:ext cx="1362635" cy="533400"/>
        </a:xfrm>
        <a:prstGeom prst="rect">
          <a:avLst/>
        </a:prstGeom>
      </xdr:spPr>
    </xdr:pic>
    <xdr:clientData/>
  </xdr:twoCellAnchor>
  <xdr:twoCellAnchor editAs="oneCell">
    <xdr:from>
      <xdr:col>4</xdr:col>
      <xdr:colOff>202266</xdr:colOff>
      <xdr:row>113</xdr:row>
      <xdr:rowOff>54908</xdr:rowOff>
    </xdr:from>
    <xdr:to>
      <xdr:col>5</xdr:col>
      <xdr:colOff>706530</xdr:colOff>
      <xdr:row>115</xdr:row>
      <xdr:rowOff>203947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F087F67-83BA-4AA7-A455-7D1692579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9966" y="23600708"/>
          <a:ext cx="1618689" cy="568139"/>
        </a:xfrm>
        <a:prstGeom prst="rect">
          <a:avLst/>
        </a:prstGeom>
      </xdr:spPr>
    </xdr:pic>
    <xdr:clientData/>
  </xdr:twoCellAnchor>
  <xdr:twoCellAnchor editAs="oneCell">
    <xdr:from>
      <xdr:col>4</xdr:col>
      <xdr:colOff>519395</xdr:colOff>
      <xdr:row>171</xdr:row>
      <xdr:rowOff>128869</xdr:rowOff>
    </xdr:from>
    <xdr:to>
      <xdr:col>5</xdr:col>
      <xdr:colOff>762563</xdr:colOff>
      <xdr:row>175</xdr:row>
      <xdr:rowOff>28978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F42B95BA-6273-4B3B-95DD-FC77E79C8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7095" y="35828569"/>
          <a:ext cx="1357593" cy="73830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506506</xdr:colOff>
      <xdr:row>0</xdr:row>
      <xdr:rowOff>95251</xdr:rowOff>
    </xdr:from>
    <xdr:to>
      <xdr:col>5</xdr:col>
      <xdr:colOff>914400</xdr:colOff>
      <xdr:row>3</xdr:row>
      <xdr:rowOff>35299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3648D9-C2F8-4EA3-8E07-57F3E3A0B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4206" y="95251"/>
          <a:ext cx="1522319" cy="682998"/>
        </a:xfrm>
        <a:prstGeom prst="rect">
          <a:avLst/>
        </a:prstGeom>
      </xdr:spPr>
    </xdr:pic>
    <xdr:clientData/>
  </xdr:twoCellAnchor>
  <xdr:twoCellAnchor editAs="oneCell">
    <xdr:from>
      <xdr:col>4</xdr:col>
      <xdr:colOff>556932</xdr:colOff>
      <xdr:row>57</xdr:row>
      <xdr:rowOff>163046</xdr:rowOff>
    </xdr:from>
    <xdr:to>
      <xdr:col>5</xdr:col>
      <xdr:colOff>799540</xdr:colOff>
      <xdr:row>60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DCA9FBB-8B3D-4337-8E78-E0BA06BEA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9307" y="13821896"/>
          <a:ext cx="1357033" cy="589429"/>
        </a:xfrm>
        <a:prstGeom prst="rect">
          <a:avLst/>
        </a:prstGeom>
      </xdr:spPr>
    </xdr:pic>
    <xdr:clientData/>
  </xdr:twoCellAnchor>
  <xdr:twoCellAnchor editAs="oneCell">
    <xdr:from>
      <xdr:col>4</xdr:col>
      <xdr:colOff>317685</xdr:colOff>
      <xdr:row>117</xdr:row>
      <xdr:rowOff>21852</xdr:rowOff>
    </xdr:from>
    <xdr:to>
      <xdr:col>5</xdr:col>
      <xdr:colOff>752475</xdr:colOff>
      <xdr:row>120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DE0F3C5-6DF5-41D5-8A26-49B8D490A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0060" y="27882477"/>
          <a:ext cx="1549215" cy="578223"/>
        </a:xfrm>
        <a:prstGeom prst="rect">
          <a:avLst/>
        </a:prstGeom>
      </xdr:spPr>
    </xdr:pic>
    <xdr:clientData/>
  </xdr:twoCellAnchor>
  <xdr:twoCellAnchor editAs="oneCell">
    <xdr:from>
      <xdr:col>4</xdr:col>
      <xdr:colOff>602316</xdr:colOff>
      <xdr:row>177</xdr:row>
      <xdr:rowOff>117662</xdr:rowOff>
    </xdr:from>
    <xdr:to>
      <xdr:col>5</xdr:col>
      <xdr:colOff>844924</xdr:colOff>
      <xdr:row>180</xdr:row>
      <xdr:rowOff>172010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5ED2469-7539-4630-9BC2-CF8128E5C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4691" y="42141962"/>
          <a:ext cx="1357033" cy="59727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368113</xdr:colOff>
      <xdr:row>0</xdr:row>
      <xdr:rowOff>0</xdr:rowOff>
    </xdr:from>
    <xdr:to>
      <xdr:col>5</xdr:col>
      <xdr:colOff>666750</xdr:colOff>
      <xdr:row>2</xdr:row>
      <xdr:rowOff>39781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CA573E9-D076-43EC-97FA-00A9DC31C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5813" y="0"/>
          <a:ext cx="1413062" cy="535081"/>
        </a:xfrm>
        <a:prstGeom prst="rect">
          <a:avLst/>
        </a:prstGeom>
      </xdr:spPr>
    </xdr:pic>
    <xdr:clientData/>
  </xdr:twoCellAnchor>
  <xdr:twoCellAnchor editAs="oneCell">
    <xdr:from>
      <xdr:col>4</xdr:col>
      <xdr:colOff>350184</xdr:colOff>
      <xdr:row>74</xdr:row>
      <xdr:rowOff>164726</xdr:rowOff>
    </xdr:from>
    <xdr:to>
      <xdr:col>5</xdr:col>
      <xdr:colOff>714375</xdr:colOff>
      <xdr:row>76</xdr:row>
      <xdr:rowOff>220755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9463EED-314F-40AA-ADD2-F36B3CD75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2584" y="15195176"/>
          <a:ext cx="1478616" cy="589429"/>
        </a:xfrm>
        <a:prstGeom prst="rect">
          <a:avLst/>
        </a:prstGeom>
      </xdr:spPr>
    </xdr:pic>
    <xdr:clientData/>
  </xdr:twoCellAnchor>
  <xdr:twoCellAnchor editAs="oneCell">
    <xdr:from>
      <xdr:col>4</xdr:col>
      <xdr:colOff>243727</xdr:colOff>
      <xdr:row>150</xdr:row>
      <xdr:rowOff>134471</xdr:rowOff>
    </xdr:from>
    <xdr:to>
      <xdr:col>5</xdr:col>
      <xdr:colOff>704850</xdr:colOff>
      <xdr:row>152</xdr:row>
      <xdr:rowOff>190499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BC4939C-FEC9-41D8-A4FE-6C5C41065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127" y="30214421"/>
          <a:ext cx="1575548" cy="589428"/>
        </a:xfrm>
        <a:prstGeom prst="rect">
          <a:avLst/>
        </a:prstGeom>
      </xdr:spPr>
    </xdr:pic>
    <xdr:clientData/>
  </xdr:twoCellAnchor>
  <xdr:twoCellAnchor editAs="oneCell">
    <xdr:from>
      <xdr:col>4</xdr:col>
      <xdr:colOff>378758</xdr:colOff>
      <xdr:row>226</xdr:row>
      <xdr:rowOff>168088</xdr:rowOff>
    </xdr:from>
    <xdr:to>
      <xdr:col>5</xdr:col>
      <xdr:colOff>704850</xdr:colOff>
      <xdr:row>228</xdr:row>
      <xdr:rowOff>224116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50B966C-1126-4AC5-8D18-91E5CBF6E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1158" y="45173713"/>
          <a:ext cx="1440517" cy="5894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47625</xdr:rowOff>
    </xdr:from>
    <xdr:to>
      <xdr:col>5</xdr:col>
      <xdr:colOff>590550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9EA903-DB1C-4B12-926E-073951A1E41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476750" y="209550"/>
          <a:ext cx="1352550" cy="590550"/>
        </a:xfrm>
        <a:prstGeom prst="rect">
          <a:avLst/>
        </a:prstGeom>
      </xdr:spPr>
    </xdr:pic>
    <xdr:clientData/>
  </xdr:twoCellAnchor>
  <xdr:twoCellAnchor editAs="oneCell">
    <xdr:from>
      <xdr:col>4</xdr:col>
      <xdr:colOff>428625</xdr:colOff>
      <xdr:row>46</xdr:row>
      <xdr:rowOff>114300</xdr:rowOff>
    </xdr:from>
    <xdr:to>
      <xdr:col>5</xdr:col>
      <xdr:colOff>600075</xdr:colOff>
      <xdr:row>50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799C513-2E2A-4D0C-8C14-46E289F3E32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619625" y="10677525"/>
          <a:ext cx="1219200" cy="676275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619124</xdr:colOff>
      <xdr:row>91</xdr:row>
      <xdr:rowOff>152400</xdr:rowOff>
    </xdr:from>
    <xdr:to>
      <xdr:col>5</xdr:col>
      <xdr:colOff>781049</xdr:colOff>
      <xdr:row>96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D2D5D2E-CD36-4636-94AE-9CB4BA3F425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810124" y="21078825"/>
          <a:ext cx="1209675" cy="6953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219077</xdr:colOff>
      <xdr:row>1</xdr:row>
      <xdr:rowOff>28575</xdr:rowOff>
    </xdr:from>
    <xdr:to>
      <xdr:col>5</xdr:col>
      <xdr:colOff>885825</xdr:colOff>
      <xdr:row>4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787B68-B2AE-4BCF-A4BF-462972853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3477" y="228600"/>
          <a:ext cx="1847848" cy="590549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190502</xdr:colOff>
      <xdr:row>73</xdr:row>
      <xdr:rowOff>171450</xdr:rowOff>
    </xdr:from>
    <xdr:to>
      <xdr:col>5</xdr:col>
      <xdr:colOff>647700</xdr:colOff>
      <xdr:row>77</xdr:row>
      <xdr:rowOff>994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64E08D-8BC1-4B0F-B82D-8F3048922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4902" y="17830800"/>
          <a:ext cx="1638298" cy="686794"/>
        </a:xfrm>
        <a:prstGeom prst="rect">
          <a:avLst/>
        </a:prstGeom>
      </xdr:spPr>
    </xdr:pic>
    <xdr:clientData/>
  </xdr:twoCellAnchor>
  <xdr:twoCellAnchor editAs="oneCell">
    <xdr:from>
      <xdr:col>4</xdr:col>
      <xdr:colOff>276227</xdr:colOff>
      <xdr:row>146</xdr:row>
      <xdr:rowOff>57150</xdr:rowOff>
    </xdr:from>
    <xdr:to>
      <xdr:col>5</xdr:col>
      <xdr:colOff>933450</xdr:colOff>
      <xdr:row>149</xdr:row>
      <xdr:rowOff>190501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9D8206-6CAE-4929-9B9C-8E48CC125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7" y="35128200"/>
          <a:ext cx="1838323" cy="733426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221</xdr:row>
      <xdr:rowOff>28575</xdr:rowOff>
    </xdr:from>
    <xdr:to>
      <xdr:col>5</xdr:col>
      <xdr:colOff>942975</xdr:colOff>
      <xdr:row>224</xdr:row>
      <xdr:rowOff>152781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1CCD960-3D7D-4D44-8335-557B065F5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9700" y="53540025"/>
          <a:ext cx="1628775" cy="7242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338431</xdr:colOff>
      <xdr:row>0</xdr:row>
      <xdr:rowOff>173394</xdr:rowOff>
    </xdr:from>
    <xdr:to>
      <xdr:col>5</xdr:col>
      <xdr:colOff>923344</xdr:colOff>
      <xdr:row>3</xdr:row>
      <xdr:rowOff>201969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68DC280-0F57-4B91-950D-1CB89FCBE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1492" y="173394"/>
          <a:ext cx="1634606" cy="640896"/>
        </a:xfrm>
        <a:prstGeom prst="rect">
          <a:avLst/>
        </a:prstGeom>
      </xdr:spPr>
    </xdr:pic>
    <xdr:clientData/>
  </xdr:twoCellAnchor>
  <xdr:twoCellAnchor editAs="oneCell">
    <xdr:from>
      <xdr:col>4</xdr:col>
      <xdr:colOff>366424</xdr:colOff>
      <xdr:row>73</xdr:row>
      <xdr:rowOff>144624</xdr:rowOff>
    </xdr:from>
    <xdr:to>
      <xdr:col>5</xdr:col>
      <xdr:colOff>942782</xdr:colOff>
      <xdr:row>77</xdr:row>
      <xdr:rowOff>19439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CE94B6E-975F-4123-8FA0-658E780AE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9485" y="17357660"/>
          <a:ext cx="1626051" cy="739840"/>
        </a:xfrm>
        <a:prstGeom prst="rect">
          <a:avLst/>
        </a:prstGeom>
      </xdr:spPr>
    </xdr:pic>
    <xdr:clientData/>
  </xdr:twoCellAnchor>
  <xdr:twoCellAnchor editAs="oneCell">
    <xdr:from>
      <xdr:col>4</xdr:col>
      <xdr:colOff>545648</xdr:colOff>
      <xdr:row>148</xdr:row>
      <xdr:rowOff>123242</xdr:rowOff>
    </xdr:from>
    <xdr:to>
      <xdr:col>6</xdr:col>
      <xdr:colOff>68036</xdr:colOff>
      <xdr:row>152</xdr:row>
      <xdr:rowOff>29158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A78D369-8E0D-4762-BA34-55F4BD618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8709" y="35229671"/>
          <a:ext cx="1621775" cy="722345"/>
        </a:xfrm>
        <a:prstGeom prst="rect">
          <a:avLst/>
        </a:prstGeom>
      </xdr:spPr>
    </xdr:pic>
    <xdr:clientData/>
  </xdr:twoCellAnchor>
  <xdr:twoCellAnchor editAs="oneCell">
    <xdr:from>
      <xdr:col>4</xdr:col>
      <xdr:colOff>581802</xdr:colOff>
      <xdr:row>221</xdr:row>
      <xdr:rowOff>113327</xdr:rowOff>
    </xdr:from>
    <xdr:to>
      <xdr:col>6</xdr:col>
      <xdr:colOff>330460</xdr:colOff>
      <xdr:row>226</xdr:row>
      <xdr:rowOff>35596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EBE60E2-56FD-4711-B12B-07A719DD1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863" y="52345317"/>
          <a:ext cx="1848045" cy="85533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371477</xdr:colOff>
      <xdr:row>0</xdr:row>
      <xdr:rowOff>152400</xdr:rowOff>
    </xdr:from>
    <xdr:to>
      <xdr:col>5</xdr:col>
      <xdr:colOff>752475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321E8B-3006-4CFD-9361-276D8D776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2477" y="152400"/>
          <a:ext cx="1428748" cy="447675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438152</xdr:colOff>
      <xdr:row>73</xdr:row>
      <xdr:rowOff>28576</xdr:rowOff>
    </xdr:from>
    <xdr:to>
      <xdr:col>6</xdr:col>
      <xdr:colOff>28575</xdr:colOff>
      <xdr:row>75</xdr:row>
      <xdr:rowOff>174442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E78560-5364-4F4F-94A1-765801238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552" y="17506951"/>
          <a:ext cx="1685923" cy="545916"/>
        </a:xfrm>
        <a:prstGeom prst="rect">
          <a:avLst/>
        </a:prstGeom>
      </xdr:spPr>
    </xdr:pic>
    <xdr:clientData/>
  </xdr:twoCellAnchor>
  <xdr:twoCellAnchor editAs="oneCell">
    <xdr:from>
      <xdr:col>4</xdr:col>
      <xdr:colOff>819152</xdr:colOff>
      <xdr:row>147</xdr:row>
      <xdr:rowOff>38101</xdr:rowOff>
    </xdr:from>
    <xdr:to>
      <xdr:col>6</xdr:col>
      <xdr:colOff>123825</xdr:colOff>
      <xdr:row>150</xdr:row>
      <xdr:rowOff>42162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82E578E-8F71-4E43-BC96-28BC8BF46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3552" y="35194876"/>
          <a:ext cx="1400173" cy="604136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221</xdr:row>
      <xdr:rowOff>57150</xdr:rowOff>
    </xdr:from>
    <xdr:to>
      <xdr:col>5</xdr:col>
      <xdr:colOff>819150</xdr:colOff>
      <xdr:row>223</xdr:row>
      <xdr:rowOff>169661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C736098-DCE8-4594-9424-07A05A39A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9700" y="52844700"/>
          <a:ext cx="1371600" cy="51256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257176</xdr:colOff>
      <xdr:row>0</xdr:row>
      <xdr:rowOff>66676</xdr:rowOff>
    </xdr:from>
    <xdr:to>
      <xdr:col>5</xdr:col>
      <xdr:colOff>657225</xdr:colOff>
      <xdr:row>2</xdr:row>
      <xdr:rowOff>180976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D87E6E-326E-4B84-9DCF-055EC268D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8176" y="66676"/>
          <a:ext cx="1447799" cy="514350"/>
        </a:xfrm>
        <a:prstGeom prst="rect">
          <a:avLst/>
        </a:prstGeom>
      </xdr:spPr>
    </xdr:pic>
    <xdr:clientData/>
  </xdr:twoCellAnchor>
  <xdr:twoCellAnchor editAs="oneCell">
    <xdr:from>
      <xdr:col>4</xdr:col>
      <xdr:colOff>628652</xdr:colOff>
      <xdr:row>73</xdr:row>
      <xdr:rowOff>85725</xdr:rowOff>
    </xdr:from>
    <xdr:to>
      <xdr:col>5</xdr:col>
      <xdr:colOff>1009650</xdr:colOff>
      <xdr:row>75</xdr:row>
      <xdr:rowOff>190500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B7C1892-9329-4593-B8F5-41D0DE621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2" y="17649825"/>
          <a:ext cx="1428748" cy="504825"/>
        </a:xfrm>
        <a:prstGeom prst="rect">
          <a:avLst/>
        </a:prstGeom>
      </xdr:spPr>
    </xdr:pic>
    <xdr:clientData/>
  </xdr:twoCellAnchor>
  <xdr:twoCellAnchor editAs="oneCell">
    <xdr:from>
      <xdr:col>4</xdr:col>
      <xdr:colOff>685803</xdr:colOff>
      <xdr:row>145</xdr:row>
      <xdr:rowOff>190500</xdr:rowOff>
    </xdr:from>
    <xdr:to>
      <xdr:col>5</xdr:col>
      <xdr:colOff>951007</xdr:colOff>
      <xdr:row>148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A721AD1-DE58-4768-8880-1279AC71B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3" y="35052000"/>
          <a:ext cx="1312954" cy="561975"/>
        </a:xfrm>
        <a:prstGeom prst="rect">
          <a:avLst/>
        </a:prstGeom>
      </xdr:spPr>
    </xdr:pic>
    <xdr:clientData/>
  </xdr:twoCellAnchor>
  <xdr:twoCellAnchor editAs="oneCell">
    <xdr:from>
      <xdr:col>4</xdr:col>
      <xdr:colOff>819150</xdr:colOff>
      <xdr:row>220</xdr:row>
      <xdr:rowOff>0</xdr:rowOff>
    </xdr:from>
    <xdr:to>
      <xdr:col>5</xdr:col>
      <xdr:colOff>780019</xdr:colOff>
      <xdr:row>221</xdr:row>
      <xdr:rowOff>171450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41FBF8F-8177-489A-94F3-36D81434E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3550" y="52501800"/>
          <a:ext cx="1008619" cy="37147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295276</xdr:colOff>
      <xdr:row>0</xdr:row>
      <xdr:rowOff>190500</xdr:rowOff>
    </xdr:from>
    <xdr:to>
      <xdr:col>5</xdr:col>
      <xdr:colOff>828675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3D6A05-B3CD-456C-A69C-1648D96FE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6" y="190500"/>
          <a:ext cx="1581149" cy="600075"/>
        </a:xfrm>
        <a:prstGeom prst="rect">
          <a:avLst/>
        </a:prstGeom>
      </xdr:spPr>
    </xdr:pic>
    <xdr:clientData/>
  </xdr:twoCellAnchor>
  <xdr:twoCellAnchor editAs="oneCell">
    <xdr:from>
      <xdr:col>4</xdr:col>
      <xdr:colOff>314326</xdr:colOff>
      <xdr:row>73</xdr:row>
      <xdr:rowOff>247650</xdr:rowOff>
    </xdr:from>
    <xdr:to>
      <xdr:col>5</xdr:col>
      <xdr:colOff>704850</xdr:colOff>
      <xdr:row>76</xdr:row>
      <xdr:rowOff>138121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B5C524-646C-4318-ACF8-04B9A2E27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6" y="17726025"/>
          <a:ext cx="1438274" cy="547696"/>
        </a:xfrm>
        <a:prstGeom prst="rect">
          <a:avLst/>
        </a:prstGeom>
      </xdr:spPr>
    </xdr:pic>
    <xdr:clientData/>
  </xdr:twoCellAnchor>
  <xdr:twoCellAnchor editAs="oneCell">
    <xdr:from>
      <xdr:col>4</xdr:col>
      <xdr:colOff>409578</xdr:colOff>
      <xdr:row>147</xdr:row>
      <xdr:rowOff>76200</xdr:rowOff>
    </xdr:from>
    <xdr:to>
      <xdr:col>5</xdr:col>
      <xdr:colOff>990600</xdr:colOff>
      <xdr:row>150</xdr:row>
      <xdr:rowOff>177323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C054EC-283E-46C8-8B39-6CE1F3458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7278" y="35709225"/>
          <a:ext cx="1628772" cy="701198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221</xdr:row>
      <xdr:rowOff>190500</xdr:rowOff>
    </xdr:from>
    <xdr:to>
      <xdr:col>5</xdr:col>
      <xdr:colOff>952500</xdr:colOff>
      <xdr:row>224</xdr:row>
      <xdr:rowOff>192617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0CB17ED-637C-4108-9B7A-71E062DA3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9225" y="53768625"/>
          <a:ext cx="1495425" cy="592667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266701</xdr:colOff>
      <xdr:row>0</xdr:row>
      <xdr:rowOff>38101</xdr:rowOff>
    </xdr:from>
    <xdr:to>
      <xdr:col>5</xdr:col>
      <xdr:colOff>647700</xdr:colOff>
      <xdr:row>2</xdr:row>
      <xdr:rowOff>152401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29182D-2891-4BA7-A882-A5C2DBE24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7701" y="38101"/>
          <a:ext cx="1428749" cy="514350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257177</xdr:colOff>
      <xdr:row>73</xdr:row>
      <xdr:rowOff>133350</xdr:rowOff>
    </xdr:from>
    <xdr:to>
      <xdr:col>6</xdr:col>
      <xdr:colOff>123825</xdr:colOff>
      <xdr:row>76</xdr:row>
      <xdr:rowOff>165388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E31B37-DB4F-4E5B-9930-9AA716587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8177" y="17716500"/>
          <a:ext cx="1962148" cy="689263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419102</xdr:colOff>
      <xdr:row>147</xdr:row>
      <xdr:rowOff>95250</xdr:rowOff>
    </xdr:from>
    <xdr:to>
      <xdr:col>5</xdr:col>
      <xdr:colOff>1038225</xdr:colOff>
      <xdr:row>151</xdr:row>
      <xdr:rowOff>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72B5A18-3CC6-4610-944C-F5D47F440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102" y="35433000"/>
          <a:ext cx="1666873" cy="705086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438150</xdr:colOff>
      <xdr:row>222</xdr:row>
      <xdr:rowOff>1</xdr:rowOff>
    </xdr:from>
    <xdr:to>
      <xdr:col>5</xdr:col>
      <xdr:colOff>885825</xdr:colOff>
      <xdr:row>224</xdr:row>
      <xdr:rowOff>171451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98A3A80-CEC3-4008-95E4-FDF773017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53187601"/>
          <a:ext cx="1495425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1</xdr:row>
      <xdr:rowOff>85725</xdr:rowOff>
    </xdr:from>
    <xdr:to>
      <xdr:col>5</xdr:col>
      <xdr:colOff>400050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2D7A7A-E8E1-4A44-8C00-916BB24EF25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314825" y="247650"/>
          <a:ext cx="1323975" cy="571500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46</xdr:row>
      <xdr:rowOff>142875</xdr:rowOff>
    </xdr:from>
    <xdr:to>
      <xdr:col>5</xdr:col>
      <xdr:colOff>714375</xdr:colOff>
      <xdr:row>50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4FD8214-68E7-4724-AB68-F6B0F924E50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695825" y="10725150"/>
          <a:ext cx="1257300" cy="51435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285750</xdr:colOff>
      <xdr:row>92</xdr:row>
      <xdr:rowOff>76200</xdr:rowOff>
    </xdr:from>
    <xdr:to>
      <xdr:col>5</xdr:col>
      <xdr:colOff>647700</xdr:colOff>
      <xdr:row>95</xdr:row>
      <xdr:rowOff>190500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E3A969-BAC6-4BFB-A1DA-CF61480EF9B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476750" y="21107400"/>
          <a:ext cx="1409700" cy="600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1</xdr:row>
      <xdr:rowOff>85725</xdr:rowOff>
    </xdr:from>
    <xdr:to>
      <xdr:col>5</xdr:col>
      <xdr:colOff>514350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73C12E-14DC-429D-837A-C9BB9CD5AB6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848225" y="247650"/>
          <a:ext cx="1238250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476251</xdr:colOff>
      <xdr:row>47</xdr:row>
      <xdr:rowOff>85725</xdr:rowOff>
    </xdr:from>
    <xdr:to>
      <xdr:col>5</xdr:col>
      <xdr:colOff>495300</xdr:colOff>
      <xdr:row>50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7E5858C-3933-4174-9D5A-4A5BF5F7859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933951" y="10734675"/>
          <a:ext cx="1133474" cy="552450"/>
        </a:xfrm>
        <a:prstGeom prst="rect">
          <a:avLst/>
        </a:prstGeom>
      </xdr:spPr>
    </xdr:pic>
    <xdr:clientData/>
  </xdr:twoCellAnchor>
  <xdr:twoCellAnchor editAs="oneCell">
    <xdr:from>
      <xdr:col>3</xdr:col>
      <xdr:colOff>828675</xdr:colOff>
      <xdr:row>94</xdr:row>
      <xdr:rowOff>28574</xdr:rowOff>
    </xdr:from>
    <xdr:to>
      <xdr:col>5</xdr:col>
      <xdr:colOff>400050</xdr:colOff>
      <xdr:row>97</xdr:row>
      <xdr:rowOff>178592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B47055B-FD18-432C-97B8-DE1E72C63CA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3543300" y="21412199"/>
          <a:ext cx="1800225" cy="6357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342899</xdr:colOff>
      <xdr:row>47</xdr:row>
      <xdr:rowOff>9525</xdr:rowOff>
    </xdr:from>
    <xdr:to>
      <xdr:col>5</xdr:col>
      <xdr:colOff>914399</xdr:colOff>
      <xdr:row>50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BB11A7-37F4-4F7C-B7E2-BDE974A222C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800599" y="10515600"/>
          <a:ext cx="1685925" cy="628650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323850</xdr:colOff>
      <xdr:row>1</xdr:row>
      <xdr:rowOff>19050</xdr:rowOff>
    </xdr:from>
    <xdr:to>
      <xdr:col>5</xdr:col>
      <xdr:colOff>666750</xdr:colOff>
      <xdr:row>5</xdr:row>
      <xdr:rowOff>9526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F0D9F9-8622-4DA2-A4EF-3440CB4CA58F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781550" y="180975"/>
          <a:ext cx="1457325" cy="638176"/>
        </a:xfrm>
        <a:prstGeom prst="rect">
          <a:avLst/>
        </a:prstGeom>
      </xdr:spPr>
    </xdr:pic>
    <xdr:clientData/>
  </xdr:twoCellAnchor>
  <xdr:twoCellAnchor editAs="oneCell">
    <xdr:from>
      <xdr:col>4</xdr:col>
      <xdr:colOff>276225</xdr:colOff>
      <xdr:row>92</xdr:row>
      <xdr:rowOff>123825</xdr:rowOff>
    </xdr:from>
    <xdr:to>
      <xdr:col>5</xdr:col>
      <xdr:colOff>647700</xdr:colOff>
      <xdr:row>97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CD03CCC-5620-452B-B2AE-0A5610C9761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733925" y="20926425"/>
          <a:ext cx="1485900" cy="685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133350</xdr:rowOff>
    </xdr:from>
    <xdr:to>
      <xdr:col>5</xdr:col>
      <xdr:colOff>657225</xdr:colOff>
      <xdr:row>4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426F65-4DBC-4BDE-8584-6770AF397C5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3238500" y="133350"/>
          <a:ext cx="1771650" cy="657224"/>
        </a:xfrm>
        <a:prstGeom prst="rect">
          <a:avLst/>
        </a:prstGeom>
      </xdr:spPr>
    </xdr:pic>
    <xdr:clientData/>
  </xdr:twoCellAnchor>
  <xdr:twoCellAnchor editAs="oneCell">
    <xdr:from>
      <xdr:col>4</xdr:col>
      <xdr:colOff>333375</xdr:colOff>
      <xdr:row>47</xdr:row>
      <xdr:rowOff>19050</xdr:rowOff>
    </xdr:from>
    <xdr:to>
      <xdr:col>5</xdr:col>
      <xdr:colOff>552450</xdr:colOff>
      <xdr:row>51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6D3180-27C7-46AE-A132-F4FE2205A6C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791075" y="10668000"/>
          <a:ext cx="1333500" cy="666750"/>
        </a:xfrm>
        <a:prstGeom prst="rect">
          <a:avLst/>
        </a:prstGeom>
      </xdr:spPr>
    </xdr:pic>
    <xdr:clientData/>
  </xdr:twoCellAnchor>
  <xdr:twoCellAnchor editAs="oneCell">
    <xdr:from>
      <xdr:col>4</xdr:col>
      <xdr:colOff>466725</xdr:colOff>
      <xdr:row>92</xdr:row>
      <xdr:rowOff>104775</xdr:rowOff>
    </xdr:from>
    <xdr:to>
      <xdr:col>5</xdr:col>
      <xdr:colOff>695325</xdr:colOff>
      <xdr:row>96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ADD58A9-DFE8-431E-B8B6-273B5E9641C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924425" y="21135975"/>
          <a:ext cx="1343025" cy="5524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257174</xdr:colOff>
      <xdr:row>1</xdr:row>
      <xdr:rowOff>152400</xdr:rowOff>
    </xdr:from>
    <xdr:to>
      <xdr:col>5</xdr:col>
      <xdr:colOff>733424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989F42-A869-4C15-B8D6-D183DDD972E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714874" y="314325"/>
          <a:ext cx="1590675" cy="581025"/>
        </a:xfrm>
        <a:prstGeom prst="rect">
          <a:avLst/>
        </a:prstGeom>
      </xdr:spPr>
    </xdr:pic>
    <xdr:clientData/>
  </xdr:twoCellAnchor>
  <xdr:twoCellAnchor editAs="oneCell">
    <xdr:from>
      <xdr:col>4</xdr:col>
      <xdr:colOff>428625</xdr:colOff>
      <xdr:row>46</xdr:row>
      <xdr:rowOff>38100</xdr:rowOff>
    </xdr:from>
    <xdr:to>
      <xdr:col>5</xdr:col>
      <xdr:colOff>742950</xdr:colOff>
      <xdr:row>50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26ADE1-7B0C-4E4D-BA2C-F3EAF9B10E1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886325" y="10715625"/>
          <a:ext cx="1428750" cy="657225"/>
        </a:xfrm>
        <a:prstGeom prst="rect">
          <a:avLst/>
        </a:prstGeom>
      </xdr:spPr>
    </xdr:pic>
    <xdr:clientData/>
  </xdr:twoCellAnchor>
  <xdr:twoCellAnchor editAs="oneCell">
    <xdr:from>
      <xdr:col>4</xdr:col>
      <xdr:colOff>400050</xdr:colOff>
      <xdr:row>91</xdr:row>
      <xdr:rowOff>38100</xdr:rowOff>
    </xdr:from>
    <xdr:to>
      <xdr:col>5</xdr:col>
      <xdr:colOff>619125</xdr:colOff>
      <xdr:row>95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94E9F0-057F-488A-B56E-F0DC102B339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857750" y="21002625"/>
          <a:ext cx="1333500" cy="609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1</xdr:row>
      <xdr:rowOff>85725</xdr:rowOff>
    </xdr:from>
    <xdr:to>
      <xdr:col>5</xdr:col>
      <xdr:colOff>914400</xdr:colOff>
      <xdr:row>4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B20B27-54D8-4237-BF37-519511EBC3C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714875" y="276225"/>
          <a:ext cx="1771650" cy="657224"/>
        </a:xfrm>
        <a:prstGeom prst="rect">
          <a:avLst/>
        </a:prstGeom>
      </xdr:spPr>
    </xdr:pic>
    <xdr:clientData/>
  </xdr:twoCellAnchor>
  <xdr:twoCellAnchor editAs="oneCell">
    <xdr:from>
      <xdr:col>4</xdr:col>
      <xdr:colOff>628650</xdr:colOff>
      <xdr:row>47</xdr:row>
      <xdr:rowOff>95250</xdr:rowOff>
    </xdr:from>
    <xdr:to>
      <xdr:col>5</xdr:col>
      <xdr:colOff>838200</xdr:colOff>
      <xdr:row>50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9FE86E-D635-4C8C-99E0-FA1533F50D6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5086350" y="11029950"/>
          <a:ext cx="1323975" cy="666750"/>
        </a:xfrm>
        <a:prstGeom prst="rect">
          <a:avLst/>
        </a:prstGeom>
      </xdr:spPr>
    </xdr:pic>
    <xdr:clientData/>
  </xdr:twoCellAnchor>
  <xdr:twoCellAnchor editAs="oneCell">
    <xdr:from>
      <xdr:col>4</xdr:col>
      <xdr:colOff>561975</xdr:colOff>
      <xdr:row>93</xdr:row>
      <xdr:rowOff>66675</xdr:rowOff>
    </xdr:from>
    <xdr:to>
      <xdr:col>5</xdr:col>
      <xdr:colOff>876300</xdr:colOff>
      <xdr:row>95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9CB30A-CAA5-418B-9DB6-C38E25DD0A5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5019675" y="21736050"/>
          <a:ext cx="1428750" cy="5048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561976</xdr:colOff>
      <xdr:row>1</xdr:row>
      <xdr:rowOff>152400</xdr:rowOff>
    </xdr:from>
    <xdr:to>
      <xdr:col>5</xdr:col>
      <xdr:colOff>771525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006D82-4046-4017-AE0B-D0C37E91036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5019676" y="314325"/>
          <a:ext cx="1323974" cy="542925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504824</xdr:colOff>
      <xdr:row>47</xdr:row>
      <xdr:rowOff>104775</xdr:rowOff>
    </xdr:from>
    <xdr:to>
      <xdr:col>5</xdr:col>
      <xdr:colOff>733424</xdr:colOff>
      <xdr:row>51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DDE366-B9E9-4CA5-B276-D390E8BA2BD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962524" y="10887075"/>
          <a:ext cx="1343025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93</xdr:row>
      <xdr:rowOff>9525</xdr:rowOff>
    </xdr:from>
    <xdr:to>
      <xdr:col>5</xdr:col>
      <xdr:colOff>609600</xdr:colOff>
      <xdr:row>95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72428C1-E887-438A-8A83-2DBF6C3AED6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876800" y="21278850"/>
          <a:ext cx="130492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7"/>
  <sheetViews>
    <sheetView workbookViewId="0">
      <selection activeCell="K6" sqref="K6"/>
    </sheetView>
  </sheetViews>
  <sheetFormatPr baseColWidth="10" defaultRowHeight="12.75" x14ac:dyDescent="0.2"/>
  <cols>
    <col min="1" max="10" width="15.7109375" style="107" customWidth="1"/>
    <col min="11" max="21" width="11.42578125" style="103"/>
    <col min="22" max="256" width="11.42578125" style="107"/>
    <col min="257" max="257" width="18.28515625" style="107" customWidth="1"/>
    <col min="258" max="258" width="13.5703125" style="107" customWidth="1"/>
    <col min="259" max="259" width="14.85546875" style="107" customWidth="1"/>
    <col min="260" max="260" width="14.42578125" style="107" customWidth="1"/>
    <col min="261" max="261" width="14.7109375" style="107" customWidth="1"/>
    <col min="262" max="262" width="14.140625" style="107" customWidth="1"/>
    <col min="263" max="263" width="15.7109375" style="107" customWidth="1"/>
    <col min="264" max="264" width="14" style="107" customWidth="1"/>
    <col min="265" max="265" width="11.42578125" style="107"/>
    <col min="266" max="266" width="15" style="107" customWidth="1"/>
    <col min="267" max="512" width="11.42578125" style="107"/>
    <col min="513" max="513" width="18.28515625" style="107" customWidth="1"/>
    <col min="514" max="514" width="13.5703125" style="107" customWidth="1"/>
    <col min="515" max="515" width="14.85546875" style="107" customWidth="1"/>
    <col min="516" max="516" width="14.42578125" style="107" customWidth="1"/>
    <col min="517" max="517" width="14.7109375" style="107" customWidth="1"/>
    <col min="518" max="518" width="14.140625" style="107" customWidth="1"/>
    <col min="519" max="519" width="15.7109375" style="107" customWidth="1"/>
    <col min="520" max="520" width="14" style="107" customWidth="1"/>
    <col min="521" max="521" width="11.42578125" style="107"/>
    <col min="522" max="522" width="15" style="107" customWidth="1"/>
    <col min="523" max="768" width="11.42578125" style="107"/>
    <col min="769" max="769" width="18.28515625" style="107" customWidth="1"/>
    <col min="770" max="770" width="13.5703125" style="107" customWidth="1"/>
    <col min="771" max="771" width="14.85546875" style="107" customWidth="1"/>
    <col min="772" max="772" width="14.42578125" style="107" customWidth="1"/>
    <col min="773" max="773" width="14.7109375" style="107" customWidth="1"/>
    <col min="774" max="774" width="14.140625" style="107" customWidth="1"/>
    <col min="775" max="775" width="15.7109375" style="107" customWidth="1"/>
    <col min="776" max="776" width="14" style="107" customWidth="1"/>
    <col min="777" max="777" width="11.42578125" style="107"/>
    <col min="778" max="778" width="15" style="107" customWidth="1"/>
    <col min="779" max="1024" width="11.42578125" style="107"/>
    <col min="1025" max="1025" width="18.28515625" style="107" customWidth="1"/>
    <col min="1026" max="1026" width="13.5703125" style="107" customWidth="1"/>
    <col min="1027" max="1027" width="14.85546875" style="107" customWidth="1"/>
    <col min="1028" max="1028" width="14.42578125" style="107" customWidth="1"/>
    <col min="1029" max="1029" width="14.7109375" style="107" customWidth="1"/>
    <col min="1030" max="1030" width="14.140625" style="107" customWidth="1"/>
    <col min="1031" max="1031" width="15.7109375" style="107" customWidth="1"/>
    <col min="1032" max="1032" width="14" style="107" customWidth="1"/>
    <col min="1033" max="1033" width="11.42578125" style="107"/>
    <col min="1034" max="1034" width="15" style="107" customWidth="1"/>
    <col min="1035" max="1280" width="11.42578125" style="107"/>
    <col min="1281" max="1281" width="18.28515625" style="107" customWidth="1"/>
    <col min="1282" max="1282" width="13.5703125" style="107" customWidth="1"/>
    <col min="1283" max="1283" width="14.85546875" style="107" customWidth="1"/>
    <col min="1284" max="1284" width="14.42578125" style="107" customWidth="1"/>
    <col min="1285" max="1285" width="14.7109375" style="107" customWidth="1"/>
    <col min="1286" max="1286" width="14.140625" style="107" customWidth="1"/>
    <col min="1287" max="1287" width="15.7109375" style="107" customWidth="1"/>
    <col min="1288" max="1288" width="14" style="107" customWidth="1"/>
    <col min="1289" max="1289" width="11.42578125" style="107"/>
    <col min="1290" max="1290" width="15" style="107" customWidth="1"/>
    <col min="1291" max="1536" width="11.42578125" style="107"/>
    <col min="1537" max="1537" width="18.28515625" style="107" customWidth="1"/>
    <col min="1538" max="1538" width="13.5703125" style="107" customWidth="1"/>
    <col min="1539" max="1539" width="14.85546875" style="107" customWidth="1"/>
    <col min="1540" max="1540" width="14.42578125" style="107" customWidth="1"/>
    <col min="1541" max="1541" width="14.7109375" style="107" customWidth="1"/>
    <col min="1542" max="1542" width="14.140625" style="107" customWidth="1"/>
    <col min="1543" max="1543" width="15.7109375" style="107" customWidth="1"/>
    <col min="1544" max="1544" width="14" style="107" customWidth="1"/>
    <col min="1545" max="1545" width="11.42578125" style="107"/>
    <col min="1546" max="1546" width="15" style="107" customWidth="1"/>
    <col min="1547" max="1792" width="11.42578125" style="107"/>
    <col min="1793" max="1793" width="18.28515625" style="107" customWidth="1"/>
    <col min="1794" max="1794" width="13.5703125" style="107" customWidth="1"/>
    <col min="1795" max="1795" width="14.85546875" style="107" customWidth="1"/>
    <col min="1796" max="1796" width="14.42578125" style="107" customWidth="1"/>
    <col min="1797" max="1797" width="14.7109375" style="107" customWidth="1"/>
    <col min="1798" max="1798" width="14.140625" style="107" customWidth="1"/>
    <col min="1799" max="1799" width="15.7109375" style="107" customWidth="1"/>
    <col min="1800" max="1800" width="14" style="107" customWidth="1"/>
    <col min="1801" max="1801" width="11.42578125" style="107"/>
    <col min="1802" max="1802" width="15" style="107" customWidth="1"/>
    <col min="1803" max="2048" width="11.42578125" style="107"/>
    <col min="2049" max="2049" width="18.28515625" style="107" customWidth="1"/>
    <col min="2050" max="2050" width="13.5703125" style="107" customWidth="1"/>
    <col min="2051" max="2051" width="14.85546875" style="107" customWidth="1"/>
    <col min="2052" max="2052" width="14.42578125" style="107" customWidth="1"/>
    <col min="2053" max="2053" width="14.7109375" style="107" customWidth="1"/>
    <col min="2054" max="2054" width="14.140625" style="107" customWidth="1"/>
    <col min="2055" max="2055" width="15.7109375" style="107" customWidth="1"/>
    <col min="2056" max="2056" width="14" style="107" customWidth="1"/>
    <col min="2057" max="2057" width="11.42578125" style="107"/>
    <col min="2058" max="2058" width="15" style="107" customWidth="1"/>
    <col min="2059" max="2304" width="11.42578125" style="107"/>
    <col min="2305" max="2305" width="18.28515625" style="107" customWidth="1"/>
    <col min="2306" max="2306" width="13.5703125" style="107" customWidth="1"/>
    <col min="2307" max="2307" width="14.85546875" style="107" customWidth="1"/>
    <col min="2308" max="2308" width="14.42578125" style="107" customWidth="1"/>
    <col min="2309" max="2309" width="14.7109375" style="107" customWidth="1"/>
    <col min="2310" max="2310" width="14.140625" style="107" customWidth="1"/>
    <col min="2311" max="2311" width="15.7109375" style="107" customWidth="1"/>
    <col min="2312" max="2312" width="14" style="107" customWidth="1"/>
    <col min="2313" max="2313" width="11.42578125" style="107"/>
    <col min="2314" max="2314" width="15" style="107" customWidth="1"/>
    <col min="2315" max="2560" width="11.42578125" style="107"/>
    <col min="2561" max="2561" width="18.28515625" style="107" customWidth="1"/>
    <col min="2562" max="2562" width="13.5703125" style="107" customWidth="1"/>
    <col min="2563" max="2563" width="14.85546875" style="107" customWidth="1"/>
    <col min="2564" max="2564" width="14.42578125" style="107" customWidth="1"/>
    <col min="2565" max="2565" width="14.7109375" style="107" customWidth="1"/>
    <col min="2566" max="2566" width="14.140625" style="107" customWidth="1"/>
    <col min="2567" max="2567" width="15.7109375" style="107" customWidth="1"/>
    <col min="2568" max="2568" width="14" style="107" customWidth="1"/>
    <col min="2569" max="2569" width="11.42578125" style="107"/>
    <col min="2570" max="2570" width="15" style="107" customWidth="1"/>
    <col min="2571" max="2816" width="11.42578125" style="107"/>
    <col min="2817" max="2817" width="18.28515625" style="107" customWidth="1"/>
    <col min="2818" max="2818" width="13.5703125" style="107" customWidth="1"/>
    <col min="2819" max="2819" width="14.85546875" style="107" customWidth="1"/>
    <col min="2820" max="2820" width="14.42578125" style="107" customWidth="1"/>
    <col min="2821" max="2821" width="14.7109375" style="107" customWidth="1"/>
    <col min="2822" max="2822" width="14.140625" style="107" customWidth="1"/>
    <col min="2823" max="2823" width="15.7109375" style="107" customWidth="1"/>
    <col min="2824" max="2824" width="14" style="107" customWidth="1"/>
    <col min="2825" max="2825" width="11.42578125" style="107"/>
    <col min="2826" max="2826" width="15" style="107" customWidth="1"/>
    <col min="2827" max="3072" width="11.42578125" style="107"/>
    <col min="3073" max="3073" width="18.28515625" style="107" customWidth="1"/>
    <col min="3074" max="3074" width="13.5703125" style="107" customWidth="1"/>
    <col min="3075" max="3075" width="14.85546875" style="107" customWidth="1"/>
    <col min="3076" max="3076" width="14.42578125" style="107" customWidth="1"/>
    <col min="3077" max="3077" width="14.7109375" style="107" customWidth="1"/>
    <col min="3078" max="3078" width="14.140625" style="107" customWidth="1"/>
    <col min="3079" max="3079" width="15.7109375" style="107" customWidth="1"/>
    <col min="3080" max="3080" width="14" style="107" customWidth="1"/>
    <col min="3081" max="3081" width="11.42578125" style="107"/>
    <col min="3082" max="3082" width="15" style="107" customWidth="1"/>
    <col min="3083" max="3328" width="11.42578125" style="107"/>
    <col min="3329" max="3329" width="18.28515625" style="107" customWidth="1"/>
    <col min="3330" max="3330" width="13.5703125" style="107" customWidth="1"/>
    <col min="3331" max="3331" width="14.85546875" style="107" customWidth="1"/>
    <col min="3332" max="3332" width="14.42578125" style="107" customWidth="1"/>
    <col min="3333" max="3333" width="14.7109375" style="107" customWidth="1"/>
    <col min="3334" max="3334" width="14.140625" style="107" customWidth="1"/>
    <col min="3335" max="3335" width="15.7109375" style="107" customWidth="1"/>
    <col min="3336" max="3336" width="14" style="107" customWidth="1"/>
    <col min="3337" max="3337" width="11.42578125" style="107"/>
    <col min="3338" max="3338" width="15" style="107" customWidth="1"/>
    <col min="3339" max="3584" width="11.42578125" style="107"/>
    <col min="3585" max="3585" width="18.28515625" style="107" customWidth="1"/>
    <col min="3586" max="3586" width="13.5703125" style="107" customWidth="1"/>
    <col min="3587" max="3587" width="14.85546875" style="107" customWidth="1"/>
    <col min="3588" max="3588" width="14.42578125" style="107" customWidth="1"/>
    <col min="3589" max="3589" width="14.7109375" style="107" customWidth="1"/>
    <col min="3590" max="3590" width="14.140625" style="107" customWidth="1"/>
    <col min="3591" max="3591" width="15.7109375" style="107" customWidth="1"/>
    <col min="3592" max="3592" width="14" style="107" customWidth="1"/>
    <col min="3593" max="3593" width="11.42578125" style="107"/>
    <col min="3594" max="3594" width="15" style="107" customWidth="1"/>
    <col min="3595" max="3840" width="11.42578125" style="107"/>
    <col min="3841" max="3841" width="18.28515625" style="107" customWidth="1"/>
    <col min="3842" max="3842" width="13.5703125" style="107" customWidth="1"/>
    <col min="3843" max="3843" width="14.85546875" style="107" customWidth="1"/>
    <col min="3844" max="3844" width="14.42578125" style="107" customWidth="1"/>
    <col min="3845" max="3845" width="14.7109375" style="107" customWidth="1"/>
    <col min="3846" max="3846" width="14.140625" style="107" customWidth="1"/>
    <col min="3847" max="3847" width="15.7109375" style="107" customWidth="1"/>
    <col min="3848" max="3848" width="14" style="107" customWidth="1"/>
    <col min="3849" max="3849" width="11.42578125" style="107"/>
    <col min="3850" max="3850" width="15" style="107" customWidth="1"/>
    <col min="3851" max="4096" width="11.42578125" style="107"/>
    <col min="4097" max="4097" width="18.28515625" style="107" customWidth="1"/>
    <col min="4098" max="4098" width="13.5703125" style="107" customWidth="1"/>
    <col min="4099" max="4099" width="14.85546875" style="107" customWidth="1"/>
    <col min="4100" max="4100" width="14.42578125" style="107" customWidth="1"/>
    <col min="4101" max="4101" width="14.7109375" style="107" customWidth="1"/>
    <col min="4102" max="4102" width="14.140625" style="107" customWidth="1"/>
    <col min="4103" max="4103" width="15.7109375" style="107" customWidth="1"/>
    <col min="4104" max="4104" width="14" style="107" customWidth="1"/>
    <col min="4105" max="4105" width="11.42578125" style="107"/>
    <col min="4106" max="4106" width="15" style="107" customWidth="1"/>
    <col min="4107" max="4352" width="11.42578125" style="107"/>
    <col min="4353" max="4353" width="18.28515625" style="107" customWidth="1"/>
    <col min="4354" max="4354" width="13.5703125" style="107" customWidth="1"/>
    <col min="4355" max="4355" width="14.85546875" style="107" customWidth="1"/>
    <col min="4356" max="4356" width="14.42578125" style="107" customWidth="1"/>
    <col min="4357" max="4357" width="14.7109375" style="107" customWidth="1"/>
    <col min="4358" max="4358" width="14.140625" style="107" customWidth="1"/>
    <col min="4359" max="4359" width="15.7109375" style="107" customWidth="1"/>
    <col min="4360" max="4360" width="14" style="107" customWidth="1"/>
    <col min="4361" max="4361" width="11.42578125" style="107"/>
    <col min="4362" max="4362" width="15" style="107" customWidth="1"/>
    <col min="4363" max="4608" width="11.42578125" style="107"/>
    <col min="4609" max="4609" width="18.28515625" style="107" customWidth="1"/>
    <col min="4610" max="4610" width="13.5703125" style="107" customWidth="1"/>
    <col min="4611" max="4611" width="14.85546875" style="107" customWidth="1"/>
    <col min="4612" max="4612" width="14.42578125" style="107" customWidth="1"/>
    <col min="4613" max="4613" width="14.7109375" style="107" customWidth="1"/>
    <col min="4614" max="4614" width="14.140625" style="107" customWidth="1"/>
    <col min="4615" max="4615" width="15.7109375" style="107" customWidth="1"/>
    <col min="4616" max="4616" width="14" style="107" customWidth="1"/>
    <col min="4617" max="4617" width="11.42578125" style="107"/>
    <col min="4618" max="4618" width="15" style="107" customWidth="1"/>
    <col min="4619" max="4864" width="11.42578125" style="107"/>
    <col min="4865" max="4865" width="18.28515625" style="107" customWidth="1"/>
    <col min="4866" max="4866" width="13.5703125" style="107" customWidth="1"/>
    <col min="4867" max="4867" width="14.85546875" style="107" customWidth="1"/>
    <col min="4868" max="4868" width="14.42578125" style="107" customWidth="1"/>
    <col min="4869" max="4869" width="14.7109375" style="107" customWidth="1"/>
    <col min="4870" max="4870" width="14.140625" style="107" customWidth="1"/>
    <col min="4871" max="4871" width="15.7109375" style="107" customWidth="1"/>
    <col min="4872" max="4872" width="14" style="107" customWidth="1"/>
    <col min="4873" max="4873" width="11.42578125" style="107"/>
    <col min="4874" max="4874" width="15" style="107" customWidth="1"/>
    <col min="4875" max="5120" width="11.42578125" style="107"/>
    <col min="5121" max="5121" width="18.28515625" style="107" customWidth="1"/>
    <col min="5122" max="5122" width="13.5703125" style="107" customWidth="1"/>
    <col min="5123" max="5123" width="14.85546875" style="107" customWidth="1"/>
    <col min="5124" max="5124" width="14.42578125" style="107" customWidth="1"/>
    <col min="5125" max="5125" width="14.7109375" style="107" customWidth="1"/>
    <col min="5126" max="5126" width="14.140625" style="107" customWidth="1"/>
    <col min="5127" max="5127" width="15.7109375" style="107" customWidth="1"/>
    <col min="5128" max="5128" width="14" style="107" customWidth="1"/>
    <col min="5129" max="5129" width="11.42578125" style="107"/>
    <col min="5130" max="5130" width="15" style="107" customWidth="1"/>
    <col min="5131" max="5376" width="11.42578125" style="107"/>
    <col min="5377" max="5377" width="18.28515625" style="107" customWidth="1"/>
    <col min="5378" max="5378" width="13.5703125" style="107" customWidth="1"/>
    <col min="5379" max="5379" width="14.85546875" style="107" customWidth="1"/>
    <col min="5380" max="5380" width="14.42578125" style="107" customWidth="1"/>
    <col min="5381" max="5381" width="14.7109375" style="107" customWidth="1"/>
    <col min="5382" max="5382" width="14.140625" style="107" customWidth="1"/>
    <col min="5383" max="5383" width="15.7109375" style="107" customWidth="1"/>
    <col min="5384" max="5384" width="14" style="107" customWidth="1"/>
    <col min="5385" max="5385" width="11.42578125" style="107"/>
    <col min="5386" max="5386" width="15" style="107" customWidth="1"/>
    <col min="5387" max="5632" width="11.42578125" style="107"/>
    <col min="5633" max="5633" width="18.28515625" style="107" customWidth="1"/>
    <col min="5634" max="5634" width="13.5703125" style="107" customWidth="1"/>
    <col min="5635" max="5635" width="14.85546875" style="107" customWidth="1"/>
    <col min="5636" max="5636" width="14.42578125" style="107" customWidth="1"/>
    <col min="5637" max="5637" width="14.7109375" style="107" customWidth="1"/>
    <col min="5638" max="5638" width="14.140625" style="107" customWidth="1"/>
    <col min="5639" max="5639" width="15.7109375" style="107" customWidth="1"/>
    <col min="5640" max="5640" width="14" style="107" customWidth="1"/>
    <col min="5641" max="5641" width="11.42578125" style="107"/>
    <col min="5642" max="5642" width="15" style="107" customWidth="1"/>
    <col min="5643" max="5888" width="11.42578125" style="107"/>
    <col min="5889" max="5889" width="18.28515625" style="107" customWidth="1"/>
    <col min="5890" max="5890" width="13.5703125" style="107" customWidth="1"/>
    <col min="5891" max="5891" width="14.85546875" style="107" customWidth="1"/>
    <col min="5892" max="5892" width="14.42578125" style="107" customWidth="1"/>
    <col min="5893" max="5893" width="14.7109375" style="107" customWidth="1"/>
    <col min="5894" max="5894" width="14.140625" style="107" customWidth="1"/>
    <col min="5895" max="5895" width="15.7109375" style="107" customWidth="1"/>
    <col min="5896" max="5896" width="14" style="107" customWidth="1"/>
    <col min="5897" max="5897" width="11.42578125" style="107"/>
    <col min="5898" max="5898" width="15" style="107" customWidth="1"/>
    <col min="5899" max="6144" width="11.42578125" style="107"/>
    <col min="6145" max="6145" width="18.28515625" style="107" customWidth="1"/>
    <col min="6146" max="6146" width="13.5703125" style="107" customWidth="1"/>
    <col min="6147" max="6147" width="14.85546875" style="107" customWidth="1"/>
    <col min="6148" max="6148" width="14.42578125" style="107" customWidth="1"/>
    <col min="6149" max="6149" width="14.7109375" style="107" customWidth="1"/>
    <col min="6150" max="6150" width="14.140625" style="107" customWidth="1"/>
    <col min="6151" max="6151" width="15.7109375" style="107" customWidth="1"/>
    <col min="6152" max="6152" width="14" style="107" customWidth="1"/>
    <col min="6153" max="6153" width="11.42578125" style="107"/>
    <col min="6154" max="6154" width="15" style="107" customWidth="1"/>
    <col min="6155" max="6400" width="11.42578125" style="107"/>
    <col min="6401" max="6401" width="18.28515625" style="107" customWidth="1"/>
    <col min="6402" max="6402" width="13.5703125" style="107" customWidth="1"/>
    <col min="6403" max="6403" width="14.85546875" style="107" customWidth="1"/>
    <col min="6404" max="6404" width="14.42578125" style="107" customWidth="1"/>
    <col min="6405" max="6405" width="14.7109375" style="107" customWidth="1"/>
    <col min="6406" max="6406" width="14.140625" style="107" customWidth="1"/>
    <col min="6407" max="6407" width="15.7109375" style="107" customWidth="1"/>
    <col min="6408" max="6408" width="14" style="107" customWidth="1"/>
    <col min="6409" max="6409" width="11.42578125" style="107"/>
    <col min="6410" max="6410" width="15" style="107" customWidth="1"/>
    <col min="6411" max="6656" width="11.42578125" style="107"/>
    <col min="6657" max="6657" width="18.28515625" style="107" customWidth="1"/>
    <col min="6658" max="6658" width="13.5703125" style="107" customWidth="1"/>
    <col min="6659" max="6659" width="14.85546875" style="107" customWidth="1"/>
    <col min="6660" max="6660" width="14.42578125" style="107" customWidth="1"/>
    <col min="6661" max="6661" width="14.7109375" style="107" customWidth="1"/>
    <col min="6662" max="6662" width="14.140625" style="107" customWidth="1"/>
    <col min="6663" max="6663" width="15.7109375" style="107" customWidth="1"/>
    <col min="6664" max="6664" width="14" style="107" customWidth="1"/>
    <col min="6665" max="6665" width="11.42578125" style="107"/>
    <col min="6666" max="6666" width="15" style="107" customWidth="1"/>
    <col min="6667" max="6912" width="11.42578125" style="107"/>
    <col min="6913" max="6913" width="18.28515625" style="107" customWidth="1"/>
    <col min="6914" max="6914" width="13.5703125" style="107" customWidth="1"/>
    <col min="6915" max="6915" width="14.85546875" style="107" customWidth="1"/>
    <col min="6916" max="6916" width="14.42578125" style="107" customWidth="1"/>
    <col min="6917" max="6917" width="14.7109375" style="107" customWidth="1"/>
    <col min="6918" max="6918" width="14.140625" style="107" customWidth="1"/>
    <col min="6919" max="6919" width="15.7109375" style="107" customWidth="1"/>
    <col min="6920" max="6920" width="14" style="107" customWidth="1"/>
    <col min="6921" max="6921" width="11.42578125" style="107"/>
    <col min="6922" max="6922" width="15" style="107" customWidth="1"/>
    <col min="6923" max="7168" width="11.42578125" style="107"/>
    <col min="7169" max="7169" width="18.28515625" style="107" customWidth="1"/>
    <col min="7170" max="7170" width="13.5703125" style="107" customWidth="1"/>
    <col min="7171" max="7171" width="14.85546875" style="107" customWidth="1"/>
    <col min="7172" max="7172" width="14.42578125" style="107" customWidth="1"/>
    <col min="7173" max="7173" width="14.7109375" style="107" customWidth="1"/>
    <col min="7174" max="7174" width="14.140625" style="107" customWidth="1"/>
    <col min="7175" max="7175" width="15.7109375" style="107" customWidth="1"/>
    <col min="7176" max="7176" width="14" style="107" customWidth="1"/>
    <col min="7177" max="7177" width="11.42578125" style="107"/>
    <col min="7178" max="7178" width="15" style="107" customWidth="1"/>
    <col min="7179" max="7424" width="11.42578125" style="107"/>
    <col min="7425" max="7425" width="18.28515625" style="107" customWidth="1"/>
    <col min="7426" max="7426" width="13.5703125" style="107" customWidth="1"/>
    <col min="7427" max="7427" width="14.85546875" style="107" customWidth="1"/>
    <col min="7428" max="7428" width="14.42578125" style="107" customWidth="1"/>
    <col min="7429" max="7429" width="14.7109375" style="107" customWidth="1"/>
    <col min="7430" max="7430" width="14.140625" style="107" customWidth="1"/>
    <col min="7431" max="7431" width="15.7109375" style="107" customWidth="1"/>
    <col min="7432" max="7432" width="14" style="107" customWidth="1"/>
    <col min="7433" max="7433" width="11.42578125" style="107"/>
    <col min="7434" max="7434" width="15" style="107" customWidth="1"/>
    <col min="7435" max="7680" width="11.42578125" style="107"/>
    <col min="7681" max="7681" width="18.28515625" style="107" customWidth="1"/>
    <col min="7682" max="7682" width="13.5703125" style="107" customWidth="1"/>
    <col min="7683" max="7683" width="14.85546875" style="107" customWidth="1"/>
    <col min="7684" max="7684" width="14.42578125" style="107" customWidth="1"/>
    <col min="7685" max="7685" width="14.7109375" style="107" customWidth="1"/>
    <col min="7686" max="7686" width="14.140625" style="107" customWidth="1"/>
    <col min="7687" max="7687" width="15.7109375" style="107" customWidth="1"/>
    <col min="7688" max="7688" width="14" style="107" customWidth="1"/>
    <col min="7689" max="7689" width="11.42578125" style="107"/>
    <col min="7690" max="7690" width="15" style="107" customWidth="1"/>
    <col min="7691" max="7936" width="11.42578125" style="107"/>
    <col min="7937" max="7937" width="18.28515625" style="107" customWidth="1"/>
    <col min="7938" max="7938" width="13.5703125" style="107" customWidth="1"/>
    <col min="7939" max="7939" width="14.85546875" style="107" customWidth="1"/>
    <col min="7940" max="7940" width="14.42578125" style="107" customWidth="1"/>
    <col min="7941" max="7941" width="14.7109375" style="107" customWidth="1"/>
    <col min="7942" max="7942" width="14.140625" style="107" customWidth="1"/>
    <col min="7943" max="7943" width="15.7109375" style="107" customWidth="1"/>
    <col min="7944" max="7944" width="14" style="107" customWidth="1"/>
    <col min="7945" max="7945" width="11.42578125" style="107"/>
    <col min="7946" max="7946" width="15" style="107" customWidth="1"/>
    <col min="7947" max="8192" width="11.42578125" style="107"/>
    <col min="8193" max="8193" width="18.28515625" style="107" customWidth="1"/>
    <col min="8194" max="8194" width="13.5703125" style="107" customWidth="1"/>
    <col min="8195" max="8195" width="14.85546875" style="107" customWidth="1"/>
    <col min="8196" max="8196" width="14.42578125" style="107" customWidth="1"/>
    <col min="8197" max="8197" width="14.7109375" style="107" customWidth="1"/>
    <col min="8198" max="8198" width="14.140625" style="107" customWidth="1"/>
    <col min="8199" max="8199" width="15.7109375" style="107" customWidth="1"/>
    <col min="8200" max="8200" width="14" style="107" customWidth="1"/>
    <col min="8201" max="8201" width="11.42578125" style="107"/>
    <col min="8202" max="8202" width="15" style="107" customWidth="1"/>
    <col min="8203" max="8448" width="11.42578125" style="107"/>
    <col min="8449" max="8449" width="18.28515625" style="107" customWidth="1"/>
    <col min="8450" max="8450" width="13.5703125" style="107" customWidth="1"/>
    <col min="8451" max="8451" width="14.85546875" style="107" customWidth="1"/>
    <col min="8452" max="8452" width="14.42578125" style="107" customWidth="1"/>
    <col min="8453" max="8453" width="14.7109375" style="107" customWidth="1"/>
    <col min="8454" max="8454" width="14.140625" style="107" customWidth="1"/>
    <col min="8455" max="8455" width="15.7109375" style="107" customWidth="1"/>
    <col min="8456" max="8456" width="14" style="107" customWidth="1"/>
    <col min="8457" max="8457" width="11.42578125" style="107"/>
    <col min="8458" max="8458" width="15" style="107" customWidth="1"/>
    <col min="8459" max="8704" width="11.42578125" style="107"/>
    <col min="8705" max="8705" width="18.28515625" style="107" customWidth="1"/>
    <col min="8706" max="8706" width="13.5703125" style="107" customWidth="1"/>
    <col min="8707" max="8707" width="14.85546875" style="107" customWidth="1"/>
    <col min="8708" max="8708" width="14.42578125" style="107" customWidth="1"/>
    <col min="8709" max="8709" width="14.7109375" style="107" customWidth="1"/>
    <col min="8710" max="8710" width="14.140625" style="107" customWidth="1"/>
    <col min="8711" max="8711" width="15.7109375" style="107" customWidth="1"/>
    <col min="8712" max="8712" width="14" style="107" customWidth="1"/>
    <col min="8713" max="8713" width="11.42578125" style="107"/>
    <col min="8714" max="8714" width="15" style="107" customWidth="1"/>
    <col min="8715" max="8960" width="11.42578125" style="107"/>
    <col min="8961" max="8961" width="18.28515625" style="107" customWidth="1"/>
    <col min="8962" max="8962" width="13.5703125" style="107" customWidth="1"/>
    <col min="8963" max="8963" width="14.85546875" style="107" customWidth="1"/>
    <col min="8964" max="8964" width="14.42578125" style="107" customWidth="1"/>
    <col min="8965" max="8965" width="14.7109375" style="107" customWidth="1"/>
    <col min="8966" max="8966" width="14.140625" style="107" customWidth="1"/>
    <col min="8967" max="8967" width="15.7109375" style="107" customWidth="1"/>
    <col min="8968" max="8968" width="14" style="107" customWidth="1"/>
    <col min="8969" max="8969" width="11.42578125" style="107"/>
    <col min="8970" max="8970" width="15" style="107" customWidth="1"/>
    <col min="8971" max="9216" width="11.42578125" style="107"/>
    <col min="9217" max="9217" width="18.28515625" style="107" customWidth="1"/>
    <col min="9218" max="9218" width="13.5703125" style="107" customWidth="1"/>
    <col min="9219" max="9219" width="14.85546875" style="107" customWidth="1"/>
    <col min="9220" max="9220" width="14.42578125" style="107" customWidth="1"/>
    <col min="9221" max="9221" width="14.7109375" style="107" customWidth="1"/>
    <col min="9222" max="9222" width="14.140625" style="107" customWidth="1"/>
    <col min="9223" max="9223" width="15.7109375" style="107" customWidth="1"/>
    <col min="9224" max="9224" width="14" style="107" customWidth="1"/>
    <col min="9225" max="9225" width="11.42578125" style="107"/>
    <col min="9226" max="9226" width="15" style="107" customWidth="1"/>
    <col min="9227" max="9472" width="11.42578125" style="107"/>
    <col min="9473" max="9473" width="18.28515625" style="107" customWidth="1"/>
    <col min="9474" max="9474" width="13.5703125" style="107" customWidth="1"/>
    <col min="9475" max="9475" width="14.85546875" style="107" customWidth="1"/>
    <col min="9476" max="9476" width="14.42578125" style="107" customWidth="1"/>
    <col min="9477" max="9477" width="14.7109375" style="107" customWidth="1"/>
    <col min="9478" max="9478" width="14.140625" style="107" customWidth="1"/>
    <col min="9479" max="9479" width="15.7109375" style="107" customWidth="1"/>
    <col min="9480" max="9480" width="14" style="107" customWidth="1"/>
    <col min="9481" max="9481" width="11.42578125" style="107"/>
    <col min="9482" max="9482" width="15" style="107" customWidth="1"/>
    <col min="9483" max="9728" width="11.42578125" style="107"/>
    <col min="9729" max="9729" width="18.28515625" style="107" customWidth="1"/>
    <col min="9730" max="9730" width="13.5703125" style="107" customWidth="1"/>
    <col min="9731" max="9731" width="14.85546875" style="107" customWidth="1"/>
    <col min="9732" max="9732" width="14.42578125" style="107" customWidth="1"/>
    <col min="9733" max="9733" width="14.7109375" style="107" customWidth="1"/>
    <col min="9734" max="9734" width="14.140625" style="107" customWidth="1"/>
    <col min="9735" max="9735" width="15.7109375" style="107" customWidth="1"/>
    <col min="9736" max="9736" width="14" style="107" customWidth="1"/>
    <col min="9737" max="9737" width="11.42578125" style="107"/>
    <col min="9738" max="9738" width="15" style="107" customWidth="1"/>
    <col min="9739" max="9984" width="11.42578125" style="107"/>
    <col min="9985" max="9985" width="18.28515625" style="107" customWidth="1"/>
    <col min="9986" max="9986" width="13.5703125" style="107" customWidth="1"/>
    <col min="9987" max="9987" width="14.85546875" style="107" customWidth="1"/>
    <col min="9988" max="9988" width="14.42578125" style="107" customWidth="1"/>
    <col min="9989" max="9989" width="14.7109375" style="107" customWidth="1"/>
    <col min="9990" max="9990" width="14.140625" style="107" customWidth="1"/>
    <col min="9991" max="9991" width="15.7109375" style="107" customWidth="1"/>
    <col min="9992" max="9992" width="14" style="107" customWidth="1"/>
    <col min="9993" max="9993" width="11.42578125" style="107"/>
    <col min="9994" max="9994" width="15" style="107" customWidth="1"/>
    <col min="9995" max="10240" width="11.42578125" style="107"/>
    <col min="10241" max="10241" width="18.28515625" style="107" customWidth="1"/>
    <col min="10242" max="10242" width="13.5703125" style="107" customWidth="1"/>
    <col min="10243" max="10243" width="14.85546875" style="107" customWidth="1"/>
    <col min="10244" max="10244" width="14.42578125" style="107" customWidth="1"/>
    <col min="10245" max="10245" width="14.7109375" style="107" customWidth="1"/>
    <col min="10246" max="10246" width="14.140625" style="107" customWidth="1"/>
    <col min="10247" max="10247" width="15.7109375" style="107" customWidth="1"/>
    <col min="10248" max="10248" width="14" style="107" customWidth="1"/>
    <col min="10249" max="10249" width="11.42578125" style="107"/>
    <col min="10250" max="10250" width="15" style="107" customWidth="1"/>
    <col min="10251" max="10496" width="11.42578125" style="107"/>
    <col min="10497" max="10497" width="18.28515625" style="107" customWidth="1"/>
    <col min="10498" max="10498" width="13.5703125" style="107" customWidth="1"/>
    <col min="10499" max="10499" width="14.85546875" style="107" customWidth="1"/>
    <col min="10500" max="10500" width="14.42578125" style="107" customWidth="1"/>
    <col min="10501" max="10501" width="14.7109375" style="107" customWidth="1"/>
    <col min="10502" max="10502" width="14.140625" style="107" customWidth="1"/>
    <col min="10503" max="10503" width="15.7109375" style="107" customWidth="1"/>
    <col min="10504" max="10504" width="14" style="107" customWidth="1"/>
    <col min="10505" max="10505" width="11.42578125" style="107"/>
    <col min="10506" max="10506" width="15" style="107" customWidth="1"/>
    <col min="10507" max="10752" width="11.42578125" style="107"/>
    <col min="10753" max="10753" width="18.28515625" style="107" customWidth="1"/>
    <col min="10754" max="10754" width="13.5703125" style="107" customWidth="1"/>
    <col min="10755" max="10755" width="14.85546875" style="107" customWidth="1"/>
    <col min="10756" max="10756" width="14.42578125" style="107" customWidth="1"/>
    <col min="10757" max="10757" width="14.7109375" style="107" customWidth="1"/>
    <col min="10758" max="10758" width="14.140625" style="107" customWidth="1"/>
    <col min="10759" max="10759" width="15.7109375" style="107" customWidth="1"/>
    <col min="10760" max="10760" width="14" style="107" customWidth="1"/>
    <col min="10761" max="10761" width="11.42578125" style="107"/>
    <col min="10762" max="10762" width="15" style="107" customWidth="1"/>
    <col min="10763" max="11008" width="11.42578125" style="107"/>
    <col min="11009" max="11009" width="18.28515625" style="107" customWidth="1"/>
    <col min="11010" max="11010" width="13.5703125" style="107" customWidth="1"/>
    <col min="11011" max="11011" width="14.85546875" style="107" customWidth="1"/>
    <col min="11012" max="11012" width="14.42578125" style="107" customWidth="1"/>
    <col min="11013" max="11013" width="14.7109375" style="107" customWidth="1"/>
    <col min="11014" max="11014" width="14.140625" style="107" customWidth="1"/>
    <col min="11015" max="11015" width="15.7109375" style="107" customWidth="1"/>
    <col min="11016" max="11016" width="14" style="107" customWidth="1"/>
    <col min="11017" max="11017" width="11.42578125" style="107"/>
    <col min="11018" max="11018" width="15" style="107" customWidth="1"/>
    <col min="11019" max="11264" width="11.42578125" style="107"/>
    <col min="11265" max="11265" width="18.28515625" style="107" customWidth="1"/>
    <col min="11266" max="11266" width="13.5703125" style="107" customWidth="1"/>
    <col min="11267" max="11267" width="14.85546875" style="107" customWidth="1"/>
    <col min="11268" max="11268" width="14.42578125" style="107" customWidth="1"/>
    <col min="11269" max="11269" width="14.7109375" style="107" customWidth="1"/>
    <col min="11270" max="11270" width="14.140625" style="107" customWidth="1"/>
    <col min="11271" max="11271" width="15.7109375" style="107" customWidth="1"/>
    <col min="11272" max="11272" width="14" style="107" customWidth="1"/>
    <col min="11273" max="11273" width="11.42578125" style="107"/>
    <col min="11274" max="11274" width="15" style="107" customWidth="1"/>
    <col min="11275" max="11520" width="11.42578125" style="107"/>
    <col min="11521" max="11521" width="18.28515625" style="107" customWidth="1"/>
    <col min="11522" max="11522" width="13.5703125" style="107" customWidth="1"/>
    <col min="11523" max="11523" width="14.85546875" style="107" customWidth="1"/>
    <col min="11524" max="11524" width="14.42578125" style="107" customWidth="1"/>
    <col min="11525" max="11525" width="14.7109375" style="107" customWidth="1"/>
    <col min="11526" max="11526" width="14.140625" style="107" customWidth="1"/>
    <col min="11527" max="11527" width="15.7109375" style="107" customWidth="1"/>
    <col min="11528" max="11528" width="14" style="107" customWidth="1"/>
    <col min="11529" max="11529" width="11.42578125" style="107"/>
    <col min="11530" max="11530" width="15" style="107" customWidth="1"/>
    <col min="11531" max="11776" width="11.42578125" style="107"/>
    <col min="11777" max="11777" width="18.28515625" style="107" customWidth="1"/>
    <col min="11778" max="11778" width="13.5703125" style="107" customWidth="1"/>
    <col min="11779" max="11779" width="14.85546875" style="107" customWidth="1"/>
    <col min="11780" max="11780" width="14.42578125" style="107" customWidth="1"/>
    <col min="11781" max="11781" width="14.7109375" style="107" customWidth="1"/>
    <col min="11782" max="11782" width="14.140625" style="107" customWidth="1"/>
    <col min="11783" max="11783" width="15.7109375" style="107" customWidth="1"/>
    <col min="11784" max="11784" width="14" style="107" customWidth="1"/>
    <col min="11785" max="11785" width="11.42578125" style="107"/>
    <col min="11786" max="11786" width="15" style="107" customWidth="1"/>
    <col min="11787" max="12032" width="11.42578125" style="107"/>
    <col min="12033" max="12033" width="18.28515625" style="107" customWidth="1"/>
    <col min="12034" max="12034" width="13.5703125" style="107" customWidth="1"/>
    <col min="12035" max="12035" width="14.85546875" style="107" customWidth="1"/>
    <col min="12036" max="12036" width="14.42578125" style="107" customWidth="1"/>
    <col min="12037" max="12037" width="14.7109375" style="107" customWidth="1"/>
    <col min="12038" max="12038" width="14.140625" style="107" customWidth="1"/>
    <col min="12039" max="12039" width="15.7109375" style="107" customWidth="1"/>
    <col min="12040" max="12040" width="14" style="107" customWidth="1"/>
    <col min="12041" max="12041" width="11.42578125" style="107"/>
    <col min="12042" max="12042" width="15" style="107" customWidth="1"/>
    <col min="12043" max="12288" width="11.42578125" style="107"/>
    <col min="12289" max="12289" width="18.28515625" style="107" customWidth="1"/>
    <col min="12290" max="12290" width="13.5703125" style="107" customWidth="1"/>
    <col min="12291" max="12291" width="14.85546875" style="107" customWidth="1"/>
    <col min="12292" max="12292" width="14.42578125" style="107" customWidth="1"/>
    <col min="12293" max="12293" width="14.7109375" style="107" customWidth="1"/>
    <col min="12294" max="12294" width="14.140625" style="107" customWidth="1"/>
    <col min="12295" max="12295" width="15.7109375" style="107" customWidth="1"/>
    <col min="12296" max="12296" width="14" style="107" customWidth="1"/>
    <col min="12297" max="12297" width="11.42578125" style="107"/>
    <col min="12298" max="12298" width="15" style="107" customWidth="1"/>
    <col min="12299" max="12544" width="11.42578125" style="107"/>
    <col min="12545" max="12545" width="18.28515625" style="107" customWidth="1"/>
    <col min="12546" max="12546" width="13.5703125" style="107" customWidth="1"/>
    <col min="12547" max="12547" width="14.85546875" style="107" customWidth="1"/>
    <col min="12548" max="12548" width="14.42578125" style="107" customWidth="1"/>
    <col min="12549" max="12549" width="14.7109375" style="107" customWidth="1"/>
    <col min="12550" max="12550" width="14.140625" style="107" customWidth="1"/>
    <col min="12551" max="12551" width="15.7109375" style="107" customWidth="1"/>
    <col min="12552" max="12552" width="14" style="107" customWidth="1"/>
    <col min="12553" max="12553" width="11.42578125" style="107"/>
    <col min="12554" max="12554" width="15" style="107" customWidth="1"/>
    <col min="12555" max="12800" width="11.42578125" style="107"/>
    <col min="12801" max="12801" width="18.28515625" style="107" customWidth="1"/>
    <col min="12802" max="12802" width="13.5703125" style="107" customWidth="1"/>
    <col min="12803" max="12803" width="14.85546875" style="107" customWidth="1"/>
    <col min="12804" max="12804" width="14.42578125" style="107" customWidth="1"/>
    <col min="12805" max="12805" width="14.7109375" style="107" customWidth="1"/>
    <col min="12806" max="12806" width="14.140625" style="107" customWidth="1"/>
    <col min="12807" max="12807" width="15.7109375" style="107" customWidth="1"/>
    <col min="12808" max="12808" width="14" style="107" customWidth="1"/>
    <col min="12809" max="12809" width="11.42578125" style="107"/>
    <col min="12810" max="12810" width="15" style="107" customWidth="1"/>
    <col min="12811" max="13056" width="11.42578125" style="107"/>
    <col min="13057" max="13057" width="18.28515625" style="107" customWidth="1"/>
    <col min="13058" max="13058" width="13.5703125" style="107" customWidth="1"/>
    <col min="13059" max="13059" width="14.85546875" style="107" customWidth="1"/>
    <col min="13060" max="13060" width="14.42578125" style="107" customWidth="1"/>
    <col min="13061" max="13061" width="14.7109375" style="107" customWidth="1"/>
    <col min="13062" max="13062" width="14.140625" style="107" customWidth="1"/>
    <col min="13063" max="13063" width="15.7109375" style="107" customWidth="1"/>
    <col min="13064" max="13064" width="14" style="107" customWidth="1"/>
    <col min="13065" max="13065" width="11.42578125" style="107"/>
    <col min="13066" max="13066" width="15" style="107" customWidth="1"/>
    <col min="13067" max="13312" width="11.42578125" style="107"/>
    <col min="13313" max="13313" width="18.28515625" style="107" customWidth="1"/>
    <col min="13314" max="13314" width="13.5703125" style="107" customWidth="1"/>
    <col min="13315" max="13315" width="14.85546875" style="107" customWidth="1"/>
    <col min="13316" max="13316" width="14.42578125" style="107" customWidth="1"/>
    <col min="13317" max="13317" width="14.7109375" style="107" customWidth="1"/>
    <col min="13318" max="13318" width="14.140625" style="107" customWidth="1"/>
    <col min="13319" max="13319" width="15.7109375" style="107" customWidth="1"/>
    <col min="13320" max="13320" width="14" style="107" customWidth="1"/>
    <col min="13321" max="13321" width="11.42578125" style="107"/>
    <col min="13322" max="13322" width="15" style="107" customWidth="1"/>
    <col min="13323" max="13568" width="11.42578125" style="107"/>
    <col min="13569" max="13569" width="18.28515625" style="107" customWidth="1"/>
    <col min="13570" max="13570" width="13.5703125" style="107" customWidth="1"/>
    <col min="13571" max="13571" width="14.85546875" style="107" customWidth="1"/>
    <col min="13572" max="13572" width="14.42578125" style="107" customWidth="1"/>
    <col min="13573" max="13573" width="14.7109375" style="107" customWidth="1"/>
    <col min="13574" max="13574" width="14.140625" style="107" customWidth="1"/>
    <col min="13575" max="13575" width="15.7109375" style="107" customWidth="1"/>
    <col min="13576" max="13576" width="14" style="107" customWidth="1"/>
    <col min="13577" max="13577" width="11.42578125" style="107"/>
    <col min="13578" max="13578" width="15" style="107" customWidth="1"/>
    <col min="13579" max="13824" width="11.42578125" style="107"/>
    <col min="13825" max="13825" width="18.28515625" style="107" customWidth="1"/>
    <col min="13826" max="13826" width="13.5703125" style="107" customWidth="1"/>
    <col min="13827" max="13827" width="14.85546875" style="107" customWidth="1"/>
    <col min="13828" max="13828" width="14.42578125" style="107" customWidth="1"/>
    <col min="13829" max="13829" width="14.7109375" style="107" customWidth="1"/>
    <col min="13830" max="13830" width="14.140625" style="107" customWidth="1"/>
    <col min="13831" max="13831" width="15.7109375" style="107" customWidth="1"/>
    <col min="13832" max="13832" width="14" style="107" customWidth="1"/>
    <col min="13833" max="13833" width="11.42578125" style="107"/>
    <col min="13834" max="13834" width="15" style="107" customWidth="1"/>
    <col min="13835" max="14080" width="11.42578125" style="107"/>
    <col min="14081" max="14081" width="18.28515625" style="107" customWidth="1"/>
    <col min="14082" max="14082" width="13.5703125" style="107" customWidth="1"/>
    <col min="14083" max="14083" width="14.85546875" style="107" customWidth="1"/>
    <col min="14084" max="14084" width="14.42578125" style="107" customWidth="1"/>
    <col min="14085" max="14085" width="14.7109375" style="107" customWidth="1"/>
    <col min="14086" max="14086" width="14.140625" style="107" customWidth="1"/>
    <col min="14087" max="14087" width="15.7109375" style="107" customWidth="1"/>
    <col min="14088" max="14088" width="14" style="107" customWidth="1"/>
    <col min="14089" max="14089" width="11.42578125" style="107"/>
    <col min="14090" max="14090" width="15" style="107" customWidth="1"/>
    <col min="14091" max="14336" width="11.42578125" style="107"/>
    <col min="14337" max="14337" width="18.28515625" style="107" customWidth="1"/>
    <col min="14338" max="14338" width="13.5703125" style="107" customWidth="1"/>
    <col min="14339" max="14339" width="14.85546875" style="107" customWidth="1"/>
    <col min="14340" max="14340" width="14.42578125" style="107" customWidth="1"/>
    <col min="14341" max="14341" width="14.7109375" style="107" customWidth="1"/>
    <col min="14342" max="14342" width="14.140625" style="107" customWidth="1"/>
    <col min="14343" max="14343" width="15.7109375" style="107" customWidth="1"/>
    <col min="14344" max="14344" width="14" style="107" customWidth="1"/>
    <col min="14345" max="14345" width="11.42578125" style="107"/>
    <col min="14346" max="14346" width="15" style="107" customWidth="1"/>
    <col min="14347" max="14592" width="11.42578125" style="107"/>
    <col min="14593" max="14593" width="18.28515625" style="107" customWidth="1"/>
    <col min="14594" max="14594" width="13.5703125" style="107" customWidth="1"/>
    <col min="14595" max="14595" width="14.85546875" style="107" customWidth="1"/>
    <col min="14596" max="14596" width="14.42578125" style="107" customWidth="1"/>
    <col min="14597" max="14597" width="14.7109375" style="107" customWidth="1"/>
    <col min="14598" max="14598" width="14.140625" style="107" customWidth="1"/>
    <col min="14599" max="14599" width="15.7109375" style="107" customWidth="1"/>
    <col min="14600" max="14600" width="14" style="107" customWidth="1"/>
    <col min="14601" max="14601" width="11.42578125" style="107"/>
    <col min="14602" max="14602" width="15" style="107" customWidth="1"/>
    <col min="14603" max="14848" width="11.42578125" style="107"/>
    <col min="14849" max="14849" width="18.28515625" style="107" customWidth="1"/>
    <col min="14850" max="14850" width="13.5703125" style="107" customWidth="1"/>
    <col min="14851" max="14851" width="14.85546875" style="107" customWidth="1"/>
    <col min="14852" max="14852" width="14.42578125" style="107" customWidth="1"/>
    <col min="14853" max="14853" width="14.7109375" style="107" customWidth="1"/>
    <col min="14854" max="14854" width="14.140625" style="107" customWidth="1"/>
    <col min="14855" max="14855" width="15.7109375" style="107" customWidth="1"/>
    <col min="14856" max="14856" width="14" style="107" customWidth="1"/>
    <col min="14857" max="14857" width="11.42578125" style="107"/>
    <col min="14858" max="14858" width="15" style="107" customWidth="1"/>
    <col min="14859" max="15104" width="11.42578125" style="107"/>
    <col min="15105" max="15105" width="18.28515625" style="107" customWidth="1"/>
    <col min="15106" max="15106" width="13.5703125" style="107" customWidth="1"/>
    <col min="15107" max="15107" width="14.85546875" style="107" customWidth="1"/>
    <col min="15108" max="15108" width="14.42578125" style="107" customWidth="1"/>
    <col min="15109" max="15109" width="14.7109375" style="107" customWidth="1"/>
    <col min="15110" max="15110" width="14.140625" style="107" customWidth="1"/>
    <col min="15111" max="15111" width="15.7109375" style="107" customWidth="1"/>
    <col min="15112" max="15112" width="14" style="107" customWidth="1"/>
    <col min="15113" max="15113" width="11.42578125" style="107"/>
    <col min="15114" max="15114" width="15" style="107" customWidth="1"/>
    <col min="15115" max="15360" width="11.42578125" style="107"/>
    <col min="15361" max="15361" width="18.28515625" style="107" customWidth="1"/>
    <col min="15362" max="15362" width="13.5703125" style="107" customWidth="1"/>
    <col min="15363" max="15363" width="14.85546875" style="107" customWidth="1"/>
    <col min="15364" max="15364" width="14.42578125" style="107" customWidth="1"/>
    <col min="15365" max="15365" width="14.7109375" style="107" customWidth="1"/>
    <col min="15366" max="15366" width="14.140625" style="107" customWidth="1"/>
    <col min="15367" max="15367" width="15.7109375" style="107" customWidth="1"/>
    <col min="15368" max="15368" width="14" style="107" customWidth="1"/>
    <col min="15369" max="15369" width="11.42578125" style="107"/>
    <col min="15370" max="15370" width="15" style="107" customWidth="1"/>
    <col min="15371" max="15616" width="11.42578125" style="107"/>
    <col min="15617" max="15617" width="18.28515625" style="107" customWidth="1"/>
    <col min="15618" max="15618" width="13.5703125" style="107" customWidth="1"/>
    <col min="15619" max="15619" width="14.85546875" style="107" customWidth="1"/>
    <col min="15620" max="15620" width="14.42578125" style="107" customWidth="1"/>
    <col min="15621" max="15621" width="14.7109375" style="107" customWidth="1"/>
    <col min="15622" max="15622" width="14.140625" style="107" customWidth="1"/>
    <col min="15623" max="15623" width="15.7109375" style="107" customWidth="1"/>
    <col min="15624" max="15624" width="14" style="107" customWidth="1"/>
    <col min="15625" max="15625" width="11.42578125" style="107"/>
    <col min="15626" max="15626" width="15" style="107" customWidth="1"/>
    <col min="15627" max="15872" width="11.42578125" style="107"/>
    <col min="15873" max="15873" width="18.28515625" style="107" customWidth="1"/>
    <col min="15874" max="15874" width="13.5703125" style="107" customWidth="1"/>
    <col min="15875" max="15875" width="14.85546875" style="107" customWidth="1"/>
    <col min="15876" max="15876" width="14.42578125" style="107" customWidth="1"/>
    <col min="15877" max="15877" width="14.7109375" style="107" customWidth="1"/>
    <col min="15878" max="15878" width="14.140625" style="107" customWidth="1"/>
    <col min="15879" max="15879" width="15.7109375" style="107" customWidth="1"/>
    <col min="15880" max="15880" width="14" style="107" customWidth="1"/>
    <col min="15881" max="15881" width="11.42578125" style="107"/>
    <col min="15882" max="15882" width="15" style="107" customWidth="1"/>
    <col min="15883" max="16128" width="11.42578125" style="107"/>
    <col min="16129" max="16129" width="18.28515625" style="107" customWidth="1"/>
    <col min="16130" max="16130" width="13.5703125" style="107" customWidth="1"/>
    <col min="16131" max="16131" width="14.85546875" style="107" customWidth="1"/>
    <col min="16132" max="16132" width="14.42578125" style="107" customWidth="1"/>
    <col min="16133" max="16133" width="14.7109375" style="107" customWidth="1"/>
    <col min="16134" max="16134" width="14.140625" style="107" customWidth="1"/>
    <col min="16135" max="16135" width="15.7109375" style="107" customWidth="1"/>
    <col min="16136" max="16136" width="14" style="107" customWidth="1"/>
    <col min="16137" max="16137" width="11.42578125" style="107"/>
    <col min="16138" max="16138" width="15" style="107" customWidth="1"/>
    <col min="16139" max="16384" width="11.42578125" style="107"/>
  </cols>
  <sheetData>
    <row r="1" spans="1:10" s="103" customFormat="1" x14ac:dyDescent="0.2"/>
    <row r="2" spans="1:10" s="103" customFormat="1" x14ac:dyDescent="0.2"/>
    <row r="3" spans="1:10" s="103" customFormat="1" x14ac:dyDescent="0.2"/>
    <row r="4" spans="1:10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x14ac:dyDescent="0.2">
      <c r="A6" s="103"/>
      <c r="B6" s="103"/>
      <c r="C6" s="103"/>
      <c r="D6" s="103"/>
      <c r="E6" s="103"/>
      <c r="F6" s="103"/>
      <c r="G6" s="103"/>
      <c r="H6" s="103"/>
      <c r="I6" s="103"/>
      <c r="J6" s="103"/>
    </row>
    <row r="7" spans="1:10" x14ac:dyDescent="0.2">
      <c r="A7" s="198" t="s">
        <v>196</v>
      </c>
      <c r="B7" s="198"/>
      <c r="C7" s="198"/>
      <c r="D7" s="198"/>
      <c r="E7" s="198"/>
      <c r="F7" s="198"/>
      <c r="G7" s="198"/>
      <c r="H7" s="198"/>
      <c r="I7" s="198"/>
      <c r="J7" s="198"/>
    </row>
    <row r="8" spans="1:10" x14ac:dyDescent="0.2">
      <c r="A8" s="198" t="s">
        <v>197</v>
      </c>
      <c r="B8" s="198"/>
      <c r="C8" s="198"/>
      <c r="D8" s="198"/>
      <c r="E8" s="198"/>
      <c r="F8" s="198"/>
      <c r="G8" s="198"/>
      <c r="H8" s="198"/>
      <c r="I8" s="198"/>
      <c r="J8" s="198"/>
    </row>
    <row r="9" spans="1:10" ht="7.5" customHeight="1" thickBot="1" x14ac:dyDescent="0.25">
      <c r="A9" s="103"/>
      <c r="B9" s="103"/>
      <c r="C9" s="103"/>
      <c r="D9" s="103"/>
      <c r="E9" s="103"/>
      <c r="F9" s="103"/>
      <c r="G9" s="103"/>
      <c r="H9" s="103"/>
      <c r="I9" s="103"/>
      <c r="J9" s="103"/>
    </row>
    <row r="10" spans="1:10" x14ac:dyDescent="0.2">
      <c r="A10" s="174" t="s">
        <v>1</v>
      </c>
      <c r="B10" s="175" t="s">
        <v>2</v>
      </c>
      <c r="C10" s="175" t="s">
        <v>3</v>
      </c>
      <c r="D10" s="175" t="s">
        <v>4</v>
      </c>
      <c r="E10" s="175" t="s">
        <v>5</v>
      </c>
      <c r="F10" s="175" t="s">
        <v>6</v>
      </c>
      <c r="G10" s="175" t="s">
        <v>7</v>
      </c>
      <c r="H10" s="175" t="s">
        <v>8</v>
      </c>
      <c r="I10" s="175" t="s">
        <v>9</v>
      </c>
      <c r="J10" s="176" t="s">
        <v>10</v>
      </c>
    </row>
    <row r="11" spans="1:10" ht="20.100000000000001" customHeight="1" x14ac:dyDescent="0.2">
      <c r="A11" s="161" t="s">
        <v>125</v>
      </c>
      <c r="B11" s="15">
        <v>9849</v>
      </c>
      <c r="C11" s="15">
        <v>872964</v>
      </c>
      <c r="D11" s="15">
        <v>433215</v>
      </c>
      <c r="E11" s="15">
        <v>420499</v>
      </c>
      <c r="F11" s="15">
        <v>28454</v>
      </c>
      <c r="G11" s="15">
        <v>3817</v>
      </c>
      <c r="H11" s="15">
        <v>97645</v>
      </c>
      <c r="I11" s="15">
        <v>31443</v>
      </c>
      <c r="J11" s="177">
        <f>SUM(B11:I11)</f>
        <v>1897886</v>
      </c>
    </row>
    <row r="12" spans="1:10" ht="20.100000000000001" customHeight="1" x14ac:dyDescent="0.2">
      <c r="A12" s="161" t="s">
        <v>126</v>
      </c>
      <c r="B12" s="15">
        <v>85138</v>
      </c>
      <c r="C12" s="15">
        <v>21334</v>
      </c>
      <c r="D12" s="15">
        <v>28806</v>
      </c>
      <c r="E12" s="15">
        <v>20727</v>
      </c>
      <c r="F12" s="15">
        <v>38745</v>
      </c>
      <c r="G12" s="15">
        <v>37153</v>
      </c>
      <c r="H12" s="15">
        <v>120158</v>
      </c>
      <c r="I12" s="15">
        <v>16968</v>
      </c>
      <c r="J12" s="177">
        <f t="shared" ref="J12:J45" si="0">SUM(B12:I12)</f>
        <v>369029</v>
      </c>
    </row>
    <row r="13" spans="1:10" ht="20.100000000000001" customHeight="1" x14ac:dyDescent="0.2">
      <c r="A13" s="161" t="s">
        <v>127</v>
      </c>
      <c r="B13" s="15">
        <v>5032</v>
      </c>
      <c r="C13" s="15">
        <v>0</v>
      </c>
      <c r="D13" s="15">
        <v>16436</v>
      </c>
      <c r="E13" s="15">
        <v>0</v>
      </c>
      <c r="F13" s="15">
        <v>57</v>
      </c>
      <c r="G13" s="15">
        <v>42916</v>
      </c>
      <c r="H13" s="15">
        <v>1410</v>
      </c>
      <c r="I13" s="15">
        <v>8</v>
      </c>
      <c r="J13" s="177">
        <f t="shared" si="0"/>
        <v>65859</v>
      </c>
    </row>
    <row r="14" spans="1:10" ht="20.100000000000001" customHeight="1" x14ac:dyDescent="0.2">
      <c r="A14" s="161" t="s">
        <v>128</v>
      </c>
      <c r="B14" s="15">
        <v>15</v>
      </c>
      <c r="C14" s="15">
        <v>1588</v>
      </c>
      <c r="D14" s="15">
        <v>4</v>
      </c>
      <c r="E14" s="15">
        <v>189</v>
      </c>
      <c r="F14" s="15">
        <v>39</v>
      </c>
      <c r="G14" s="15">
        <v>335</v>
      </c>
      <c r="H14" s="15">
        <v>15</v>
      </c>
      <c r="I14" s="15">
        <v>50</v>
      </c>
      <c r="J14" s="177">
        <f t="shared" si="0"/>
        <v>2235</v>
      </c>
    </row>
    <row r="15" spans="1:10" ht="20.100000000000001" customHeight="1" x14ac:dyDescent="0.2">
      <c r="A15" s="161" t="s">
        <v>129</v>
      </c>
      <c r="B15" s="15">
        <v>225</v>
      </c>
      <c r="C15" s="15">
        <v>197</v>
      </c>
      <c r="D15" s="15">
        <v>3517</v>
      </c>
      <c r="E15" s="15">
        <v>9</v>
      </c>
      <c r="F15" s="15">
        <v>504</v>
      </c>
      <c r="G15" s="15">
        <v>54</v>
      </c>
      <c r="H15" s="15">
        <v>24317</v>
      </c>
      <c r="I15" s="15">
        <v>1015</v>
      </c>
      <c r="J15" s="177">
        <f t="shared" si="0"/>
        <v>29838</v>
      </c>
    </row>
    <row r="16" spans="1:10" ht="20.100000000000001" customHeight="1" x14ac:dyDescent="0.2">
      <c r="A16" s="161" t="s">
        <v>130</v>
      </c>
      <c r="B16" s="15">
        <v>30803</v>
      </c>
      <c r="C16" s="15">
        <v>5563</v>
      </c>
      <c r="D16" s="15">
        <v>27367</v>
      </c>
      <c r="E16" s="15">
        <v>25725</v>
      </c>
      <c r="F16" s="15">
        <v>23123</v>
      </c>
      <c r="G16" s="15">
        <v>43701</v>
      </c>
      <c r="H16" s="15">
        <v>312386</v>
      </c>
      <c r="I16" s="15">
        <v>45899</v>
      </c>
      <c r="J16" s="177">
        <f t="shared" si="0"/>
        <v>514567</v>
      </c>
    </row>
    <row r="17" spans="1:10" ht="20.100000000000001" customHeight="1" x14ac:dyDescent="0.2">
      <c r="A17" s="161" t="s">
        <v>131</v>
      </c>
      <c r="B17" s="15">
        <v>3877</v>
      </c>
      <c r="C17" s="15">
        <v>2425</v>
      </c>
      <c r="D17" s="15">
        <v>6406</v>
      </c>
      <c r="E17" s="15">
        <v>1151</v>
      </c>
      <c r="F17" s="15">
        <v>1477</v>
      </c>
      <c r="G17" s="15">
        <v>37523</v>
      </c>
      <c r="H17" s="15">
        <v>52258</v>
      </c>
      <c r="I17" s="15">
        <v>12639</v>
      </c>
      <c r="J17" s="177">
        <f t="shared" si="0"/>
        <v>117756</v>
      </c>
    </row>
    <row r="18" spans="1:10" ht="20.100000000000001" customHeight="1" x14ac:dyDescent="0.2">
      <c r="A18" s="161" t="s">
        <v>132</v>
      </c>
      <c r="B18" s="15">
        <v>477</v>
      </c>
      <c r="C18" s="15">
        <v>0</v>
      </c>
      <c r="D18" s="15">
        <v>63</v>
      </c>
      <c r="E18" s="15">
        <v>85</v>
      </c>
      <c r="F18" s="15">
        <v>304</v>
      </c>
      <c r="G18" s="15">
        <v>6169</v>
      </c>
      <c r="H18" s="15">
        <v>8800</v>
      </c>
      <c r="I18" s="15">
        <v>447</v>
      </c>
      <c r="J18" s="177">
        <f t="shared" si="0"/>
        <v>16345</v>
      </c>
    </row>
    <row r="19" spans="1:10" ht="20.100000000000001" customHeight="1" x14ac:dyDescent="0.2">
      <c r="A19" s="161" t="s">
        <v>133</v>
      </c>
      <c r="B19" s="15">
        <v>10157</v>
      </c>
      <c r="C19" s="15">
        <v>1936</v>
      </c>
      <c r="D19" s="15">
        <v>11573</v>
      </c>
      <c r="E19" s="15">
        <v>1881</v>
      </c>
      <c r="F19" s="15">
        <v>29291</v>
      </c>
      <c r="G19" s="15">
        <v>49372</v>
      </c>
      <c r="H19" s="15">
        <v>138392</v>
      </c>
      <c r="I19" s="15">
        <v>3431</v>
      </c>
      <c r="J19" s="177">
        <f t="shared" si="0"/>
        <v>246033</v>
      </c>
    </row>
    <row r="20" spans="1:10" ht="20.100000000000001" customHeight="1" x14ac:dyDescent="0.2">
      <c r="A20" s="161" t="s">
        <v>134</v>
      </c>
      <c r="B20" s="15">
        <v>16379</v>
      </c>
      <c r="C20" s="15">
        <v>5740</v>
      </c>
      <c r="D20" s="15">
        <v>2856</v>
      </c>
      <c r="E20" s="15">
        <v>16277</v>
      </c>
      <c r="F20" s="15">
        <v>9645</v>
      </c>
      <c r="G20" s="15">
        <v>3395</v>
      </c>
      <c r="H20" s="15">
        <v>28675</v>
      </c>
      <c r="I20" s="15">
        <v>3791</v>
      </c>
      <c r="J20" s="177">
        <f t="shared" si="0"/>
        <v>86758</v>
      </c>
    </row>
    <row r="21" spans="1:10" ht="20.100000000000001" customHeight="1" x14ac:dyDescent="0.2">
      <c r="A21" s="161" t="s">
        <v>135</v>
      </c>
      <c r="B21" s="15">
        <v>237</v>
      </c>
      <c r="C21" s="15">
        <v>4990</v>
      </c>
      <c r="D21" s="15">
        <v>139</v>
      </c>
      <c r="E21" s="15">
        <v>583</v>
      </c>
      <c r="F21" s="15">
        <v>7737</v>
      </c>
      <c r="G21" s="15">
        <v>7714</v>
      </c>
      <c r="H21" s="15">
        <v>286</v>
      </c>
      <c r="I21" s="15">
        <v>3049</v>
      </c>
      <c r="J21" s="177">
        <f t="shared" si="0"/>
        <v>24735</v>
      </c>
    </row>
    <row r="22" spans="1:10" ht="20.100000000000001" customHeight="1" x14ac:dyDescent="0.2">
      <c r="A22" s="161" t="s">
        <v>136</v>
      </c>
      <c r="B22" s="15">
        <v>7</v>
      </c>
      <c r="C22" s="15">
        <v>0</v>
      </c>
      <c r="D22" s="15">
        <v>55</v>
      </c>
      <c r="E22" s="15">
        <v>19117</v>
      </c>
      <c r="F22" s="15">
        <v>6055</v>
      </c>
      <c r="G22" s="15">
        <v>1142</v>
      </c>
      <c r="H22" s="15">
        <v>330</v>
      </c>
      <c r="I22" s="15">
        <v>0</v>
      </c>
      <c r="J22" s="177">
        <f t="shared" si="0"/>
        <v>26706</v>
      </c>
    </row>
    <row r="23" spans="1:10" ht="20.100000000000001" customHeight="1" x14ac:dyDescent="0.2">
      <c r="A23" s="161" t="s">
        <v>137</v>
      </c>
      <c r="B23" s="15">
        <v>7021</v>
      </c>
      <c r="C23" s="15">
        <v>24921</v>
      </c>
      <c r="D23" s="15">
        <v>1063</v>
      </c>
      <c r="E23" s="15">
        <v>9971</v>
      </c>
      <c r="F23" s="15">
        <v>14180</v>
      </c>
      <c r="G23" s="15">
        <v>6886</v>
      </c>
      <c r="H23" s="15">
        <v>201</v>
      </c>
      <c r="I23" s="15">
        <v>3679</v>
      </c>
      <c r="J23" s="177">
        <f t="shared" si="0"/>
        <v>67922</v>
      </c>
    </row>
    <row r="24" spans="1:10" ht="20.100000000000001" customHeight="1" x14ac:dyDescent="0.2">
      <c r="A24" s="161" t="s">
        <v>138</v>
      </c>
      <c r="B24" s="15">
        <v>81939</v>
      </c>
      <c r="C24" s="15">
        <v>15564</v>
      </c>
      <c r="D24" s="15">
        <v>39563</v>
      </c>
      <c r="E24" s="15">
        <v>46834</v>
      </c>
      <c r="F24" s="15">
        <v>32074</v>
      </c>
      <c r="G24" s="15">
        <v>12106</v>
      </c>
      <c r="H24" s="15">
        <v>29741</v>
      </c>
      <c r="I24" s="15">
        <v>9256</v>
      </c>
      <c r="J24" s="177">
        <f t="shared" si="0"/>
        <v>267077</v>
      </c>
    </row>
    <row r="25" spans="1:10" ht="20.100000000000001" customHeight="1" x14ac:dyDescent="0.2">
      <c r="A25" s="161" t="s">
        <v>139</v>
      </c>
      <c r="B25" s="15">
        <v>5648</v>
      </c>
      <c r="C25" s="15">
        <v>1274</v>
      </c>
      <c r="D25" s="15">
        <v>10550</v>
      </c>
      <c r="E25" s="15">
        <v>4031</v>
      </c>
      <c r="F25" s="15">
        <v>6728</v>
      </c>
      <c r="G25" s="15">
        <v>4911</v>
      </c>
      <c r="H25" s="15">
        <v>4724</v>
      </c>
      <c r="I25" s="15">
        <v>987</v>
      </c>
      <c r="J25" s="177">
        <f t="shared" si="0"/>
        <v>38853</v>
      </c>
    </row>
    <row r="26" spans="1:10" ht="20.100000000000001" customHeight="1" x14ac:dyDescent="0.2">
      <c r="A26" s="161" t="s">
        <v>140</v>
      </c>
      <c r="B26" s="15">
        <v>21</v>
      </c>
      <c r="C26" s="15">
        <v>0</v>
      </c>
      <c r="D26" s="15">
        <v>0</v>
      </c>
      <c r="E26" s="15">
        <v>11211</v>
      </c>
      <c r="F26" s="15">
        <v>10</v>
      </c>
      <c r="G26" s="15">
        <v>54</v>
      </c>
      <c r="H26" s="15">
        <v>1</v>
      </c>
      <c r="I26" s="15">
        <v>0</v>
      </c>
      <c r="J26" s="177">
        <f t="shared" si="0"/>
        <v>11297</v>
      </c>
    </row>
    <row r="27" spans="1:10" ht="20.100000000000001" customHeight="1" x14ac:dyDescent="0.2">
      <c r="A27" s="161" t="s">
        <v>141</v>
      </c>
      <c r="B27" s="15">
        <v>11810</v>
      </c>
      <c r="C27" s="15">
        <v>14627</v>
      </c>
      <c r="D27" s="15">
        <v>4814</v>
      </c>
      <c r="E27" s="15">
        <v>9408</v>
      </c>
      <c r="F27" s="15">
        <v>18571</v>
      </c>
      <c r="G27" s="15">
        <v>3723</v>
      </c>
      <c r="H27" s="15">
        <v>6051</v>
      </c>
      <c r="I27" s="15">
        <v>4388</v>
      </c>
      <c r="J27" s="177">
        <f t="shared" si="0"/>
        <v>73392</v>
      </c>
    </row>
    <row r="28" spans="1:10" ht="20.100000000000001" customHeight="1" x14ac:dyDescent="0.2">
      <c r="A28" s="161" t="s">
        <v>142</v>
      </c>
      <c r="B28" s="15">
        <v>3001</v>
      </c>
      <c r="C28" s="15">
        <v>211</v>
      </c>
      <c r="D28" s="15">
        <v>1823</v>
      </c>
      <c r="E28" s="15">
        <v>3600</v>
      </c>
      <c r="F28" s="15">
        <v>3086</v>
      </c>
      <c r="G28" s="15">
        <v>2195</v>
      </c>
      <c r="H28" s="15">
        <v>5001</v>
      </c>
      <c r="I28" s="15">
        <v>114</v>
      </c>
      <c r="J28" s="177">
        <f t="shared" si="0"/>
        <v>19031</v>
      </c>
    </row>
    <row r="29" spans="1:10" ht="20.100000000000001" customHeight="1" x14ac:dyDescent="0.2">
      <c r="A29" s="161" t="s">
        <v>143</v>
      </c>
      <c r="B29" s="15">
        <v>1078</v>
      </c>
      <c r="C29" s="15">
        <v>29</v>
      </c>
      <c r="D29" s="15">
        <v>4441</v>
      </c>
      <c r="E29" s="15">
        <v>2808</v>
      </c>
      <c r="F29" s="15">
        <v>20869</v>
      </c>
      <c r="G29" s="15">
        <v>3763</v>
      </c>
      <c r="H29" s="15">
        <v>13590</v>
      </c>
      <c r="I29" s="15">
        <v>106</v>
      </c>
      <c r="J29" s="177">
        <f t="shared" si="0"/>
        <v>46684</v>
      </c>
    </row>
    <row r="30" spans="1:10" ht="20.100000000000001" customHeight="1" x14ac:dyDescent="0.2">
      <c r="A30" s="161" t="s">
        <v>144</v>
      </c>
      <c r="B30" s="15">
        <v>1229</v>
      </c>
      <c r="C30" s="15">
        <v>427</v>
      </c>
      <c r="D30" s="15">
        <v>3152</v>
      </c>
      <c r="E30" s="15">
        <v>2463</v>
      </c>
      <c r="F30" s="15">
        <v>3983</v>
      </c>
      <c r="G30" s="15">
        <v>900</v>
      </c>
      <c r="H30" s="15">
        <v>1598</v>
      </c>
      <c r="I30" s="15">
        <v>133</v>
      </c>
      <c r="J30" s="177">
        <f t="shared" si="0"/>
        <v>13885</v>
      </c>
    </row>
    <row r="31" spans="1:10" ht="20.100000000000001" customHeight="1" x14ac:dyDescent="0.2">
      <c r="A31" s="161" t="s">
        <v>145</v>
      </c>
      <c r="B31" s="15">
        <v>403</v>
      </c>
      <c r="C31" s="15">
        <v>75</v>
      </c>
      <c r="D31" s="15">
        <v>15</v>
      </c>
      <c r="E31" s="15">
        <v>6646</v>
      </c>
      <c r="F31" s="15">
        <v>2015</v>
      </c>
      <c r="G31" s="15">
        <v>854</v>
      </c>
      <c r="H31" s="15">
        <v>58</v>
      </c>
      <c r="I31" s="15">
        <v>125</v>
      </c>
      <c r="J31" s="177">
        <f t="shared" si="0"/>
        <v>10191</v>
      </c>
    </row>
    <row r="32" spans="1:10" ht="20.100000000000001" customHeight="1" x14ac:dyDescent="0.2">
      <c r="A32" s="161" t="s">
        <v>146</v>
      </c>
      <c r="B32" s="15">
        <v>92</v>
      </c>
      <c r="C32" s="15">
        <v>0</v>
      </c>
      <c r="D32" s="15">
        <v>20</v>
      </c>
      <c r="E32" s="15">
        <v>411</v>
      </c>
      <c r="F32" s="15">
        <v>633</v>
      </c>
      <c r="G32" s="15">
        <v>119</v>
      </c>
      <c r="H32" s="15">
        <v>0</v>
      </c>
      <c r="I32" s="15">
        <v>49</v>
      </c>
      <c r="J32" s="177">
        <f t="shared" si="0"/>
        <v>1324</v>
      </c>
    </row>
    <row r="33" spans="1:10" ht="20.100000000000001" customHeight="1" x14ac:dyDescent="0.2">
      <c r="A33" s="161" t="s">
        <v>147</v>
      </c>
      <c r="B33" s="15">
        <v>1454</v>
      </c>
      <c r="C33" s="15">
        <v>346</v>
      </c>
      <c r="D33" s="15">
        <v>490</v>
      </c>
      <c r="E33" s="15">
        <v>2770</v>
      </c>
      <c r="F33" s="15">
        <v>6798</v>
      </c>
      <c r="G33" s="15">
        <v>423</v>
      </c>
      <c r="H33" s="15">
        <v>1007</v>
      </c>
      <c r="I33" s="15">
        <v>144</v>
      </c>
      <c r="J33" s="177">
        <f t="shared" si="0"/>
        <v>13432</v>
      </c>
    </row>
    <row r="34" spans="1:10" ht="20.100000000000001" customHeight="1" x14ac:dyDescent="0.2">
      <c r="A34" s="161" t="s">
        <v>148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77">
        <f t="shared" si="0"/>
        <v>0</v>
      </c>
    </row>
    <row r="35" spans="1:10" ht="20.100000000000001" customHeight="1" x14ac:dyDescent="0.2">
      <c r="A35" s="161" t="s">
        <v>149</v>
      </c>
      <c r="B35" s="15">
        <v>74</v>
      </c>
      <c r="C35" s="15">
        <v>47</v>
      </c>
      <c r="D35" s="15">
        <v>118</v>
      </c>
      <c r="E35" s="15">
        <v>4949</v>
      </c>
      <c r="F35" s="15">
        <v>4740</v>
      </c>
      <c r="G35" s="15">
        <v>2951</v>
      </c>
      <c r="H35" s="15">
        <v>142</v>
      </c>
      <c r="I35" s="15">
        <v>22</v>
      </c>
      <c r="J35" s="177">
        <f t="shared" si="0"/>
        <v>13043</v>
      </c>
    </row>
    <row r="36" spans="1:10" ht="20.100000000000001" customHeight="1" x14ac:dyDescent="0.2">
      <c r="A36" s="161" t="s">
        <v>150</v>
      </c>
      <c r="B36" s="15">
        <v>1631</v>
      </c>
      <c r="C36" s="15">
        <v>1643</v>
      </c>
      <c r="D36" s="15">
        <v>539</v>
      </c>
      <c r="E36" s="15">
        <v>238</v>
      </c>
      <c r="F36" s="15">
        <v>1121</v>
      </c>
      <c r="G36" s="15">
        <v>397</v>
      </c>
      <c r="H36" s="15">
        <v>3876</v>
      </c>
      <c r="I36" s="15">
        <v>20</v>
      </c>
      <c r="J36" s="177">
        <f t="shared" si="0"/>
        <v>9465</v>
      </c>
    </row>
    <row r="37" spans="1:10" ht="20.100000000000001" customHeight="1" x14ac:dyDescent="0.2">
      <c r="A37" s="161" t="s">
        <v>151</v>
      </c>
      <c r="B37" s="15">
        <v>164</v>
      </c>
      <c r="C37" s="15">
        <v>3992</v>
      </c>
      <c r="D37" s="15">
        <v>56</v>
      </c>
      <c r="E37" s="15">
        <v>373</v>
      </c>
      <c r="F37" s="15">
        <v>2866</v>
      </c>
      <c r="G37" s="15">
        <v>71</v>
      </c>
      <c r="H37" s="15">
        <v>46</v>
      </c>
      <c r="I37" s="15">
        <v>1034</v>
      </c>
      <c r="J37" s="177">
        <f t="shared" si="0"/>
        <v>8602</v>
      </c>
    </row>
    <row r="38" spans="1:10" ht="20.100000000000001" customHeight="1" x14ac:dyDescent="0.2">
      <c r="A38" s="161" t="s">
        <v>152</v>
      </c>
      <c r="B38" s="15">
        <v>3661</v>
      </c>
      <c r="C38" s="15">
        <v>1482</v>
      </c>
      <c r="D38" s="15">
        <v>2796</v>
      </c>
      <c r="E38" s="15">
        <v>2022</v>
      </c>
      <c r="F38" s="15">
        <v>1939</v>
      </c>
      <c r="G38" s="15">
        <v>3974</v>
      </c>
      <c r="H38" s="15">
        <v>1616</v>
      </c>
      <c r="I38" s="15">
        <v>286</v>
      </c>
      <c r="J38" s="177">
        <f t="shared" si="0"/>
        <v>17776</v>
      </c>
    </row>
    <row r="39" spans="1:10" ht="20.100000000000001" customHeight="1" x14ac:dyDescent="0.2">
      <c r="A39" s="161" t="s">
        <v>153</v>
      </c>
      <c r="B39" s="15">
        <v>89</v>
      </c>
      <c r="C39" s="15">
        <v>178</v>
      </c>
      <c r="D39" s="15">
        <v>14910</v>
      </c>
      <c r="E39" s="15">
        <v>0</v>
      </c>
      <c r="F39" s="15">
        <v>85</v>
      </c>
      <c r="G39" s="15">
        <v>4609</v>
      </c>
      <c r="H39" s="15">
        <v>5295</v>
      </c>
      <c r="I39" s="15">
        <v>965</v>
      </c>
      <c r="J39" s="177">
        <f t="shared" si="0"/>
        <v>26131</v>
      </c>
    </row>
    <row r="40" spans="1:10" ht="20.100000000000001" customHeight="1" x14ac:dyDescent="0.2">
      <c r="A40" s="161" t="s">
        <v>154</v>
      </c>
      <c r="B40" s="15">
        <v>321</v>
      </c>
      <c r="C40" s="15">
        <v>627</v>
      </c>
      <c r="D40" s="15">
        <v>917</v>
      </c>
      <c r="E40" s="15">
        <v>556</v>
      </c>
      <c r="F40" s="15">
        <v>3212</v>
      </c>
      <c r="G40" s="15">
        <v>331</v>
      </c>
      <c r="H40" s="15">
        <v>169</v>
      </c>
      <c r="I40" s="15">
        <v>572</v>
      </c>
      <c r="J40" s="177">
        <f t="shared" si="0"/>
        <v>6705</v>
      </c>
    </row>
    <row r="41" spans="1:10" ht="20.100000000000001" customHeight="1" x14ac:dyDescent="0.2">
      <c r="A41" s="161" t="s">
        <v>155</v>
      </c>
      <c r="B41" s="15">
        <v>4485</v>
      </c>
      <c r="C41" s="15">
        <v>14701</v>
      </c>
      <c r="D41" s="15">
        <v>770</v>
      </c>
      <c r="E41" s="15">
        <v>281</v>
      </c>
      <c r="F41" s="15">
        <v>1892</v>
      </c>
      <c r="G41" s="15">
        <v>105</v>
      </c>
      <c r="H41" s="15">
        <v>0</v>
      </c>
      <c r="I41" s="15">
        <v>107</v>
      </c>
      <c r="J41" s="177">
        <f t="shared" si="0"/>
        <v>22341</v>
      </c>
    </row>
    <row r="42" spans="1:10" ht="20.100000000000001" customHeight="1" x14ac:dyDescent="0.2">
      <c r="A42" s="161" t="s">
        <v>156</v>
      </c>
      <c r="B42" s="15">
        <v>0</v>
      </c>
      <c r="C42" s="15">
        <v>8</v>
      </c>
      <c r="D42" s="15">
        <v>0</v>
      </c>
      <c r="E42" s="15">
        <v>0</v>
      </c>
      <c r="F42" s="15">
        <v>0</v>
      </c>
      <c r="G42" s="15">
        <v>5</v>
      </c>
      <c r="H42" s="15">
        <v>0</v>
      </c>
      <c r="I42" s="15">
        <v>0</v>
      </c>
      <c r="J42" s="177">
        <f t="shared" si="0"/>
        <v>13</v>
      </c>
    </row>
    <row r="43" spans="1:10" ht="20.100000000000001" customHeight="1" x14ac:dyDescent="0.2">
      <c r="A43" s="161" t="s">
        <v>157</v>
      </c>
      <c r="B43" s="15">
        <v>2483</v>
      </c>
      <c r="C43" s="15">
        <v>1368</v>
      </c>
      <c r="D43" s="15">
        <v>6196</v>
      </c>
      <c r="E43" s="15">
        <v>2254</v>
      </c>
      <c r="F43" s="15">
        <v>4013</v>
      </c>
      <c r="G43" s="15">
        <v>2936</v>
      </c>
      <c r="H43" s="15">
        <v>4368</v>
      </c>
      <c r="I43" s="15">
        <v>478</v>
      </c>
      <c r="J43" s="177">
        <f t="shared" si="0"/>
        <v>24096</v>
      </c>
    </row>
    <row r="44" spans="1:10" ht="20.100000000000001" customHeight="1" x14ac:dyDescent="0.2">
      <c r="A44" s="161" t="s">
        <v>158</v>
      </c>
      <c r="B44" s="15">
        <v>28670</v>
      </c>
      <c r="C44" s="15">
        <v>25908</v>
      </c>
      <c r="D44" s="15">
        <v>27717</v>
      </c>
      <c r="E44" s="15">
        <v>28985</v>
      </c>
      <c r="F44" s="15">
        <v>8469</v>
      </c>
      <c r="G44" s="15">
        <v>22202</v>
      </c>
      <c r="H44" s="15">
        <v>12371</v>
      </c>
      <c r="I44" s="15">
        <v>5437</v>
      </c>
      <c r="J44" s="177">
        <f t="shared" si="0"/>
        <v>159759</v>
      </c>
    </row>
    <row r="45" spans="1:10" ht="20.100000000000001" customHeight="1" x14ac:dyDescent="0.2">
      <c r="A45" s="161" t="s">
        <v>198</v>
      </c>
      <c r="B45" s="15">
        <v>722</v>
      </c>
      <c r="C45" s="15">
        <v>98</v>
      </c>
      <c r="D45" s="15">
        <v>750</v>
      </c>
      <c r="E45" s="15">
        <v>0</v>
      </c>
      <c r="F45" s="15">
        <v>450</v>
      </c>
      <c r="G45" s="15">
        <v>0</v>
      </c>
      <c r="H45" s="15">
        <v>0</v>
      </c>
      <c r="I45" s="15">
        <v>0</v>
      </c>
      <c r="J45" s="177">
        <f t="shared" si="0"/>
        <v>2020</v>
      </c>
    </row>
    <row r="46" spans="1:10" ht="15" customHeight="1" thickBot="1" x14ac:dyDescent="0.25">
      <c r="A46" s="68" t="s">
        <v>10</v>
      </c>
      <c r="B46" s="53">
        <f>SUM(B11:B45)</f>
        <v>318192</v>
      </c>
      <c r="C46" s="53">
        <f t="shared" ref="C46:J46" si="1">SUM(C11:C45)</f>
        <v>1024263</v>
      </c>
      <c r="D46" s="53">
        <f t="shared" si="1"/>
        <v>651137</v>
      </c>
      <c r="E46" s="53">
        <f t="shared" si="1"/>
        <v>646054</v>
      </c>
      <c r="F46" s="53">
        <f t="shared" si="1"/>
        <v>283165</v>
      </c>
      <c r="G46" s="53">
        <f t="shared" si="1"/>
        <v>306806</v>
      </c>
      <c r="H46" s="53">
        <f t="shared" si="1"/>
        <v>874527</v>
      </c>
      <c r="I46" s="53">
        <f t="shared" si="1"/>
        <v>146642</v>
      </c>
      <c r="J46" s="54">
        <f t="shared" si="1"/>
        <v>4250786</v>
      </c>
    </row>
    <row r="47" spans="1:10" x14ac:dyDescent="0.2">
      <c r="A47" s="78" t="s">
        <v>199</v>
      </c>
      <c r="B47" s="103"/>
      <c r="C47" s="103"/>
      <c r="D47" s="103"/>
      <c r="E47" s="103"/>
      <c r="F47" s="103" t="s">
        <v>200</v>
      </c>
      <c r="G47" s="103"/>
      <c r="H47" s="103"/>
      <c r="I47" s="103"/>
      <c r="J47" s="103"/>
    </row>
    <row r="48" spans="1:10" x14ac:dyDescent="0.2">
      <c r="A48" s="103" t="s">
        <v>175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x14ac:dyDescent="0.2">
      <c r="A49" s="103" t="s">
        <v>176</v>
      </c>
      <c r="B49" s="103"/>
      <c r="C49" s="103"/>
      <c r="D49" s="103"/>
      <c r="E49" s="103"/>
      <c r="F49" s="103"/>
      <c r="G49" s="103"/>
      <c r="H49" s="103"/>
      <c r="I49" s="103"/>
      <c r="J49" s="103"/>
    </row>
    <row r="50" spans="1:10" x14ac:dyDescent="0.2">
      <c r="A50" s="103"/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x14ac:dyDescent="0.2">
      <c r="A51" s="103"/>
      <c r="B51" s="103"/>
      <c r="C51" s="103"/>
      <c r="D51" s="103"/>
      <c r="E51" s="103"/>
      <c r="F51" s="103"/>
      <c r="G51" s="103"/>
      <c r="H51" s="103"/>
      <c r="I51" s="103"/>
      <c r="J51" s="103"/>
    </row>
    <row r="52" spans="1:10" x14ac:dyDescent="0.2">
      <c r="A52" s="103"/>
      <c r="B52" s="103"/>
      <c r="C52" s="103"/>
      <c r="D52" s="103"/>
      <c r="E52" s="103"/>
      <c r="F52" s="103"/>
      <c r="G52" s="103"/>
      <c r="H52" s="103"/>
      <c r="I52" s="103"/>
      <c r="J52" s="103"/>
    </row>
    <row r="53" spans="1:10" x14ac:dyDescent="0.2">
      <c r="A53" s="103"/>
      <c r="B53" s="103"/>
      <c r="C53" s="103"/>
      <c r="D53" s="103"/>
      <c r="E53" s="103"/>
      <c r="F53" s="103"/>
      <c r="G53" s="103"/>
      <c r="H53" s="103"/>
      <c r="I53" s="103"/>
      <c r="J53" s="103"/>
    </row>
    <row r="54" spans="1:10" x14ac:dyDescent="0.2">
      <c r="A54" s="103"/>
      <c r="B54" s="103"/>
      <c r="C54" s="103"/>
      <c r="D54" s="103"/>
      <c r="E54" s="103"/>
      <c r="F54" s="103"/>
      <c r="G54" s="103"/>
      <c r="H54" s="103"/>
      <c r="I54" s="103"/>
      <c r="J54" s="103"/>
    </row>
    <row r="55" spans="1:10" x14ac:dyDescent="0.2">
      <c r="A55" s="198" t="s">
        <v>201</v>
      </c>
      <c r="B55" s="198"/>
      <c r="C55" s="198"/>
      <c r="D55" s="198"/>
      <c r="E55" s="198"/>
      <c r="F55" s="198"/>
      <c r="G55" s="198"/>
      <c r="H55" s="198"/>
      <c r="I55" s="198"/>
      <c r="J55" s="198"/>
    </row>
    <row r="56" spans="1:10" ht="15.75" customHeight="1" thickBot="1" x14ac:dyDescent="0.25">
      <c r="A56" s="198" t="s">
        <v>197</v>
      </c>
      <c r="B56" s="198"/>
      <c r="C56" s="198"/>
      <c r="D56" s="198"/>
      <c r="E56" s="198"/>
      <c r="F56" s="198"/>
      <c r="G56" s="198"/>
      <c r="H56" s="198"/>
      <c r="I56" s="198"/>
      <c r="J56" s="198"/>
    </row>
    <row r="57" spans="1:10" ht="13.5" hidden="1" thickBot="1" x14ac:dyDescent="0.25">
      <c r="A57" s="103"/>
      <c r="B57" s="103"/>
      <c r="C57" s="103"/>
      <c r="D57" s="103"/>
      <c r="E57" s="103"/>
      <c r="F57" s="103"/>
      <c r="G57" s="103"/>
      <c r="H57" s="103"/>
      <c r="I57" s="103"/>
      <c r="J57" s="103"/>
    </row>
    <row r="58" spans="1:10" x14ac:dyDescent="0.2">
      <c r="A58" s="174" t="s">
        <v>1</v>
      </c>
      <c r="B58" s="175" t="s">
        <v>2</v>
      </c>
      <c r="C58" s="175" t="s">
        <v>3</v>
      </c>
      <c r="D58" s="175" t="s">
        <v>4</v>
      </c>
      <c r="E58" s="175" t="s">
        <v>5</v>
      </c>
      <c r="F58" s="175" t="s">
        <v>6</v>
      </c>
      <c r="G58" s="175" t="s">
        <v>7</v>
      </c>
      <c r="H58" s="175" t="s">
        <v>8</v>
      </c>
      <c r="I58" s="175" t="s">
        <v>9</v>
      </c>
      <c r="J58" s="176" t="s">
        <v>10</v>
      </c>
    </row>
    <row r="59" spans="1:10" ht="20.100000000000001" customHeight="1" x14ac:dyDescent="0.2">
      <c r="A59" s="161" t="s">
        <v>125</v>
      </c>
      <c r="B59" s="15">
        <v>10754</v>
      </c>
      <c r="C59" s="15">
        <v>932387</v>
      </c>
      <c r="D59" s="15">
        <v>494130</v>
      </c>
      <c r="E59" s="15">
        <v>372918</v>
      </c>
      <c r="F59" s="15">
        <v>49298</v>
      </c>
      <c r="G59" s="15">
        <v>4620</v>
      </c>
      <c r="H59" s="15">
        <v>100861</v>
      </c>
      <c r="I59" s="15">
        <v>28586</v>
      </c>
      <c r="J59" s="177">
        <f>SUM(B59:I59)</f>
        <v>1993554</v>
      </c>
    </row>
    <row r="60" spans="1:10" ht="20.100000000000001" customHeight="1" x14ac:dyDescent="0.2">
      <c r="A60" s="161" t="s">
        <v>126</v>
      </c>
      <c r="B60" s="15">
        <v>57913</v>
      </c>
      <c r="C60" s="15">
        <v>17836</v>
      </c>
      <c r="D60" s="15">
        <v>24807</v>
      </c>
      <c r="E60" s="15">
        <v>18202</v>
      </c>
      <c r="F60" s="15">
        <v>42137</v>
      </c>
      <c r="G60" s="15">
        <v>30123</v>
      </c>
      <c r="H60" s="15">
        <v>98602</v>
      </c>
      <c r="I60" s="15">
        <v>18499</v>
      </c>
      <c r="J60" s="177">
        <f t="shared" ref="J60:J93" si="2">SUM(B60:I60)</f>
        <v>308119</v>
      </c>
    </row>
    <row r="61" spans="1:10" ht="20.100000000000001" customHeight="1" x14ac:dyDescent="0.2">
      <c r="A61" s="161" t="s">
        <v>127</v>
      </c>
      <c r="B61" s="15">
        <v>3029</v>
      </c>
      <c r="C61" s="15">
        <v>0</v>
      </c>
      <c r="D61" s="15">
        <v>7105</v>
      </c>
      <c r="E61" s="15">
        <v>0</v>
      </c>
      <c r="F61" s="15">
        <v>0</v>
      </c>
      <c r="G61" s="15">
        <v>19450</v>
      </c>
      <c r="H61" s="15">
        <v>1160</v>
      </c>
      <c r="I61" s="15">
        <v>0</v>
      </c>
      <c r="J61" s="177">
        <f t="shared" si="2"/>
        <v>30744</v>
      </c>
    </row>
    <row r="62" spans="1:10" ht="20.100000000000001" customHeight="1" x14ac:dyDescent="0.2">
      <c r="A62" s="161" t="s">
        <v>128</v>
      </c>
      <c r="B62" s="15">
        <v>18097</v>
      </c>
      <c r="C62" s="15">
        <v>937150</v>
      </c>
      <c r="D62" s="15">
        <v>89966</v>
      </c>
      <c r="E62" s="15">
        <v>16188</v>
      </c>
      <c r="F62" s="15">
        <v>99351</v>
      </c>
      <c r="G62" s="15">
        <v>167035</v>
      </c>
      <c r="H62" s="15">
        <v>8690</v>
      </c>
      <c r="I62" s="15">
        <v>432600</v>
      </c>
      <c r="J62" s="177">
        <f t="shared" si="2"/>
        <v>1769077</v>
      </c>
    </row>
    <row r="63" spans="1:10" ht="20.100000000000001" customHeight="1" x14ac:dyDescent="0.2">
      <c r="A63" s="161" t="s">
        <v>129</v>
      </c>
      <c r="B63" s="15">
        <v>200</v>
      </c>
      <c r="C63" s="15">
        <v>226</v>
      </c>
      <c r="D63" s="15">
        <v>4038</v>
      </c>
      <c r="E63" s="15">
        <v>5</v>
      </c>
      <c r="F63" s="15">
        <v>599</v>
      </c>
      <c r="G63" s="15">
        <v>68</v>
      </c>
      <c r="H63" s="15">
        <v>25613</v>
      </c>
      <c r="I63" s="15">
        <v>175</v>
      </c>
      <c r="J63" s="177">
        <f t="shared" si="2"/>
        <v>30924</v>
      </c>
    </row>
    <row r="64" spans="1:10" ht="20.100000000000001" customHeight="1" x14ac:dyDescent="0.2">
      <c r="A64" s="161" t="s">
        <v>130</v>
      </c>
      <c r="B64" s="15">
        <v>28741</v>
      </c>
      <c r="C64" s="15">
        <v>2267</v>
      </c>
      <c r="D64" s="15">
        <v>11003</v>
      </c>
      <c r="E64" s="15">
        <v>27546</v>
      </c>
      <c r="F64" s="15">
        <v>18406</v>
      </c>
      <c r="G64" s="15">
        <v>34754</v>
      </c>
      <c r="H64" s="15">
        <v>227753</v>
      </c>
      <c r="I64" s="15">
        <v>23547</v>
      </c>
      <c r="J64" s="177">
        <f t="shared" si="2"/>
        <v>374017</v>
      </c>
    </row>
    <row r="65" spans="1:10" ht="20.100000000000001" customHeight="1" x14ac:dyDescent="0.2">
      <c r="A65" s="161" t="s">
        <v>131</v>
      </c>
      <c r="B65" s="15">
        <v>3453</v>
      </c>
      <c r="C65" s="15">
        <v>1669</v>
      </c>
      <c r="D65" s="15">
        <v>3526</v>
      </c>
      <c r="E65" s="15">
        <v>751</v>
      </c>
      <c r="F65" s="15">
        <v>801</v>
      </c>
      <c r="G65" s="15">
        <v>31932</v>
      </c>
      <c r="H65" s="15">
        <v>55879</v>
      </c>
      <c r="I65" s="15">
        <v>5934</v>
      </c>
      <c r="J65" s="177">
        <f t="shared" si="2"/>
        <v>103945</v>
      </c>
    </row>
    <row r="66" spans="1:10" ht="20.100000000000001" customHeight="1" x14ac:dyDescent="0.2">
      <c r="A66" s="161" t="s">
        <v>132</v>
      </c>
      <c r="B66" s="15">
        <v>164</v>
      </c>
      <c r="C66" s="15">
        <v>0</v>
      </c>
      <c r="D66" s="15">
        <v>145</v>
      </c>
      <c r="E66" s="15">
        <v>179</v>
      </c>
      <c r="F66" s="15">
        <v>333</v>
      </c>
      <c r="G66" s="15">
        <v>6876</v>
      </c>
      <c r="H66" s="15">
        <v>5606</v>
      </c>
      <c r="I66" s="15">
        <v>236</v>
      </c>
      <c r="J66" s="177">
        <f t="shared" si="2"/>
        <v>13539</v>
      </c>
    </row>
    <row r="67" spans="1:10" ht="20.100000000000001" customHeight="1" x14ac:dyDescent="0.2">
      <c r="A67" s="161" t="s">
        <v>133</v>
      </c>
      <c r="B67" s="15">
        <v>23866</v>
      </c>
      <c r="C67" s="15">
        <v>6891</v>
      </c>
      <c r="D67" s="15">
        <v>12324</v>
      </c>
      <c r="E67" s="15">
        <v>5944</v>
      </c>
      <c r="F67" s="15">
        <v>57636</v>
      </c>
      <c r="G67" s="15">
        <v>100011</v>
      </c>
      <c r="H67" s="15">
        <v>187385</v>
      </c>
      <c r="I67" s="15">
        <v>8221</v>
      </c>
      <c r="J67" s="177">
        <f t="shared" si="2"/>
        <v>402278</v>
      </c>
    </row>
    <row r="68" spans="1:10" ht="20.100000000000001" customHeight="1" x14ac:dyDescent="0.2">
      <c r="A68" s="161" t="s">
        <v>134</v>
      </c>
      <c r="B68" s="15">
        <v>20419</v>
      </c>
      <c r="C68" s="15">
        <v>8328</v>
      </c>
      <c r="D68" s="15">
        <v>3734</v>
      </c>
      <c r="E68" s="15">
        <v>15934</v>
      </c>
      <c r="F68" s="15">
        <v>9770</v>
      </c>
      <c r="G68" s="15">
        <v>2672</v>
      </c>
      <c r="H68" s="15">
        <v>32471</v>
      </c>
      <c r="I68" s="15">
        <v>3337</v>
      </c>
      <c r="J68" s="177">
        <f t="shared" si="2"/>
        <v>96665</v>
      </c>
    </row>
    <row r="69" spans="1:10" ht="20.100000000000001" customHeight="1" x14ac:dyDescent="0.2">
      <c r="A69" s="161" t="s">
        <v>135</v>
      </c>
      <c r="B69" s="15">
        <v>268</v>
      </c>
      <c r="C69" s="15">
        <v>9383</v>
      </c>
      <c r="D69" s="15">
        <v>125</v>
      </c>
      <c r="E69" s="15">
        <v>285</v>
      </c>
      <c r="F69" s="15">
        <v>8132</v>
      </c>
      <c r="G69" s="15">
        <v>8489</v>
      </c>
      <c r="H69" s="15">
        <v>461</v>
      </c>
      <c r="I69" s="15">
        <v>6122</v>
      </c>
      <c r="J69" s="177">
        <f t="shared" si="2"/>
        <v>33265</v>
      </c>
    </row>
    <row r="70" spans="1:10" ht="20.100000000000001" customHeight="1" x14ac:dyDescent="0.2">
      <c r="A70" s="161" t="s">
        <v>136</v>
      </c>
      <c r="B70" s="15">
        <v>7</v>
      </c>
      <c r="C70" s="15">
        <v>0</v>
      </c>
      <c r="D70" s="15">
        <v>0</v>
      </c>
      <c r="E70" s="15">
        <v>19639</v>
      </c>
      <c r="F70" s="15">
        <v>6083</v>
      </c>
      <c r="G70" s="15">
        <v>1853</v>
      </c>
      <c r="H70" s="15">
        <v>212</v>
      </c>
      <c r="I70" s="15">
        <v>0</v>
      </c>
      <c r="J70" s="177">
        <f t="shared" si="2"/>
        <v>27794</v>
      </c>
    </row>
    <row r="71" spans="1:10" ht="20.100000000000001" customHeight="1" x14ac:dyDescent="0.2">
      <c r="A71" s="161" t="s">
        <v>137</v>
      </c>
      <c r="B71" s="15">
        <v>9379</v>
      </c>
      <c r="C71" s="15">
        <v>36767</v>
      </c>
      <c r="D71" s="15">
        <v>1912</v>
      </c>
      <c r="E71" s="15">
        <v>13472</v>
      </c>
      <c r="F71" s="15">
        <v>21172</v>
      </c>
      <c r="G71" s="15">
        <v>6383</v>
      </c>
      <c r="H71" s="15">
        <v>881</v>
      </c>
      <c r="I71" s="15">
        <v>8292</v>
      </c>
      <c r="J71" s="177">
        <f t="shared" si="2"/>
        <v>98258</v>
      </c>
    </row>
    <row r="72" spans="1:10" ht="20.100000000000001" customHeight="1" x14ac:dyDescent="0.2">
      <c r="A72" s="161" t="s">
        <v>138</v>
      </c>
      <c r="B72" s="15">
        <v>91895</v>
      </c>
      <c r="C72" s="15">
        <v>20815</v>
      </c>
      <c r="D72" s="15">
        <v>53428</v>
      </c>
      <c r="E72" s="15">
        <v>45380</v>
      </c>
      <c r="F72" s="15">
        <v>43095</v>
      </c>
      <c r="G72" s="15">
        <v>9827</v>
      </c>
      <c r="H72" s="15">
        <v>26960</v>
      </c>
      <c r="I72" s="15">
        <v>12766</v>
      </c>
      <c r="J72" s="177">
        <f t="shared" si="2"/>
        <v>304166</v>
      </c>
    </row>
    <row r="73" spans="1:10" ht="20.100000000000001" customHeight="1" x14ac:dyDescent="0.2">
      <c r="A73" s="161" t="s">
        <v>139</v>
      </c>
      <c r="B73" s="15">
        <v>4879</v>
      </c>
      <c r="C73" s="15">
        <v>3725</v>
      </c>
      <c r="D73" s="15">
        <v>11314</v>
      </c>
      <c r="E73" s="15">
        <v>7059</v>
      </c>
      <c r="F73" s="15">
        <v>6095</v>
      </c>
      <c r="G73" s="15">
        <v>5880</v>
      </c>
      <c r="H73" s="15">
        <v>5662</v>
      </c>
      <c r="I73" s="15">
        <v>1920</v>
      </c>
      <c r="J73" s="177">
        <f t="shared" si="2"/>
        <v>46534</v>
      </c>
    </row>
    <row r="74" spans="1:10" ht="20.100000000000001" customHeight="1" x14ac:dyDescent="0.2">
      <c r="A74" s="161" t="s">
        <v>140</v>
      </c>
      <c r="B74" s="15">
        <v>15</v>
      </c>
      <c r="C74" s="15">
        <v>0</v>
      </c>
      <c r="D74" s="15">
        <v>0</v>
      </c>
      <c r="E74" s="15">
        <v>10482</v>
      </c>
      <c r="F74" s="15">
        <v>0</v>
      </c>
      <c r="G74" s="15">
        <v>62</v>
      </c>
      <c r="H74" s="15">
        <v>16</v>
      </c>
      <c r="I74" s="15">
        <v>0</v>
      </c>
      <c r="J74" s="177">
        <f t="shared" si="2"/>
        <v>10575</v>
      </c>
    </row>
    <row r="75" spans="1:10" ht="20.100000000000001" customHeight="1" x14ac:dyDescent="0.2">
      <c r="A75" s="161" t="s">
        <v>141</v>
      </c>
      <c r="B75" s="15">
        <v>16051</v>
      </c>
      <c r="C75" s="15">
        <v>32438</v>
      </c>
      <c r="D75" s="15">
        <v>2305</v>
      </c>
      <c r="E75" s="15">
        <v>10923</v>
      </c>
      <c r="F75" s="15">
        <v>15889</v>
      </c>
      <c r="G75" s="15">
        <v>4313</v>
      </c>
      <c r="H75" s="15">
        <v>2836</v>
      </c>
      <c r="I75" s="15">
        <v>4452</v>
      </c>
      <c r="J75" s="177">
        <f t="shared" si="2"/>
        <v>89207</v>
      </c>
    </row>
    <row r="76" spans="1:10" ht="20.100000000000001" customHeight="1" x14ac:dyDescent="0.2">
      <c r="A76" s="161" t="s">
        <v>142</v>
      </c>
      <c r="B76" s="15">
        <v>4774</v>
      </c>
      <c r="C76" s="15">
        <v>654</v>
      </c>
      <c r="D76" s="15">
        <v>1043</v>
      </c>
      <c r="E76" s="15">
        <v>5441</v>
      </c>
      <c r="F76" s="15">
        <v>3650</v>
      </c>
      <c r="G76" s="15">
        <v>4427</v>
      </c>
      <c r="H76" s="15">
        <v>5495</v>
      </c>
      <c r="I76" s="15">
        <v>255</v>
      </c>
      <c r="J76" s="177">
        <f t="shared" si="2"/>
        <v>25739</v>
      </c>
    </row>
    <row r="77" spans="1:10" ht="20.100000000000001" customHeight="1" x14ac:dyDescent="0.2">
      <c r="A77" s="161" t="s">
        <v>143</v>
      </c>
      <c r="B77" s="15">
        <v>1159</v>
      </c>
      <c r="C77" s="15">
        <v>42</v>
      </c>
      <c r="D77" s="15">
        <v>5507</v>
      </c>
      <c r="E77" s="15">
        <v>2644</v>
      </c>
      <c r="F77" s="15">
        <v>18155</v>
      </c>
      <c r="G77" s="15">
        <v>3936</v>
      </c>
      <c r="H77" s="15">
        <v>12075</v>
      </c>
      <c r="I77" s="15">
        <v>41</v>
      </c>
      <c r="J77" s="177">
        <f t="shared" si="2"/>
        <v>43559</v>
      </c>
    </row>
    <row r="78" spans="1:10" ht="20.100000000000001" customHeight="1" x14ac:dyDescent="0.2">
      <c r="A78" s="161" t="s">
        <v>144</v>
      </c>
      <c r="B78" s="15">
        <v>1419</v>
      </c>
      <c r="C78" s="15">
        <v>705</v>
      </c>
      <c r="D78" s="15">
        <v>2216</v>
      </c>
      <c r="E78" s="15">
        <v>2205</v>
      </c>
      <c r="F78" s="15">
        <v>3678</v>
      </c>
      <c r="G78" s="15">
        <v>771</v>
      </c>
      <c r="H78" s="15">
        <v>1379</v>
      </c>
      <c r="I78" s="15">
        <v>170</v>
      </c>
      <c r="J78" s="177">
        <f t="shared" si="2"/>
        <v>12543</v>
      </c>
    </row>
    <row r="79" spans="1:10" ht="20.100000000000001" customHeight="1" x14ac:dyDescent="0.2">
      <c r="A79" s="161" t="s">
        <v>145</v>
      </c>
      <c r="B79" s="15">
        <v>500</v>
      </c>
      <c r="C79" s="15">
        <v>86</v>
      </c>
      <c r="D79" s="15">
        <v>139</v>
      </c>
      <c r="E79" s="15">
        <v>6734</v>
      </c>
      <c r="F79" s="15">
        <v>1650</v>
      </c>
      <c r="G79" s="15">
        <v>540</v>
      </c>
      <c r="H79" s="15">
        <v>133</v>
      </c>
      <c r="I79" s="15">
        <v>114</v>
      </c>
      <c r="J79" s="177">
        <f t="shared" si="2"/>
        <v>9896</v>
      </c>
    </row>
    <row r="80" spans="1:10" ht="20.100000000000001" customHeight="1" x14ac:dyDescent="0.2">
      <c r="A80" s="161" t="s">
        <v>146</v>
      </c>
      <c r="B80" s="15">
        <v>932</v>
      </c>
      <c r="C80" s="15">
        <v>0</v>
      </c>
      <c r="D80" s="15">
        <v>129</v>
      </c>
      <c r="E80" s="15">
        <v>22549</v>
      </c>
      <c r="F80" s="15">
        <v>3783</v>
      </c>
      <c r="G80" s="15">
        <v>2278</v>
      </c>
      <c r="H80" s="15">
        <v>536</v>
      </c>
      <c r="I80" s="15">
        <v>39</v>
      </c>
      <c r="J80" s="177">
        <f t="shared" si="2"/>
        <v>30246</v>
      </c>
    </row>
    <row r="81" spans="1:10" ht="20.100000000000001" customHeight="1" x14ac:dyDescent="0.2">
      <c r="A81" s="161" t="s">
        <v>147</v>
      </c>
      <c r="B81" s="15">
        <v>1708</v>
      </c>
      <c r="C81" s="15">
        <v>667</v>
      </c>
      <c r="D81" s="15">
        <v>83</v>
      </c>
      <c r="E81" s="15">
        <v>3541</v>
      </c>
      <c r="F81" s="15">
        <v>7561</v>
      </c>
      <c r="G81" s="15">
        <v>306</v>
      </c>
      <c r="H81" s="15">
        <v>533</v>
      </c>
      <c r="I81" s="15">
        <v>174</v>
      </c>
      <c r="J81" s="177">
        <f t="shared" si="2"/>
        <v>14573</v>
      </c>
    </row>
    <row r="82" spans="1:10" ht="20.100000000000001" customHeight="1" x14ac:dyDescent="0.2">
      <c r="A82" s="161" t="s">
        <v>148</v>
      </c>
      <c r="B82" s="15">
        <v>22999</v>
      </c>
      <c r="C82" s="15">
        <v>0</v>
      </c>
      <c r="D82" s="15">
        <v>18595</v>
      </c>
      <c r="E82" s="15">
        <v>0</v>
      </c>
      <c r="F82" s="15">
        <v>10098</v>
      </c>
      <c r="G82" s="15">
        <v>14099</v>
      </c>
      <c r="H82" s="15">
        <v>84209</v>
      </c>
      <c r="I82" s="15">
        <v>0</v>
      </c>
      <c r="J82" s="177">
        <f t="shared" si="2"/>
        <v>150000</v>
      </c>
    </row>
    <row r="83" spans="1:10" ht="20.100000000000001" customHeight="1" x14ac:dyDescent="0.2">
      <c r="A83" s="161" t="s">
        <v>149</v>
      </c>
      <c r="B83" s="15">
        <v>126</v>
      </c>
      <c r="C83" s="15">
        <v>44</v>
      </c>
      <c r="D83" s="15">
        <v>75</v>
      </c>
      <c r="E83" s="15">
        <v>4306</v>
      </c>
      <c r="F83" s="15">
        <v>4901</v>
      </c>
      <c r="G83" s="15">
        <v>1613</v>
      </c>
      <c r="H83" s="15">
        <v>16</v>
      </c>
      <c r="I83" s="15">
        <v>3</v>
      </c>
      <c r="J83" s="177">
        <f t="shared" si="2"/>
        <v>11084</v>
      </c>
    </row>
    <row r="84" spans="1:10" ht="20.100000000000001" customHeight="1" x14ac:dyDescent="0.2">
      <c r="A84" s="161" t="s">
        <v>150</v>
      </c>
      <c r="B84" s="15">
        <v>41806</v>
      </c>
      <c r="C84" s="15">
        <v>4456</v>
      </c>
      <c r="D84" s="15">
        <v>12684</v>
      </c>
      <c r="E84" s="15">
        <v>6703</v>
      </c>
      <c r="F84" s="15">
        <v>16056</v>
      </c>
      <c r="G84" s="15">
        <v>8531</v>
      </c>
      <c r="H84" s="15">
        <v>5071</v>
      </c>
      <c r="I84" s="15">
        <v>1694</v>
      </c>
      <c r="J84" s="177">
        <f t="shared" si="2"/>
        <v>97001</v>
      </c>
    </row>
    <row r="85" spans="1:10" ht="20.100000000000001" customHeight="1" x14ac:dyDescent="0.2">
      <c r="A85" s="161" t="s">
        <v>151</v>
      </c>
      <c r="B85" s="15">
        <v>1529</v>
      </c>
      <c r="C85" s="15">
        <v>30157</v>
      </c>
      <c r="D85" s="15">
        <v>187</v>
      </c>
      <c r="E85" s="15">
        <v>4497</v>
      </c>
      <c r="F85" s="15">
        <v>14863</v>
      </c>
      <c r="G85" s="15">
        <v>408</v>
      </c>
      <c r="H85" s="15">
        <v>79</v>
      </c>
      <c r="I85" s="15">
        <v>5789</v>
      </c>
      <c r="J85" s="177">
        <f t="shared" si="2"/>
        <v>57509</v>
      </c>
    </row>
    <row r="86" spans="1:10" ht="20.100000000000001" customHeight="1" x14ac:dyDescent="0.2">
      <c r="A86" s="161" t="s">
        <v>152</v>
      </c>
      <c r="B86" s="15">
        <v>8911</v>
      </c>
      <c r="C86" s="15">
        <v>23031</v>
      </c>
      <c r="D86" s="15">
        <v>19592</v>
      </c>
      <c r="E86" s="15">
        <v>14991</v>
      </c>
      <c r="F86" s="15">
        <v>7779</v>
      </c>
      <c r="G86" s="15">
        <v>16109</v>
      </c>
      <c r="H86" s="15">
        <v>2150</v>
      </c>
      <c r="I86" s="15">
        <v>2552</v>
      </c>
      <c r="J86" s="177">
        <f t="shared" si="2"/>
        <v>95115</v>
      </c>
    </row>
    <row r="87" spans="1:10" ht="20.100000000000001" customHeight="1" x14ac:dyDescent="0.2">
      <c r="A87" s="161" t="s">
        <v>153</v>
      </c>
      <c r="B87" s="15">
        <v>134</v>
      </c>
      <c r="C87" s="15">
        <v>1330</v>
      </c>
      <c r="D87" s="15">
        <v>11966</v>
      </c>
      <c r="E87" s="15">
        <v>24</v>
      </c>
      <c r="F87" s="15">
        <v>20</v>
      </c>
      <c r="G87" s="15">
        <v>3643</v>
      </c>
      <c r="H87" s="15">
        <v>11166</v>
      </c>
      <c r="I87" s="15">
        <v>1094</v>
      </c>
      <c r="J87" s="177">
        <f t="shared" si="2"/>
        <v>29377</v>
      </c>
    </row>
    <row r="88" spans="1:10" ht="20.100000000000001" customHeight="1" x14ac:dyDescent="0.2">
      <c r="A88" s="161" t="s">
        <v>154</v>
      </c>
      <c r="B88" s="15">
        <v>22166</v>
      </c>
      <c r="C88" s="15">
        <v>85520</v>
      </c>
      <c r="D88" s="15">
        <v>855</v>
      </c>
      <c r="E88" s="15">
        <v>22892</v>
      </c>
      <c r="F88" s="15">
        <v>118903</v>
      </c>
      <c r="G88" s="15">
        <v>25020</v>
      </c>
      <c r="H88" s="15">
        <v>487</v>
      </c>
      <c r="I88" s="15">
        <v>153962</v>
      </c>
      <c r="J88" s="177">
        <f t="shared" si="2"/>
        <v>429805</v>
      </c>
    </row>
    <row r="89" spans="1:10" ht="20.100000000000001" customHeight="1" x14ac:dyDescent="0.2">
      <c r="A89" s="161" t="s">
        <v>155</v>
      </c>
      <c r="B89" s="15">
        <v>3800</v>
      </c>
      <c r="C89" s="15">
        <v>85684</v>
      </c>
      <c r="D89" s="15">
        <v>202</v>
      </c>
      <c r="E89" s="15">
        <v>189</v>
      </c>
      <c r="F89" s="15">
        <v>2308</v>
      </c>
      <c r="G89" s="15">
        <v>368</v>
      </c>
      <c r="H89" s="15">
        <v>0</v>
      </c>
      <c r="I89" s="15">
        <v>1147</v>
      </c>
      <c r="J89" s="177">
        <f t="shared" si="2"/>
        <v>93698</v>
      </c>
    </row>
    <row r="90" spans="1:10" ht="20.100000000000001" customHeight="1" x14ac:dyDescent="0.2">
      <c r="A90" s="161" t="s">
        <v>156</v>
      </c>
      <c r="B90" s="15">
        <v>4587</v>
      </c>
      <c r="C90" s="15">
        <v>291</v>
      </c>
      <c r="D90" s="15">
        <v>0</v>
      </c>
      <c r="E90" s="15">
        <v>217</v>
      </c>
      <c r="F90" s="15">
        <v>34799</v>
      </c>
      <c r="G90" s="15">
        <v>8540</v>
      </c>
      <c r="H90" s="15">
        <v>0</v>
      </c>
      <c r="I90" s="15">
        <v>12498</v>
      </c>
      <c r="J90" s="177">
        <f t="shared" si="2"/>
        <v>60932</v>
      </c>
    </row>
    <row r="91" spans="1:10" ht="20.100000000000001" customHeight="1" x14ac:dyDescent="0.2">
      <c r="A91" s="161" t="s">
        <v>157</v>
      </c>
      <c r="B91" s="15">
        <v>473054</v>
      </c>
      <c r="C91" s="15">
        <v>90604</v>
      </c>
      <c r="D91" s="15">
        <v>875437</v>
      </c>
      <c r="E91" s="15">
        <v>97622</v>
      </c>
      <c r="F91" s="15">
        <v>353618</v>
      </c>
      <c r="G91" s="15">
        <v>764151</v>
      </c>
      <c r="H91" s="15">
        <v>178247</v>
      </c>
      <c r="I91" s="15">
        <v>3382</v>
      </c>
      <c r="J91" s="177">
        <f t="shared" si="2"/>
        <v>2836115</v>
      </c>
    </row>
    <row r="92" spans="1:10" ht="20.100000000000001" customHeight="1" x14ac:dyDescent="0.2">
      <c r="A92" s="161" t="s">
        <v>158</v>
      </c>
      <c r="B92" s="15">
        <v>1514964</v>
      </c>
      <c r="C92" s="15">
        <v>1269609</v>
      </c>
      <c r="D92" s="15">
        <v>127056</v>
      </c>
      <c r="E92" s="15">
        <v>2036753</v>
      </c>
      <c r="F92" s="15">
        <v>536316</v>
      </c>
      <c r="G92" s="15">
        <v>860330</v>
      </c>
      <c r="H92" s="15">
        <v>356671</v>
      </c>
      <c r="I92" s="15">
        <v>22391</v>
      </c>
      <c r="J92" s="177">
        <f t="shared" si="2"/>
        <v>6724090</v>
      </c>
    </row>
    <row r="93" spans="1:10" ht="20.100000000000001" customHeight="1" x14ac:dyDescent="0.2">
      <c r="A93" s="161" t="s">
        <v>198</v>
      </c>
      <c r="B93" s="15">
        <v>0</v>
      </c>
      <c r="C93" s="15">
        <v>0</v>
      </c>
      <c r="D93" s="15">
        <v>0</v>
      </c>
      <c r="E93" s="15">
        <v>0</v>
      </c>
      <c r="F93" s="15">
        <v>320</v>
      </c>
      <c r="G93" s="15">
        <v>0</v>
      </c>
      <c r="H93" s="15">
        <v>0</v>
      </c>
      <c r="I93" s="15">
        <v>0</v>
      </c>
      <c r="J93" s="177">
        <f t="shared" si="2"/>
        <v>320</v>
      </c>
    </row>
    <row r="94" spans="1:10" ht="13.5" customHeight="1" thickBot="1" x14ac:dyDescent="0.25">
      <c r="A94" s="68" t="s">
        <v>10</v>
      </c>
      <c r="B94" s="53">
        <f>SUM(B59:B93)</f>
        <v>2393698</v>
      </c>
      <c r="C94" s="53">
        <f t="shared" ref="C94:J94" si="3">SUM(C59:C93)</f>
        <v>3602762</v>
      </c>
      <c r="D94" s="53">
        <f t="shared" si="3"/>
        <v>1795628</v>
      </c>
      <c r="E94" s="53">
        <f t="shared" si="3"/>
        <v>2796215</v>
      </c>
      <c r="F94" s="53">
        <f t="shared" si="3"/>
        <v>1517255</v>
      </c>
      <c r="G94" s="53">
        <f t="shared" si="3"/>
        <v>2149418</v>
      </c>
      <c r="H94" s="53">
        <f t="shared" si="3"/>
        <v>1439295</v>
      </c>
      <c r="I94" s="53">
        <f t="shared" si="3"/>
        <v>759992</v>
      </c>
      <c r="J94" s="54">
        <f t="shared" si="3"/>
        <v>16454263</v>
      </c>
    </row>
    <row r="95" spans="1:10" x14ac:dyDescent="0.2">
      <c r="A95" s="78" t="s">
        <v>199</v>
      </c>
      <c r="B95" s="103"/>
      <c r="C95" s="103"/>
      <c r="D95" s="103"/>
      <c r="E95" s="103"/>
      <c r="F95" s="103" t="s">
        <v>200</v>
      </c>
      <c r="G95" s="103"/>
      <c r="H95" s="103"/>
      <c r="I95" s="103"/>
      <c r="J95" s="103"/>
    </row>
    <row r="96" spans="1:10" x14ac:dyDescent="0.2">
      <c r="A96" s="103" t="s">
        <v>175</v>
      </c>
      <c r="B96" s="103"/>
      <c r="C96" s="103"/>
      <c r="D96" s="103"/>
      <c r="E96" s="103"/>
      <c r="F96" s="103"/>
      <c r="G96" s="103"/>
      <c r="H96" s="103"/>
      <c r="I96" s="103"/>
      <c r="J96" s="103"/>
    </row>
    <row r="97" spans="1:10" x14ac:dyDescent="0.2">
      <c r="A97" s="103" t="s">
        <v>176</v>
      </c>
      <c r="B97" s="103"/>
      <c r="C97" s="103"/>
      <c r="D97" s="103"/>
      <c r="E97" s="103"/>
      <c r="F97" s="103"/>
      <c r="G97" s="103"/>
      <c r="H97" s="103"/>
      <c r="I97" s="103"/>
      <c r="J97" s="103"/>
    </row>
    <row r="98" spans="1:10" x14ac:dyDescent="0.2">
      <c r="A98" s="103"/>
      <c r="B98" s="103"/>
      <c r="C98" s="103"/>
      <c r="D98" s="103"/>
      <c r="E98" s="103"/>
      <c r="F98" s="103"/>
      <c r="G98" s="103"/>
      <c r="H98" s="103"/>
      <c r="I98" s="103"/>
      <c r="J98" s="103"/>
    </row>
    <row r="99" spans="1:10" x14ac:dyDescent="0.2">
      <c r="A99" s="103"/>
      <c r="B99" s="103"/>
      <c r="C99" s="103"/>
      <c r="D99" s="103"/>
      <c r="E99" s="103"/>
      <c r="F99" s="103"/>
      <c r="G99" s="103"/>
      <c r="H99" s="103"/>
      <c r="I99" s="103"/>
      <c r="J99" s="103"/>
    </row>
    <row r="100" spans="1:10" x14ac:dyDescent="0.2">
      <c r="A100" s="103"/>
      <c r="B100" s="103"/>
      <c r="C100" s="103"/>
      <c r="D100" s="103"/>
      <c r="E100" s="103"/>
      <c r="F100" s="103"/>
      <c r="G100" s="103"/>
      <c r="H100" s="103"/>
      <c r="I100" s="103"/>
      <c r="J100" s="103"/>
    </row>
    <row r="101" spans="1:10" x14ac:dyDescent="0.2">
      <c r="A101" s="103"/>
      <c r="B101" s="103"/>
      <c r="C101" s="103"/>
      <c r="D101" s="103"/>
      <c r="E101" s="103"/>
      <c r="F101" s="103"/>
      <c r="G101" s="103"/>
      <c r="H101" s="103"/>
      <c r="I101" s="103"/>
      <c r="J101" s="103"/>
    </row>
    <row r="102" spans="1:10" x14ac:dyDescent="0.2">
      <c r="A102" s="198" t="s">
        <v>202</v>
      </c>
      <c r="B102" s="198"/>
      <c r="C102" s="198"/>
      <c r="D102" s="198"/>
      <c r="E102" s="198"/>
      <c r="F102" s="198"/>
      <c r="G102" s="198"/>
      <c r="H102" s="198"/>
      <c r="I102" s="198"/>
      <c r="J102" s="198"/>
    </row>
    <row r="103" spans="1:10" x14ac:dyDescent="0.2">
      <c r="A103" s="198" t="s">
        <v>203</v>
      </c>
      <c r="B103" s="198"/>
      <c r="C103" s="198"/>
      <c r="D103" s="198"/>
      <c r="E103" s="198"/>
      <c r="F103" s="198"/>
      <c r="G103" s="198"/>
      <c r="H103" s="198"/>
      <c r="I103" s="198"/>
      <c r="J103" s="198"/>
    </row>
    <row r="104" spans="1:10" ht="13.5" thickBot="1" x14ac:dyDescent="0.25">
      <c r="A104" s="103"/>
      <c r="B104" s="103"/>
      <c r="C104" s="103"/>
      <c r="D104" s="103"/>
      <c r="E104" s="103"/>
      <c r="F104" s="103"/>
      <c r="G104" s="103"/>
      <c r="H104" s="103"/>
      <c r="I104" s="103"/>
      <c r="J104" s="103"/>
    </row>
    <row r="105" spans="1:10" x14ac:dyDescent="0.2">
      <c r="A105" s="174" t="s">
        <v>1</v>
      </c>
      <c r="B105" s="175" t="s">
        <v>2</v>
      </c>
      <c r="C105" s="175" t="s">
        <v>3</v>
      </c>
      <c r="D105" s="175" t="s">
        <v>4</v>
      </c>
      <c r="E105" s="175" t="s">
        <v>5</v>
      </c>
      <c r="F105" s="175" t="s">
        <v>6</v>
      </c>
      <c r="G105" s="175" t="s">
        <v>7</v>
      </c>
      <c r="H105" s="175" t="s">
        <v>8</v>
      </c>
      <c r="I105" s="175" t="s">
        <v>9</v>
      </c>
      <c r="J105" s="176" t="s">
        <v>10</v>
      </c>
    </row>
    <row r="106" spans="1:10" ht="20.100000000000001" customHeight="1" x14ac:dyDescent="0.2">
      <c r="A106" s="161" t="s">
        <v>125</v>
      </c>
      <c r="B106" s="15">
        <v>57568</v>
      </c>
      <c r="C106" s="15">
        <v>3506357</v>
      </c>
      <c r="D106" s="15">
        <v>2478792</v>
      </c>
      <c r="E106" s="15">
        <v>1613500</v>
      </c>
      <c r="F106" s="15">
        <v>139845</v>
      </c>
      <c r="G106" s="15">
        <v>14440</v>
      </c>
      <c r="H106" s="15">
        <v>402335</v>
      </c>
      <c r="I106" s="15">
        <v>104652</v>
      </c>
      <c r="J106" s="177">
        <f>SUM(B106:I106)</f>
        <v>8317489</v>
      </c>
    </row>
    <row r="107" spans="1:10" ht="20.100000000000001" customHeight="1" x14ac:dyDescent="0.2">
      <c r="A107" s="161" t="s">
        <v>126</v>
      </c>
      <c r="B107" s="15">
        <v>128699</v>
      </c>
      <c r="C107" s="15">
        <v>27520</v>
      </c>
      <c r="D107" s="15">
        <v>43813</v>
      </c>
      <c r="E107" s="15">
        <v>25561</v>
      </c>
      <c r="F107" s="15">
        <v>69569</v>
      </c>
      <c r="G107" s="15">
        <v>45114</v>
      </c>
      <c r="H107" s="15">
        <v>161481</v>
      </c>
      <c r="I107" s="15">
        <v>25548</v>
      </c>
      <c r="J107" s="177">
        <f t="shared" ref="J107:J140" si="4">SUM(B107:I107)</f>
        <v>527305</v>
      </c>
    </row>
    <row r="108" spans="1:10" ht="20.100000000000001" customHeight="1" x14ac:dyDescent="0.2">
      <c r="A108" s="161" t="s">
        <v>127</v>
      </c>
      <c r="B108" s="15">
        <v>17443</v>
      </c>
      <c r="C108" s="15">
        <v>0</v>
      </c>
      <c r="D108" s="15">
        <v>34871</v>
      </c>
      <c r="E108" s="15">
        <v>0</v>
      </c>
      <c r="F108" s="15">
        <v>0</v>
      </c>
      <c r="G108" s="15">
        <v>51069</v>
      </c>
      <c r="H108" s="15">
        <v>2825</v>
      </c>
      <c r="I108" s="15">
        <v>0</v>
      </c>
      <c r="J108" s="177">
        <f t="shared" si="4"/>
        <v>106208</v>
      </c>
    </row>
    <row r="109" spans="1:10" ht="20.100000000000001" customHeight="1" x14ac:dyDescent="0.2">
      <c r="A109" s="161" t="s">
        <v>128</v>
      </c>
      <c r="B109" s="15">
        <v>3836</v>
      </c>
      <c r="C109" s="15">
        <v>134959</v>
      </c>
      <c r="D109" s="15">
        <v>1067</v>
      </c>
      <c r="E109" s="15">
        <v>2265</v>
      </c>
      <c r="F109" s="15">
        <v>17390</v>
      </c>
      <c r="G109" s="15">
        <v>31253</v>
      </c>
      <c r="H109" s="15">
        <v>1332</v>
      </c>
      <c r="I109" s="15">
        <v>57833</v>
      </c>
      <c r="J109" s="177">
        <f t="shared" si="4"/>
        <v>249935</v>
      </c>
    </row>
    <row r="110" spans="1:10" ht="20.100000000000001" customHeight="1" x14ac:dyDescent="0.2">
      <c r="A110" s="161" t="s">
        <v>129</v>
      </c>
      <c r="B110" s="15">
        <v>279</v>
      </c>
      <c r="C110" s="15">
        <v>480</v>
      </c>
      <c r="D110" s="15">
        <v>5779</v>
      </c>
      <c r="E110" s="15">
        <v>8</v>
      </c>
      <c r="F110" s="15">
        <v>1284</v>
      </c>
      <c r="G110" s="15">
        <v>81</v>
      </c>
      <c r="H110" s="15">
        <v>42220</v>
      </c>
      <c r="I110" s="15">
        <v>175</v>
      </c>
      <c r="J110" s="177">
        <f t="shared" si="4"/>
        <v>50306</v>
      </c>
    </row>
    <row r="111" spans="1:10" ht="20.100000000000001" customHeight="1" x14ac:dyDescent="0.2">
      <c r="A111" s="161" t="s">
        <v>130</v>
      </c>
      <c r="B111" s="15">
        <v>34317</v>
      </c>
      <c r="C111" s="15">
        <v>2365</v>
      </c>
      <c r="D111" s="15">
        <v>9513</v>
      </c>
      <c r="E111" s="15">
        <v>28837</v>
      </c>
      <c r="F111" s="15">
        <v>19527</v>
      </c>
      <c r="G111" s="15">
        <v>26180</v>
      </c>
      <c r="H111" s="15">
        <v>241652</v>
      </c>
      <c r="I111" s="15">
        <v>19868</v>
      </c>
      <c r="J111" s="177">
        <f t="shared" si="4"/>
        <v>382259</v>
      </c>
    </row>
    <row r="112" spans="1:10" ht="20.100000000000001" customHeight="1" x14ac:dyDescent="0.2">
      <c r="A112" s="161" t="s">
        <v>131</v>
      </c>
      <c r="B112" s="15">
        <v>5088</v>
      </c>
      <c r="C112" s="15">
        <v>2342</v>
      </c>
      <c r="D112" s="15">
        <v>3315</v>
      </c>
      <c r="E112" s="15">
        <v>1053</v>
      </c>
      <c r="F112" s="15">
        <v>1276</v>
      </c>
      <c r="G112" s="15">
        <v>25636</v>
      </c>
      <c r="H112" s="15">
        <v>48508</v>
      </c>
      <c r="I112" s="15">
        <v>7231</v>
      </c>
      <c r="J112" s="177">
        <f t="shared" si="4"/>
        <v>94449</v>
      </c>
    </row>
    <row r="113" spans="1:10" ht="20.100000000000001" customHeight="1" x14ac:dyDescent="0.2">
      <c r="A113" s="161" t="s">
        <v>132</v>
      </c>
      <c r="B113" s="15">
        <v>224</v>
      </c>
      <c r="C113" s="15">
        <v>0</v>
      </c>
      <c r="D113" s="15">
        <v>190</v>
      </c>
      <c r="E113" s="15">
        <v>232</v>
      </c>
      <c r="F113" s="15">
        <v>465</v>
      </c>
      <c r="G113" s="15">
        <v>3871</v>
      </c>
      <c r="H113" s="15">
        <v>4510</v>
      </c>
      <c r="I113" s="15">
        <v>302</v>
      </c>
      <c r="J113" s="177">
        <f t="shared" si="4"/>
        <v>9794</v>
      </c>
    </row>
    <row r="114" spans="1:10" ht="20.100000000000001" customHeight="1" x14ac:dyDescent="0.2">
      <c r="A114" s="161" t="s">
        <v>133</v>
      </c>
      <c r="B114" s="15">
        <v>75537</v>
      </c>
      <c r="C114" s="15">
        <v>3063</v>
      </c>
      <c r="D114" s="15">
        <v>28336</v>
      </c>
      <c r="E114" s="15">
        <v>9283</v>
      </c>
      <c r="F114" s="15">
        <v>75774</v>
      </c>
      <c r="G114" s="15">
        <v>160499</v>
      </c>
      <c r="H114" s="15">
        <v>196818</v>
      </c>
      <c r="I114" s="15">
        <v>11612</v>
      </c>
      <c r="J114" s="177">
        <f t="shared" si="4"/>
        <v>560922</v>
      </c>
    </row>
    <row r="115" spans="1:10" ht="20.100000000000001" customHeight="1" x14ac:dyDescent="0.2">
      <c r="A115" s="161" t="s">
        <v>134</v>
      </c>
      <c r="B115" s="15">
        <v>188494</v>
      </c>
      <c r="C115" s="15">
        <v>56545</v>
      </c>
      <c r="D115" s="15">
        <v>25768</v>
      </c>
      <c r="E115" s="15">
        <v>132929</v>
      </c>
      <c r="F115" s="15">
        <v>75647</v>
      </c>
      <c r="G115" s="15">
        <v>18529</v>
      </c>
      <c r="H115" s="15">
        <v>294113</v>
      </c>
      <c r="I115" s="15">
        <v>19650</v>
      </c>
      <c r="J115" s="177">
        <f t="shared" si="4"/>
        <v>811675</v>
      </c>
    </row>
    <row r="116" spans="1:10" ht="20.100000000000001" customHeight="1" x14ac:dyDescent="0.2">
      <c r="A116" s="161" t="s">
        <v>135</v>
      </c>
      <c r="B116" s="15">
        <v>2031</v>
      </c>
      <c r="C116" s="15">
        <v>92974</v>
      </c>
      <c r="D116" s="15">
        <v>967</v>
      </c>
      <c r="E116" s="15">
        <v>3360</v>
      </c>
      <c r="F116" s="15">
        <v>66956</v>
      </c>
      <c r="G116" s="15">
        <v>83254</v>
      </c>
      <c r="H116" s="15">
        <v>4698</v>
      </c>
      <c r="I116" s="15">
        <v>45180</v>
      </c>
      <c r="J116" s="177">
        <f t="shared" si="4"/>
        <v>299420</v>
      </c>
    </row>
    <row r="117" spans="1:10" ht="20.100000000000001" customHeight="1" x14ac:dyDescent="0.2">
      <c r="A117" s="161" t="s">
        <v>136</v>
      </c>
      <c r="B117" s="15">
        <v>105</v>
      </c>
      <c r="C117" s="15">
        <v>0</v>
      </c>
      <c r="D117" s="15">
        <v>0</v>
      </c>
      <c r="E117" s="15">
        <v>468887</v>
      </c>
      <c r="F117" s="15">
        <v>52050</v>
      </c>
      <c r="G117" s="15">
        <v>26019</v>
      </c>
      <c r="H117" s="15">
        <v>1733</v>
      </c>
      <c r="I117" s="15">
        <v>0</v>
      </c>
      <c r="J117" s="177">
        <f t="shared" si="4"/>
        <v>548794</v>
      </c>
    </row>
    <row r="118" spans="1:10" ht="20.100000000000001" customHeight="1" x14ac:dyDescent="0.2">
      <c r="A118" s="161" t="s">
        <v>137</v>
      </c>
      <c r="B118" s="15">
        <v>91809</v>
      </c>
      <c r="C118" s="15">
        <v>595329</v>
      </c>
      <c r="D118" s="15">
        <v>14344</v>
      </c>
      <c r="E118" s="15">
        <v>109019</v>
      </c>
      <c r="F118" s="15">
        <v>175841</v>
      </c>
      <c r="G118" s="15">
        <v>32254</v>
      </c>
      <c r="H118" s="15">
        <v>3897</v>
      </c>
      <c r="I118" s="15">
        <v>58733</v>
      </c>
      <c r="J118" s="177">
        <f t="shared" si="4"/>
        <v>1081226</v>
      </c>
    </row>
    <row r="119" spans="1:10" ht="20.100000000000001" customHeight="1" x14ac:dyDescent="0.2">
      <c r="A119" s="161" t="s">
        <v>138</v>
      </c>
      <c r="B119" s="15">
        <v>943547</v>
      </c>
      <c r="C119" s="15">
        <v>152002</v>
      </c>
      <c r="D119" s="15">
        <v>506855</v>
      </c>
      <c r="E119" s="15">
        <v>430125</v>
      </c>
      <c r="F119" s="15">
        <v>360494</v>
      </c>
      <c r="G119" s="15">
        <v>86405</v>
      </c>
      <c r="H119" s="15">
        <v>197633</v>
      </c>
      <c r="I119" s="15">
        <v>79698</v>
      </c>
      <c r="J119" s="177">
        <f t="shared" si="4"/>
        <v>2756759</v>
      </c>
    </row>
    <row r="120" spans="1:10" ht="20.100000000000001" customHeight="1" x14ac:dyDescent="0.2">
      <c r="A120" s="161" t="s">
        <v>139</v>
      </c>
      <c r="B120" s="15">
        <v>73003</v>
      </c>
      <c r="C120" s="15">
        <v>5214</v>
      </c>
      <c r="D120" s="15">
        <v>82303</v>
      </c>
      <c r="E120" s="15">
        <v>31699</v>
      </c>
      <c r="F120" s="15">
        <v>59019</v>
      </c>
      <c r="G120" s="15">
        <v>36994</v>
      </c>
      <c r="H120" s="15">
        <v>26656</v>
      </c>
      <c r="I120" s="15">
        <v>6091</v>
      </c>
      <c r="J120" s="177">
        <f t="shared" si="4"/>
        <v>320979</v>
      </c>
    </row>
    <row r="121" spans="1:10" ht="20.100000000000001" customHeight="1" x14ac:dyDescent="0.2">
      <c r="A121" s="161" t="s">
        <v>140</v>
      </c>
      <c r="B121" s="15">
        <v>133</v>
      </c>
      <c r="C121" s="15">
        <v>0</v>
      </c>
      <c r="D121" s="15">
        <v>0</v>
      </c>
      <c r="E121" s="15">
        <v>112252</v>
      </c>
      <c r="F121" s="15">
        <v>0</v>
      </c>
      <c r="G121" s="15">
        <v>272</v>
      </c>
      <c r="H121" s="15">
        <v>144</v>
      </c>
      <c r="I121" s="15">
        <v>0</v>
      </c>
      <c r="J121" s="177">
        <f t="shared" si="4"/>
        <v>112801</v>
      </c>
    </row>
    <row r="122" spans="1:10" ht="20.100000000000001" customHeight="1" x14ac:dyDescent="0.2">
      <c r="A122" s="161" t="s">
        <v>141</v>
      </c>
      <c r="B122" s="15">
        <v>153691</v>
      </c>
      <c r="C122" s="15">
        <v>94308</v>
      </c>
      <c r="D122" s="15">
        <v>18760</v>
      </c>
      <c r="E122" s="15">
        <v>70405</v>
      </c>
      <c r="F122" s="15">
        <v>124626</v>
      </c>
      <c r="G122" s="15">
        <v>22094</v>
      </c>
      <c r="H122" s="15">
        <v>10512</v>
      </c>
      <c r="I122" s="15">
        <v>34191</v>
      </c>
      <c r="J122" s="177">
        <f t="shared" si="4"/>
        <v>528587</v>
      </c>
    </row>
    <row r="123" spans="1:10" ht="20.100000000000001" customHeight="1" x14ac:dyDescent="0.2">
      <c r="A123" s="161" t="s">
        <v>142</v>
      </c>
      <c r="B123" s="15">
        <v>71761</v>
      </c>
      <c r="C123" s="15">
        <v>1631</v>
      </c>
      <c r="D123" s="15">
        <v>12791</v>
      </c>
      <c r="E123" s="15">
        <v>30362</v>
      </c>
      <c r="F123" s="15">
        <v>43824</v>
      </c>
      <c r="G123" s="15">
        <v>24408</v>
      </c>
      <c r="H123" s="15">
        <v>41205</v>
      </c>
      <c r="I123" s="15">
        <v>940</v>
      </c>
      <c r="J123" s="177">
        <f t="shared" si="4"/>
        <v>226922</v>
      </c>
    </row>
    <row r="124" spans="1:10" ht="20.100000000000001" customHeight="1" x14ac:dyDescent="0.2">
      <c r="A124" s="161" t="s">
        <v>143</v>
      </c>
      <c r="B124" s="15">
        <v>17383</v>
      </c>
      <c r="C124" s="15">
        <v>162</v>
      </c>
      <c r="D124" s="15">
        <v>83887</v>
      </c>
      <c r="E124" s="15">
        <v>48898</v>
      </c>
      <c r="F124" s="15">
        <v>352223</v>
      </c>
      <c r="G124" s="15">
        <v>53809</v>
      </c>
      <c r="H124" s="15">
        <v>140789</v>
      </c>
      <c r="I124" s="15">
        <v>151</v>
      </c>
      <c r="J124" s="177">
        <f t="shared" si="4"/>
        <v>697302</v>
      </c>
    </row>
    <row r="125" spans="1:10" ht="20.100000000000001" customHeight="1" x14ac:dyDescent="0.2">
      <c r="A125" s="161" t="s">
        <v>144</v>
      </c>
      <c r="B125" s="15">
        <v>19970</v>
      </c>
      <c r="C125" s="15">
        <v>1577</v>
      </c>
      <c r="D125" s="15">
        <v>36425</v>
      </c>
      <c r="E125" s="15">
        <v>40929</v>
      </c>
      <c r="F125" s="15">
        <v>65350</v>
      </c>
      <c r="G125" s="15">
        <v>8848</v>
      </c>
      <c r="H125" s="15">
        <v>9224</v>
      </c>
      <c r="I125" s="15">
        <v>569</v>
      </c>
      <c r="J125" s="177">
        <f t="shared" si="4"/>
        <v>182892</v>
      </c>
    </row>
    <row r="126" spans="1:10" ht="20.100000000000001" customHeight="1" x14ac:dyDescent="0.2">
      <c r="A126" s="161" t="s">
        <v>145</v>
      </c>
      <c r="B126" s="15">
        <v>847</v>
      </c>
      <c r="C126" s="15">
        <v>93</v>
      </c>
      <c r="D126" s="15">
        <v>268</v>
      </c>
      <c r="E126" s="15">
        <v>13383</v>
      </c>
      <c r="F126" s="15">
        <v>3280</v>
      </c>
      <c r="G126" s="15">
        <v>954</v>
      </c>
      <c r="H126" s="15">
        <v>382</v>
      </c>
      <c r="I126" s="15">
        <v>295</v>
      </c>
      <c r="J126" s="177">
        <f t="shared" si="4"/>
        <v>19502</v>
      </c>
    </row>
    <row r="127" spans="1:10" ht="20.100000000000001" customHeight="1" x14ac:dyDescent="0.2">
      <c r="A127" s="161" t="s">
        <v>146</v>
      </c>
      <c r="B127" s="15">
        <v>561</v>
      </c>
      <c r="C127" s="15">
        <v>0</v>
      </c>
      <c r="D127" s="15">
        <v>236</v>
      </c>
      <c r="E127" s="15">
        <v>31419</v>
      </c>
      <c r="F127" s="15">
        <v>3538</v>
      </c>
      <c r="G127" s="15">
        <v>1533</v>
      </c>
      <c r="H127" s="15">
        <v>1255</v>
      </c>
      <c r="I127" s="15">
        <v>91</v>
      </c>
      <c r="J127" s="177">
        <f t="shared" si="4"/>
        <v>38633</v>
      </c>
    </row>
    <row r="128" spans="1:10" ht="20.100000000000001" customHeight="1" x14ac:dyDescent="0.2">
      <c r="A128" s="161" t="s">
        <v>147</v>
      </c>
      <c r="B128" s="15">
        <v>24419</v>
      </c>
      <c r="C128" s="15">
        <v>1491</v>
      </c>
      <c r="D128" s="15">
        <v>1371</v>
      </c>
      <c r="E128" s="15">
        <v>65779</v>
      </c>
      <c r="F128" s="15">
        <v>136471</v>
      </c>
      <c r="G128" s="15">
        <v>6467</v>
      </c>
      <c r="H128" s="15">
        <v>14879</v>
      </c>
      <c r="I128" s="15">
        <v>805</v>
      </c>
      <c r="J128" s="177">
        <f t="shared" si="4"/>
        <v>251682</v>
      </c>
    </row>
    <row r="129" spans="1:10" ht="20.100000000000001" customHeight="1" x14ac:dyDescent="0.2">
      <c r="A129" s="161" t="s">
        <v>148</v>
      </c>
      <c r="B129" s="15">
        <v>885500</v>
      </c>
      <c r="C129" s="15">
        <v>0</v>
      </c>
      <c r="D129" s="15">
        <v>716000</v>
      </c>
      <c r="E129" s="15">
        <v>0</v>
      </c>
      <c r="F129" s="15">
        <v>388850</v>
      </c>
      <c r="G129" s="15">
        <v>542850</v>
      </c>
      <c r="H129" s="15">
        <v>3511400</v>
      </c>
      <c r="I129" s="15">
        <v>0</v>
      </c>
      <c r="J129" s="177">
        <f t="shared" si="4"/>
        <v>6044600</v>
      </c>
    </row>
    <row r="130" spans="1:10" ht="20.100000000000001" customHeight="1" x14ac:dyDescent="0.2">
      <c r="A130" s="161" t="s">
        <v>149</v>
      </c>
      <c r="B130" s="15">
        <v>1596</v>
      </c>
      <c r="C130" s="15">
        <v>290</v>
      </c>
      <c r="D130" s="15">
        <v>720</v>
      </c>
      <c r="E130" s="15">
        <v>213066</v>
      </c>
      <c r="F130" s="15">
        <v>68255</v>
      </c>
      <c r="G130" s="15">
        <v>9629</v>
      </c>
      <c r="H130" s="15">
        <v>143</v>
      </c>
      <c r="I130" s="15">
        <v>8</v>
      </c>
      <c r="J130" s="177">
        <f t="shared" si="4"/>
        <v>293707</v>
      </c>
    </row>
    <row r="131" spans="1:10" ht="20.100000000000001" customHeight="1" x14ac:dyDescent="0.2">
      <c r="A131" s="161" t="s">
        <v>150</v>
      </c>
      <c r="B131" s="15">
        <v>107305</v>
      </c>
      <c r="C131" s="15">
        <v>5534</v>
      </c>
      <c r="D131" s="15">
        <v>42017</v>
      </c>
      <c r="E131" s="15">
        <v>2429</v>
      </c>
      <c r="F131" s="15">
        <v>12096</v>
      </c>
      <c r="G131" s="15">
        <v>4416</v>
      </c>
      <c r="H131" s="15">
        <v>2083</v>
      </c>
      <c r="I131" s="15">
        <v>4315</v>
      </c>
      <c r="J131" s="177">
        <f t="shared" si="4"/>
        <v>180195</v>
      </c>
    </row>
    <row r="132" spans="1:10" ht="20.100000000000001" customHeight="1" x14ac:dyDescent="0.2">
      <c r="A132" s="161" t="s">
        <v>151</v>
      </c>
      <c r="B132" s="15">
        <v>3561</v>
      </c>
      <c r="C132" s="15">
        <v>12090</v>
      </c>
      <c r="D132" s="15">
        <v>1106</v>
      </c>
      <c r="E132" s="15">
        <v>2667</v>
      </c>
      <c r="F132" s="15">
        <v>29249</v>
      </c>
      <c r="G132" s="15">
        <v>901</v>
      </c>
      <c r="H132" s="15">
        <v>119</v>
      </c>
      <c r="I132" s="15">
        <v>14225</v>
      </c>
      <c r="J132" s="177">
        <f t="shared" si="4"/>
        <v>63918</v>
      </c>
    </row>
    <row r="133" spans="1:10" ht="20.100000000000001" customHeight="1" x14ac:dyDescent="0.2">
      <c r="A133" s="161" t="s">
        <v>152</v>
      </c>
      <c r="B133" s="15">
        <v>17802</v>
      </c>
      <c r="C133" s="15">
        <v>2831</v>
      </c>
      <c r="D133" s="15">
        <v>27470</v>
      </c>
      <c r="E133" s="15">
        <v>12672</v>
      </c>
      <c r="F133" s="15">
        <v>6030</v>
      </c>
      <c r="G133" s="15">
        <v>8628</v>
      </c>
      <c r="H133" s="15">
        <v>625</v>
      </c>
      <c r="I133" s="15">
        <v>1856</v>
      </c>
      <c r="J133" s="177">
        <f t="shared" si="4"/>
        <v>77914</v>
      </c>
    </row>
    <row r="134" spans="1:10" ht="20.100000000000001" customHeight="1" x14ac:dyDescent="0.2">
      <c r="A134" s="161" t="s">
        <v>153</v>
      </c>
      <c r="B134" s="15">
        <v>105</v>
      </c>
      <c r="C134" s="15">
        <v>485</v>
      </c>
      <c r="D134" s="15">
        <v>17238</v>
      </c>
      <c r="E134" s="15">
        <v>4</v>
      </c>
      <c r="F134" s="15">
        <v>20</v>
      </c>
      <c r="G134" s="15">
        <v>1946</v>
      </c>
      <c r="H134" s="15">
        <v>7981</v>
      </c>
      <c r="I134" s="15">
        <v>1239</v>
      </c>
      <c r="J134" s="177">
        <f t="shared" si="4"/>
        <v>29018</v>
      </c>
    </row>
    <row r="135" spans="1:10" ht="20.100000000000001" customHeight="1" x14ac:dyDescent="0.2">
      <c r="A135" s="161" t="s">
        <v>154</v>
      </c>
      <c r="B135" s="15">
        <v>66497</v>
      </c>
      <c r="C135" s="15">
        <v>133507</v>
      </c>
      <c r="D135" s="15">
        <v>1279</v>
      </c>
      <c r="E135" s="15">
        <v>31592</v>
      </c>
      <c r="F135" s="15">
        <v>61755</v>
      </c>
      <c r="G135" s="15">
        <v>16713</v>
      </c>
      <c r="H135" s="15">
        <v>279</v>
      </c>
      <c r="I135" s="15">
        <v>267886</v>
      </c>
      <c r="J135" s="177">
        <f t="shared" si="4"/>
        <v>579508</v>
      </c>
    </row>
    <row r="136" spans="1:10" ht="20.100000000000001" customHeight="1" x14ac:dyDescent="0.2">
      <c r="A136" s="161" t="s">
        <v>155</v>
      </c>
      <c r="B136" s="15">
        <v>8176</v>
      </c>
      <c r="C136" s="15">
        <v>12024</v>
      </c>
      <c r="D136" s="15">
        <v>203</v>
      </c>
      <c r="E136" s="15">
        <v>293</v>
      </c>
      <c r="F136" s="15">
        <v>6378</v>
      </c>
      <c r="G136" s="15">
        <v>67</v>
      </c>
      <c r="H136" s="15">
        <v>0</v>
      </c>
      <c r="I136" s="15">
        <v>1245</v>
      </c>
      <c r="J136" s="177">
        <f t="shared" si="4"/>
        <v>28386</v>
      </c>
    </row>
    <row r="137" spans="1:10" ht="20.100000000000001" customHeight="1" x14ac:dyDescent="0.2">
      <c r="A137" s="161" t="s">
        <v>156</v>
      </c>
      <c r="B137" s="15">
        <v>8753</v>
      </c>
      <c r="C137" s="15">
        <v>337</v>
      </c>
      <c r="D137" s="15">
        <v>0</v>
      </c>
      <c r="E137" s="15">
        <v>226</v>
      </c>
      <c r="F137" s="15">
        <v>14889</v>
      </c>
      <c r="G137" s="15">
        <v>4290</v>
      </c>
      <c r="H137" s="15">
        <v>0</v>
      </c>
      <c r="I137" s="15">
        <v>16291</v>
      </c>
      <c r="J137" s="177">
        <f t="shared" si="4"/>
        <v>44786</v>
      </c>
    </row>
    <row r="138" spans="1:10" ht="20.100000000000001" customHeight="1" x14ac:dyDescent="0.2">
      <c r="A138" s="161" t="s">
        <v>157</v>
      </c>
      <c r="B138" s="15">
        <v>3300560</v>
      </c>
      <c r="C138" s="15">
        <v>453792</v>
      </c>
      <c r="D138" s="15">
        <v>5518276</v>
      </c>
      <c r="E138" s="15">
        <v>262923</v>
      </c>
      <c r="F138" s="15">
        <v>1788914</v>
      </c>
      <c r="G138" s="15">
        <v>2692141</v>
      </c>
      <c r="H138" s="15">
        <v>3139995</v>
      </c>
      <c r="I138" s="15">
        <v>85087</v>
      </c>
      <c r="J138" s="177">
        <f t="shared" si="4"/>
        <v>17241688</v>
      </c>
    </row>
    <row r="139" spans="1:10" ht="20.100000000000001" customHeight="1" x14ac:dyDescent="0.2">
      <c r="A139" s="161" t="s">
        <v>158</v>
      </c>
      <c r="B139" s="15">
        <v>250191</v>
      </c>
      <c r="C139" s="15">
        <v>164734</v>
      </c>
      <c r="D139" s="15">
        <v>51730</v>
      </c>
      <c r="E139" s="15">
        <v>269818</v>
      </c>
      <c r="F139" s="15">
        <v>109949</v>
      </c>
      <c r="G139" s="15">
        <v>198624</v>
      </c>
      <c r="H139" s="15">
        <v>171666</v>
      </c>
      <c r="I139" s="15">
        <v>24657</v>
      </c>
      <c r="J139" s="177">
        <f t="shared" si="4"/>
        <v>1241369</v>
      </c>
    </row>
    <row r="140" spans="1:10" ht="20.100000000000001" customHeight="1" x14ac:dyDescent="0.2">
      <c r="A140" s="161" t="s">
        <v>198</v>
      </c>
      <c r="B140" s="15">
        <v>0</v>
      </c>
      <c r="C140" s="15">
        <v>0</v>
      </c>
      <c r="D140" s="15">
        <v>0</v>
      </c>
      <c r="E140" s="15">
        <v>0</v>
      </c>
      <c r="F140" s="15">
        <v>320</v>
      </c>
      <c r="G140" s="15">
        <v>0</v>
      </c>
      <c r="H140" s="15">
        <v>0</v>
      </c>
      <c r="I140" s="15">
        <v>0</v>
      </c>
      <c r="J140" s="177">
        <f t="shared" si="4"/>
        <v>320</v>
      </c>
    </row>
    <row r="141" spans="1:10" ht="15" customHeight="1" thickBot="1" x14ac:dyDescent="0.25">
      <c r="A141" s="68" t="s">
        <v>10</v>
      </c>
      <c r="B141" s="53">
        <f>SUM(B106:B140)</f>
        <v>6560791</v>
      </c>
      <c r="C141" s="53">
        <f t="shared" ref="C141:J141" si="5">SUM(C106:C140)</f>
        <v>5464036</v>
      </c>
      <c r="D141" s="53">
        <f t="shared" si="5"/>
        <v>9765690</v>
      </c>
      <c r="E141" s="53">
        <f t="shared" si="5"/>
        <v>4065875</v>
      </c>
      <c r="F141" s="53">
        <f t="shared" si="5"/>
        <v>4331154</v>
      </c>
      <c r="G141" s="53">
        <f t="shared" si="5"/>
        <v>4240188</v>
      </c>
      <c r="H141" s="53">
        <f t="shared" si="5"/>
        <v>8683092</v>
      </c>
      <c r="I141" s="53">
        <f t="shared" si="5"/>
        <v>890424</v>
      </c>
      <c r="J141" s="54">
        <f t="shared" si="5"/>
        <v>44001250</v>
      </c>
    </row>
    <row r="142" spans="1:10" x14ac:dyDescent="0.2">
      <c r="A142" s="78" t="s">
        <v>199</v>
      </c>
      <c r="B142" s="103"/>
      <c r="C142" s="103"/>
      <c r="D142" s="103"/>
      <c r="E142" s="103"/>
      <c r="F142" s="103" t="s">
        <v>200</v>
      </c>
      <c r="G142" s="103"/>
      <c r="H142" s="103"/>
      <c r="I142" s="103"/>
      <c r="J142" s="103"/>
    </row>
    <row r="143" spans="1:10" x14ac:dyDescent="0.2">
      <c r="A143" s="103" t="s">
        <v>175</v>
      </c>
      <c r="B143" s="103"/>
      <c r="C143" s="103"/>
      <c r="D143" s="103"/>
      <c r="E143" s="103"/>
      <c r="F143" s="103"/>
      <c r="G143" s="103"/>
      <c r="H143" s="103"/>
      <c r="I143" s="103"/>
      <c r="J143" s="103"/>
    </row>
    <row r="144" spans="1:10" x14ac:dyDescent="0.2">
      <c r="A144" s="103" t="s">
        <v>176</v>
      </c>
      <c r="B144" s="103"/>
      <c r="C144" s="103"/>
      <c r="D144" s="103"/>
      <c r="E144" s="103"/>
      <c r="F144" s="103"/>
      <c r="G144" s="103"/>
      <c r="H144" s="103"/>
      <c r="I144" s="103"/>
      <c r="J144" s="103"/>
    </row>
    <row r="145" spans="1:10" x14ac:dyDescent="0.2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</row>
    <row r="146" spans="1:10" x14ac:dyDescent="0.2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</row>
    <row r="147" spans="1:10" x14ac:dyDescent="0.2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</row>
    <row r="148" spans="1:10" x14ac:dyDescent="0.2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</row>
    <row r="149" spans="1:10" x14ac:dyDescent="0.2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</row>
    <row r="150" spans="1:10" x14ac:dyDescent="0.2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</row>
    <row r="151" spans="1:10" x14ac:dyDescent="0.2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</row>
    <row r="152" spans="1:10" x14ac:dyDescent="0.2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</row>
    <row r="153" spans="1:10" x14ac:dyDescent="0.2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</row>
    <row r="154" spans="1:10" x14ac:dyDescent="0.2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</row>
    <row r="155" spans="1:10" x14ac:dyDescent="0.2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</row>
    <row r="156" spans="1:10" x14ac:dyDescent="0.2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</row>
    <row r="157" spans="1:10" x14ac:dyDescent="0.2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</row>
    <row r="158" spans="1:10" x14ac:dyDescent="0.2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</row>
    <row r="159" spans="1:10" x14ac:dyDescent="0.2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</row>
    <row r="160" spans="1:10" x14ac:dyDescent="0.2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</row>
    <row r="161" spans="1:10" x14ac:dyDescent="0.2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</row>
    <row r="162" spans="1:10" x14ac:dyDescent="0.2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</row>
    <row r="163" spans="1:10" x14ac:dyDescent="0.2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</row>
    <row r="164" spans="1:10" x14ac:dyDescent="0.2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</row>
    <row r="165" spans="1:10" x14ac:dyDescent="0.2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</row>
    <row r="166" spans="1:10" x14ac:dyDescent="0.2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</row>
    <row r="167" spans="1:10" x14ac:dyDescent="0.2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</row>
    <row r="168" spans="1:10" x14ac:dyDescent="0.2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</row>
    <row r="169" spans="1:10" x14ac:dyDescent="0.2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</row>
    <row r="170" spans="1:10" x14ac:dyDescent="0.2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</row>
    <row r="171" spans="1:10" x14ac:dyDescent="0.2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</row>
    <row r="172" spans="1:10" x14ac:dyDescent="0.2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</row>
    <row r="173" spans="1:10" x14ac:dyDescent="0.2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</row>
    <row r="174" spans="1:10" x14ac:dyDescent="0.2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</row>
    <row r="175" spans="1:10" x14ac:dyDescent="0.2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</row>
    <row r="176" spans="1:10" x14ac:dyDescent="0.2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</row>
    <row r="177" spans="1:10" x14ac:dyDescent="0.2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</row>
    <row r="178" spans="1:10" x14ac:dyDescent="0.2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</row>
    <row r="179" spans="1:10" x14ac:dyDescent="0.2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</row>
    <row r="180" spans="1:10" x14ac:dyDescent="0.2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</row>
    <row r="181" spans="1:10" x14ac:dyDescent="0.2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</row>
    <row r="182" spans="1:10" x14ac:dyDescent="0.2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</row>
    <row r="183" spans="1:10" x14ac:dyDescent="0.2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</row>
    <row r="184" spans="1:10" x14ac:dyDescent="0.2">
      <c r="A184" s="103"/>
      <c r="B184" s="103"/>
      <c r="C184" s="103"/>
      <c r="D184" s="103"/>
      <c r="E184" s="103"/>
      <c r="F184" s="103"/>
      <c r="G184" s="103"/>
      <c r="H184" s="103"/>
      <c r="I184" s="103"/>
      <c r="J184" s="103"/>
    </row>
    <row r="185" spans="1:10" x14ac:dyDescent="0.2">
      <c r="A185" s="103"/>
      <c r="B185" s="103"/>
      <c r="C185" s="103"/>
      <c r="D185" s="103"/>
      <c r="E185" s="103"/>
      <c r="F185" s="103"/>
      <c r="G185" s="103"/>
      <c r="H185" s="103"/>
      <c r="I185" s="103"/>
      <c r="J185" s="103"/>
    </row>
    <row r="186" spans="1:10" x14ac:dyDescent="0.2">
      <c r="A186" s="103"/>
      <c r="B186" s="103"/>
      <c r="C186" s="103"/>
      <c r="D186" s="103"/>
      <c r="E186" s="103"/>
      <c r="F186" s="103"/>
      <c r="G186" s="103"/>
      <c r="H186" s="103"/>
      <c r="I186" s="103"/>
      <c r="J186" s="103"/>
    </row>
    <row r="187" spans="1:10" x14ac:dyDescent="0.2">
      <c r="A187" s="103"/>
      <c r="B187" s="103"/>
      <c r="C187" s="103"/>
      <c r="D187" s="103"/>
      <c r="E187" s="103"/>
      <c r="F187" s="103"/>
      <c r="G187" s="103"/>
      <c r="H187" s="103"/>
      <c r="I187" s="103"/>
      <c r="J187" s="103"/>
    </row>
    <row r="188" spans="1:10" x14ac:dyDescent="0.2">
      <c r="A188" s="103"/>
      <c r="B188" s="103"/>
      <c r="C188" s="103"/>
      <c r="D188" s="103"/>
      <c r="E188" s="103"/>
      <c r="F188" s="103"/>
      <c r="G188" s="103"/>
      <c r="H188" s="103"/>
      <c r="I188" s="103"/>
      <c r="J188" s="103"/>
    </row>
    <row r="189" spans="1:10" x14ac:dyDescent="0.2">
      <c r="A189" s="103"/>
      <c r="B189" s="103"/>
      <c r="C189" s="103"/>
      <c r="D189" s="103"/>
      <c r="E189" s="103"/>
      <c r="F189" s="103"/>
      <c r="G189" s="103"/>
      <c r="H189" s="103"/>
      <c r="I189" s="103"/>
      <c r="J189" s="103"/>
    </row>
    <row r="190" spans="1:10" x14ac:dyDescent="0.2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</row>
    <row r="191" spans="1:10" x14ac:dyDescent="0.2">
      <c r="A191" s="103"/>
      <c r="B191" s="103"/>
      <c r="C191" s="103"/>
      <c r="D191" s="103"/>
      <c r="E191" s="103"/>
      <c r="F191" s="103"/>
      <c r="G191" s="103"/>
      <c r="H191" s="103"/>
      <c r="I191" s="103"/>
      <c r="J191" s="103"/>
    </row>
    <row r="192" spans="1:10" x14ac:dyDescent="0.2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</row>
    <row r="193" spans="1:10" x14ac:dyDescent="0.2">
      <c r="A193" s="103"/>
      <c r="B193" s="103"/>
      <c r="C193" s="103"/>
      <c r="D193" s="103"/>
      <c r="E193" s="103"/>
      <c r="F193" s="103"/>
      <c r="G193" s="103"/>
      <c r="H193" s="103"/>
      <c r="I193" s="103"/>
      <c r="J193" s="103"/>
    </row>
    <row r="194" spans="1:10" x14ac:dyDescent="0.2">
      <c r="A194" s="103"/>
      <c r="B194" s="103"/>
      <c r="C194" s="103"/>
      <c r="D194" s="103"/>
      <c r="E194" s="103"/>
      <c r="F194" s="103"/>
      <c r="G194" s="103"/>
      <c r="H194" s="103"/>
      <c r="I194" s="103"/>
      <c r="J194" s="103"/>
    </row>
    <row r="195" spans="1:10" x14ac:dyDescent="0.2">
      <c r="A195" s="103"/>
      <c r="B195" s="103"/>
      <c r="C195" s="103"/>
      <c r="D195" s="103"/>
      <c r="E195" s="103"/>
      <c r="F195" s="103"/>
      <c r="G195" s="103"/>
      <c r="H195" s="103"/>
      <c r="I195" s="103"/>
      <c r="J195" s="103"/>
    </row>
    <row r="196" spans="1:10" x14ac:dyDescent="0.2">
      <c r="A196" s="103"/>
      <c r="B196" s="103"/>
      <c r="C196" s="103"/>
      <c r="D196" s="103"/>
      <c r="E196" s="103"/>
      <c r="F196" s="103"/>
      <c r="G196" s="103"/>
      <c r="H196" s="103"/>
      <c r="I196" s="103"/>
      <c r="J196" s="103"/>
    </row>
    <row r="197" spans="1:10" x14ac:dyDescent="0.2">
      <c r="A197" s="103"/>
      <c r="B197" s="103"/>
      <c r="C197" s="103"/>
      <c r="D197" s="103"/>
      <c r="E197" s="103"/>
      <c r="F197" s="103"/>
      <c r="G197" s="103"/>
      <c r="H197" s="103"/>
      <c r="I197" s="103"/>
      <c r="J197" s="103"/>
    </row>
    <row r="198" spans="1:10" x14ac:dyDescent="0.2">
      <c r="A198" s="103"/>
      <c r="B198" s="103"/>
      <c r="C198" s="103"/>
      <c r="D198" s="103"/>
      <c r="E198" s="103"/>
      <c r="F198" s="103"/>
      <c r="G198" s="103"/>
      <c r="H198" s="103"/>
      <c r="I198" s="103"/>
      <c r="J198" s="103"/>
    </row>
    <row r="199" spans="1:10" x14ac:dyDescent="0.2">
      <c r="A199" s="103"/>
      <c r="B199" s="103"/>
      <c r="C199" s="103"/>
      <c r="D199" s="103"/>
      <c r="E199" s="103"/>
      <c r="F199" s="103"/>
      <c r="G199" s="103"/>
      <c r="H199" s="103"/>
      <c r="I199" s="103"/>
      <c r="J199" s="103"/>
    </row>
    <row r="200" spans="1:10" x14ac:dyDescent="0.2">
      <c r="A200" s="103"/>
      <c r="B200" s="103"/>
      <c r="C200" s="103"/>
      <c r="D200" s="103"/>
      <c r="E200" s="103"/>
      <c r="F200" s="103"/>
      <c r="G200" s="103"/>
      <c r="H200" s="103"/>
      <c r="I200" s="103"/>
      <c r="J200" s="103"/>
    </row>
    <row r="201" spans="1:10" x14ac:dyDescent="0.2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</row>
    <row r="202" spans="1:10" x14ac:dyDescent="0.2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</row>
    <row r="203" spans="1:10" x14ac:dyDescent="0.2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</row>
    <row r="204" spans="1:10" x14ac:dyDescent="0.2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</row>
    <row r="205" spans="1:10" x14ac:dyDescent="0.2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</row>
    <row r="206" spans="1:10" x14ac:dyDescent="0.2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</row>
    <row r="207" spans="1:10" x14ac:dyDescent="0.2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</row>
  </sheetData>
  <mergeCells count="6">
    <mergeCell ref="A103:J103"/>
    <mergeCell ref="A7:J7"/>
    <mergeCell ref="A8:J8"/>
    <mergeCell ref="A55:J55"/>
    <mergeCell ref="A56:J56"/>
    <mergeCell ref="A102:J10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177"/>
  <sheetViews>
    <sheetView zoomScaleNormal="100" workbookViewId="0">
      <selection activeCell="H127" sqref="H127"/>
    </sheetView>
  </sheetViews>
  <sheetFormatPr baseColWidth="10" defaultRowHeight="12.75" x14ac:dyDescent="0.2"/>
  <cols>
    <col min="1" max="10" width="16.7109375" style="107" customWidth="1"/>
    <col min="11" max="256" width="11.42578125" style="107"/>
    <col min="257" max="257" width="17" style="107" customWidth="1"/>
    <col min="258" max="266" width="16" style="107" customWidth="1"/>
    <col min="267" max="512" width="11.42578125" style="107"/>
    <col min="513" max="513" width="17" style="107" customWidth="1"/>
    <col min="514" max="522" width="16" style="107" customWidth="1"/>
    <col min="523" max="768" width="11.42578125" style="107"/>
    <col min="769" max="769" width="17" style="107" customWidth="1"/>
    <col min="770" max="778" width="16" style="107" customWidth="1"/>
    <col min="779" max="1024" width="11.42578125" style="107"/>
    <col min="1025" max="1025" width="17" style="107" customWidth="1"/>
    <col min="1026" max="1034" width="16" style="107" customWidth="1"/>
    <col min="1035" max="1280" width="11.42578125" style="107"/>
    <col min="1281" max="1281" width="17" style="107" customWidth="1"/>
    <col min="1282" max="1290" width="16" style="107" customWidth="1"/>
    <col min="1291" max="1536" width="11.42578125" style="107"/>
    <col min="1537" max="1537" width="17" style="107" customWidth="1"/>
    <col min="1538" max="1546" width="16" style="107" customWidth="1"/>
    <col min="1547" max="1792" width="11.42578125" style="107"/>
    <col min="1793" max="1793" width="17" style="107" customWidth="1"/>
    <col min="1794" max="1802" width="16" style="107" customWidth="1"/>
    <col min="1803" max="2048" width="11.42578125" style="107"/>
    <col min="2049" max="2049" width="17" style="107" customWidth="1"/>
    <col min="2050" max="2058" width="16" style="107" customWidth="1"/>
    <col min="2059" max="2304" width="11.42578125" style="107"/>
    <col min="2305" max="2305" width="17" style="107" customWidth="1"/>
    <col min="2306" max="2314" width="16" style="107" customWidth="1"/>
    <col min="2315" max="2560" width="11.42578125" style="107"/>
    <col min="2561" max="2561" width="17" style="107" customWidth="1"/>
    <col min="2562" max="2570" width="16" style="107" customWidth="1"/>
    <col min="2571" max="2816" width="11.42578125" style="107"/>
    <col min="2817" max="2817" width="17" style="107" customWidth="1"/>
    <col min="2818" max="2826" width="16" style="107" customWidth="1"/>
    <col min="2827" max="3072" width="11.42578125" style="107"/>
    <col min="3073" max="3073" width="17" style="107" customWidth="1"/>
    <col min="3074" max="3082" width="16" style="107" customWidth="1"/>
    <col min="3083" max="3328" width="11.42578125" style="107"/>
    <col min="3329" max="3329" width="17" style="107" customWidth="1"/>
    <col min="3330" max="3338" width="16" style="107" customWidth="1"/>
    <col min="3339" max="3584" width="11.42578125" style="107"/>
    <col min="3585" max="3585" width="17" style="107" customWidth="1"/>
    <col min="3586" max="3594" width="16" style="107" customWidth="1"/>
    <col min="3595" max="3840" width="11.42578125" style="107"/>
    <col min="3841" max="3841" width="17" style="107" customWidth="1"/>
    <col min="3842" max="3850" width="16" style="107" customWidth="1"/>
    <col min="3851" max="4096" width="11.42578125" style="107"/>
    <col min="4097" max="4097" width="17" style="107" customWidth="1"/>
    <col min="4098" max="4106" width="16" style="107" customWidth="1"/>
    <col min="4107" max="4352" width="11.42578125" style="107"/>
    <col min="4353" max="4353" width="17" style="107" customWidth="1"/>
    <col min="4354" max="4362" width="16" style="107" customWidth="1"/>
    <col min="4363" max="4608" width="11.42578125" style="107"/>
    <col min="4609" max="4609" width="17" style="107" customWidth="1"/>
    <col min="4610" max="4618" width="16" style="107" customWidth="1"/>
    <col min="4619" max="4864" width="11.42578125" style="107"/>
    <col min="4865" max="4865" width="17" style="107" customWidth="1"/>
    <col min="4866" max="4874" width="16" style="107" customWidth="1"/>
    <col min="4875" max="5120" width="11.42578125" style="107"/>
    <col min="5121" max="5121" width="17" style="107" customWidth="1"/>
    <col min="5122" max="5130" width="16" style="107" customWidth="1"/>
    <col min="5131" max="5376" width="11.42578125" style="107"/>
    <col min="5377" max="5377" width="17" style="107" customWidth="1"/>
    <col min="5378" max="5386" width="16" style="107" customWidth="1"/>
    <col min="5387" max="5632" width="11.42578125" style="107"/>
    <col min="5633" max="5633" width="17" style="107" customWidth="1"/>
    <col min="5634" max="5642" width="16" style="107" customWidth="1"/>
    <col min="5643" max="5888" width="11.42578125" style="107"/>
    <col min="5889" max="5889" width="17" style="107" customWidth="1"/>
    <col min="5890" max="5898" width="16" style="107" customWidth="1"/>
    <col min="5899" max="6144" width="11.42578125" style="107"/>
    <col min="6145" max="6145" width="17" style="107" customWidth="1"/>
    <col min="6146" max="6154" width="16" style="107" customWidth="1"/>
    <col min="6155" max="6400" width="11.42578125" style="107"/>
    <col min="6401" max="6401" width="17" style="107" customWidth="1"/>
    <col min="6402" max="6410" width="16" style="107" customWidth="1"/>
    <col min="6411" max="6656" width="11.42578125" style="107"/>
    <col min="6657" max="6657" width="17" style="107" customWidth="1"/>
    <col min="6658" max="6666" width="16" style="107" customWidth="1"/>
    <col min="6667" max="6912" width="11.42578125" style="107"/>
    <col min="6913" max="6913" width="17" style="107" customWidth="1"/>
    <col min="6914" max="6922" width="16" style="107" customWidth="1"/>
    <col min="6923" max="7168" width="11.42578125" style="107"/>
    <col min="7169" max="7169" width="17" style="107" customWidth="1"/>
    <col min="7170" max="7178" width="16" style="107" customWidth="1"/>
    <col min="7179" max="7424" width="11.42578125" style="107"/>
    <col min="7425" max="7425" width="17" style="107" customWidth="1"/>
    <col min="7426" max="7434" width="16" style="107" customWidth="1"/>
    <col min="7435" max="7680" width="11.42578125" style="107"/>
    <col min="7681" max="7681" width="17" style="107" customWidth="1"/>
    <col min="7682" max="7690" width="16" style="107" customWidth="1"/>
    <col min="7691" max="7936" width="11.42578125" style="107"/>
    <col min="7937" max="7937" width="17" style="107" customWidth="1"/>
    <col min="7938" max="7946" width="16" style="107" customWidth="1"/>
    <col min="7947" max="8192" width="11.42578125" style="107"/>
    <col min="8193" max="8193" width="17" style="107" customWidth="1"/>
    <col min="8194" max="8202" width="16" style="107" customWidth="1"/>
    <col min="8203" max="8448" width="11.42578125" style="107"/>
    <col min="8449" max="8449" width="17" style="107" customWidth="1"/>
    <col min="8450" max="8458" width="16" style="107" customWidth="1"/>
    <col min="8459" max="8704" width="11.42578125" style="107"/>
    <col min="8705" max="8705" width="17" style="107" customWidth="1"/>
    <col min="8706" max="8714" width="16" style="107" customWidth="1"/>
    <col min="8715" max="8960" width="11.42578125" style="107"/>
    <col min="8961" max="8961" width="17" style="107" customWidth="1"/>
    <col min="8962" max="8970" width="16" style="107" customWidth="1"/>
    <col min="8971" max="9216" width="11.42578125" style="107"/>
    <col min="9217" max="9217" width="17" style="107" customWidth="1"/>
    <col min="9218" max="9226" width="16" style="107" customWidth="1"/>
    <col min="9227" max="9472" width="11.42578125" style="107"/>
    <col min="9473" max="9473" width="17" style="107" customWidth="1"/>
    <col min="9474" max="9482" width="16" style="107" customWidth="1"/>
    <col min="9483" max="9728" width="11.42578125" style="107"/>
    <col min="9729" max="9729" width="17" style="107" customWidth="1"/>
    <col min="9730" max="9738" width="16" style="107" customWidth="1"/>
    <col min="9739" max="9984" width="11.42578125" style="107"/>
    <col min="9985" max="9985" width="17" style="107" customWidth="1"/>
    <col min="9986" max="9994" width="16" style="107" customWidth="1"/>
    <col min="9995" max="10240" width="11.42578125" style="107"/>
    <col min="10241" max="10241" width="17" style="107" customWidth="1"/>
    <col min="10242" max="10250" width="16" style="107" customWidth="1"/>
    <col min="10251" max="10496" width="11.42578125" style="107"/>
    <col min="10497" max="10497" width="17" style="107" customWidth="1"/>
    <col min="10498" max="10506" width="16" style="107" customWidth="1"/>
    <col min="10507" max="10752" width="11.42578125" style="107"/>
    <col min="10753" max="10753" width="17" style="107" customWidth="1"/>
    <col min="10754" max="10762" width="16" style="107" customWidth="1"/>
    <col min="10763" max="11008" width="11.42578125" style="107"/>
    <col min="11009" max="11009" width="17" style="107" customWidth="1"/>
    <col min="11010" max="11018" width="16" style="107" customWidth="1"/>
    <col min="11019" max="11264" width="11.42578125" style="107"/>
    <col min="11265" max="11265" width="17" style="107" customWidth="1"/>
    <col min="11266" max="11274" width="16" style="107" customWidth="1"/>
    <col min="11275" max="11520" width="11.42578125" style="107"/>
    <col min="11521" max="11521" width="17" style="107" customWidth="1"/>
    <col min="11522" max="11530" width="16" style="107" customWidth="1"/>
    <col min="11531" max="11776" width="11.42578125" style="107"/>
    <col min="11777" max="11777" width="17" style="107" customWidth="1"/>
    <col min="11778" max="11786" width="16" style="107" customWidth="1"/>
    <col min="11787" max="12032" width="11.42578125" style="107"/>
    <col min="12033" max="12033" width="17" style="107" customWidth="1"/>
    <col min="12034" max="12042" width="16" style="107" customWidth="1"/>
    <col min="12043" max="12288" width="11.42578125" style="107"/>
    <col min="12289" max="12289" width="17" style="107" customWidth="1"/>
    <col min="12290" max="12298" width="16" style="107" customWidth="1"/>
    <col min="12299" max="12544" width="11.42578125" style="107"/>
    <col min="12545" max="12545" width="17" style="107" customWidth="1"/>
    <col min="12546" max="12554" width="16" style="107" customWidth="1"/>
    <col min="12555" max="12800" width="11.42578125" style="107"/>
    <col min="12801" max="12801" width="17" style="107" customWidth="1"/>
    <col min="12802" max="12810" width="16" style="107" customWidth="1"/>
    <col min="12811" max="13056" width="11.42578125" style="107"/>
    <col min="13057" max="13057" width="17" style="107" customWidth="1"/>
    <col min="13058" max="13066" width="16" style="107" customWidth="1"/>
    <col min="13067" max="13312" width="11.42578125" style="107"/>
    <col min="13313" max="13313" width="17" style="107" customWidth="1"/>
    <col min="13314" max="13322" width="16" style="107" customWidth="1"/>
    <col min="13323" max="13568" width="11.42578125" style="107"/>
    <col min="13569" max="13569" width="17" style="107" customWidth="1"/>
    <col min="13570" max="13578" width="16" style="107" customWidth="1"/>
    <col min="13579" max="13824" width="11.42578125" style="107"/>
    <col min="13825" max="13825" width="17" style="107" customWidth="1"/>
    <col min="13826" max="13834" width="16" style="107" customWidth="1"/>
    <col min="13835" max="14080" width="11.42578125" style="107"/>
    <col min="14081" max="14081" width="17" style="107" customWidth="1"/>
    <col min="14082" max="14090" width="16" style="107" customWidth="1"/>
    <col min="14091" max="14336" width="11.42578125" style="107"/>
    <col min="14337" max="14337" width="17" style="107" customWidth="1"/>
    <col min="14338" max="14346" width="16" style="107" customWidth="1"/>
    <col min="14347" max="14592" width="11.42578125" style="107"/>
    <col min="14593" max="14593" width="17" style="107" customWidth="1"/>
    <col min="14594" max="14602" width="16" style="107" customWidth="1"/>
    <col min="14603" max="14848" width="11.42578125" style="107"/>
    <col min="14849" max="14849" width="17" style="107" customWidth="1"/>
    <col min="14850" max="14858" width="16" style="107" customWidth="1"/>
    <col min="14859" max="15104" width="11.42578125" style="107"/>
    <col min="15105" max="15105" width="17" style="107" customWidth="1"/>
    <col min="15106" max="15114" width="16" style="107" customWidth="1"/>
    <col min="15115" max="15360" width="11.42578125" style="107"/>
    <col min="15361" max="15361" width="17" style="107" customWidth="1"/>
    <col min="15362" max="15370" width="16" style="107" customWidth="1"/>
    <col min="15371" max="15616" width="11.42578125" style="107"/>
    <col min="15617" max="15617" width="17" style="107" customWidth="1"/>
    <col min="15618" max="15626" width="16" style="107" customWidth="1"/>
    <col min="15627" max="15872" width="11.42578125" style="107"/>
    <col min="15873" max="15873" width="17" style="107" customWidth="1"/>
    <col min="15874" max="15882" width="16" style="107" customWidth="1"/>
    <col min="15883" max="16128" width="11.42578125" style="107"/>
    <col min="16129" max="16129" width="17" style="107" customWidth="1"/>
    <col min="16130" max="16138" width="16" style="107" customWidth="1"/>
    <col min="16139" max="16384" width="11.42578125" style="107"/>
  </cols>
  <sheetData>
    <row r="1" spans="1:33" x14ac:dyDescent="0.2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</row>
    <row r="2" spans="1:33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</row>
    <row r="3" spans="1:33" x14ac:dyDescent="0.2">
      <c r="A3" s="103" t="s">
        <v>78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</row>
    <row r="4" spans="1:33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</row>
    <row r="5" spans="1:33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</row>
    <row r="6" spans="1:33" ht="15.75" x14ac:dyDescent="0.25">
      <c r="A6" s="199" t="s">
        <v>124</v>
      </c>
      <c r="B6" s="199"/>
      <c r="C6" s="199"/>
      <c r="D6" s="199"/>
      <c r="E6" s="199"/>
      <c r="F6" s="199"/>
      <c r="G6" s="199"/>
      <c r="H6" s="199"/>
      <c r="I6" s="199"/>
      <c r="J6" s="199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33" ht="15.75" x14ac:dyDescent="0.25">
      <c r="A7" s="199" t="s">
        <v>83</v>
      </c>
      <c r="B7" s="199"/>
      <c r="C7" s="199"/>
      <c r="D7" s="199"/>
      <c r="E7" s="199"/>
      <c r="F7" s="199"/>
      <c r="G7" s="199"/>
      <c r="H7" s="199"/>
      <c r="I7" s="199"/>
      <c r="J7" s="199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</row>
    <row r="8" spans="1:33" ht="6" customHeight="1" thickBot="1" x14ac:dyDescent="0.25">
      <c r="A8" s="146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</row>
    <row r="9" spans="1:33" x14ac:dyDescent="0.2">
      <c r="A9" s="65" t="s">
        <v>1</v>
      </c>
      <c r="B9" s="66" t="s">
        <v>2</v>
      </c>
      <c r="C9" s="66" t="s">
        <v>3</v>
      </c>
      <c r="D9" s="66" t="s">
        <v>4</v>
      </c>
      <c r="E9" s="66" t="s">
        <v>5</v>
      </c>
      <c r="F9" s="66" t="s">
        <v>6</v>
      </c>
      <c r="G9" s="66" t="s">
        <v>7</v>
      </c>
      <c r="H9" s="66" t="s">
        <v>8</v>
      </c>
      <c r="I9" s="66" t="s">
        <v>9</v>
      </c>
      <c r="J9" s="67" t="s">
        <v>10</v>
      </c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</row>
    <row r="10" spans="1:33" ht="20.100000000000001" customHeight="1" x14ac:dyDescent="0.2">
      <c r="A10" s="161" t="s">
        <v>125</v>
      </c>
      <c r="B10" s="15">
        <v>22838</v>
      </c>
      <c r="C10" s="15">
        <v>1389648</v>
      </c>
      <c r="D10" s="15">
        <v>766031</v>
      </c>
      <c r="E10" s="15">
        <v>451749</v>
      </c>
      <c r="F10" s="15">
        <v>64437</v>
      </c>
      <c r="G10" s="15">
        <v>0</v>
      </c>
      <c r="H10" s="15">
        <v>215206</v>
      </c>
      <c r="I10" s="15">
        <v>56481</v>
      </c>
      <c r="J10" s="177">
        <f t="shared" ref="J10:J43" si="0">SUM(B10:I10)</f>
        <v>2966390</v>
      </c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</row>
    <row r="11" spans="1:33" ht="20.100000000000001" customHeight="1" x14ac:dyDescent="0.2">
      <c r="A11" s="161" t="s">
        <v>126</v>
      </c>
      <c r="B11" s="15">
        <v>30973</v>
      </c>
      <c r="C11" s="15">
        <v>13506</v>
      </c>
      <c r="D11" s="15">
        <v>18251</v>
      </c>
      <c r="E11" s="15">
        <v>14290</v>
      </c>
      <c r="F11" s="15">
        <v>50797</v>
      </c>
      <c r="G11" s="15">
        <v>48207</v>
      </c>
      <c r="H11" s="15">
        <v>168196</v>
      </c>
      <c r="I11" s="15">
        <v>23581</v>
      </c>
      <c r="J11" s="177">
        <f t="shared" si="0"/>
        <v>367801</v>
      </c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</row>
    <row r="12" spans="1:33" ht="20.100000000000001" customHeight="1" x14ac:dyDescent="0.2">
      <c r="A12" s="161" t="s">
        <v>127</v>
      </c>
      <c r="B12" s="15">
        <v>0</v>
      </c>
      <c r="C12" s="15">
        <v>0</v>
      </c>
      <c r="D12" s="15">
        <v>495</v>
      </c>
      <c r="E12" s="15">
        <v>0</v>
      </c>
      <c r="F12" s="15">
        <v>0</v>
      </c>
      <c r="G12" s="15">
        <v>10905</v>
      </c>
      <c r="H12" s="15">
        <v>0</v>
      </c>
      <c r="I12" s="15">
        <v>1297</v>
      </c>
      <c r="J12" s="177">
        <f t="shared" si="0"/>
        <v>12697</v>
      </c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</row>
    <row r="13" spans="1:33" ht="20.100000000000001" customHeight="1" x14ac:dyDescent="0.2">
      <c r="A13" s="161" t="s">
        <v>128</v>
      </c>
      <c r="B13" s="15">
        <v>6</v>
      </c>
      <c r="C13" s="15">
        <v>1345</v>
      </c>
      <c r="D13" s="15">
        <v>27</v>
      </c>
      <c r="E13" s="15">
        <v>0</v>
      </c>
      <c r="F13" s="15">
        <v>37</v>
      </c>
      <c r="G13" s="15">
        <v>29</v>
      </c>
      <c r="H13" s="15">
        <v>58</v>
      </c>
      <c r="I13" s="15">
        <v>81</v>
      </c>
      <c r="J13" s="177">
        <f t="shared" si="0"/>
        <v>1583</v>
      </c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</row>
    <row r="14" spans="1:33" ht="20.100000000000001" customHeight="1" x14ac:dyDescent="0.2">
      <c r="A14" s="161" t="s">
        <v>129</v>
      </c>
      <c r="B14" s="15">
        <v>15</v>
      </c>
      <c r="C14" s="15">
        <v>32</v>
      </c>
      <c r="D14" s="15">
        <v>6711</v>
      </c>
      <c r="E14" s="15">
        <v>12</v>
      </c>
      <c r="F14" s="15">
        <v>10</v>
      </c>
      <c r="G14" s="15">
        <v>94</v>
      </c>
      <c r="H14" s="15">
        <v>38785</v>
      </c>
      <c r="I14" s="15">
        <v>4638</v>
      </c>
      <c r="J14" s="177">
        <f t="shared" si="0"/>
        <v>50297</v>
      </c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</row>
    <row r="15" spans="1:33" ht="20.100000000000001" customHeight="1" x14ac:dyDescent="0.2">
      <c r="A15" s="161" t="s">
        <v>130</v>
      </c>
      <c r="B15" s="15">
        <v>6126</v>
      </c>
      <c r="C15" s="15">
        <v>3366</v>
      </c>
      <c r="D15" s="15">
        <v>10487</v>
      </c>
      <c r="E15" s="15">
        <v>19594</v>
      </c>
      <c r="F15" s="15">
        <v>22329</v>
      </c>
      <c r="G15" s="15">
        <v>10922</v>
      </c>
      <c r="H15" s="15">
        <v>149734</v>
      </c>
      <c r="I15" s="15">
        <v>27984</v>
      </c>
      <c r="J15" s="177">
        <f t="shared" si="0"/>
        <v>250542</v>
      </c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</row>
    <row r="16" spans="1:33" ht="20.100000000000001" customHeight="1" x14ac:dyDescent="0.2">
      <c r="A16" s="161" t="s">
        <v>131</v>
      </c>
      <c r="B16" s="15">
        <v>1163</v>
      </c>
      <c r="C16" s="15">
        <v>3132</v>
      </c>
      <c r="D16" s="15">
        <v>7459</v>
      </c>
      <c r="E16" s="15">
        <v>474</v>
      </c>
      <c r="F16" s="15">
        <v>4855</v>
      </c>
      <c r="G16" s="15">
        <v>90603</v>
      </c>
      <c r="H16" s="15">
        <v>154057</v>
      </c>
      <c r="I16" s="15">
        <v>7916</v>
      </c>
      <c r="J16" s="177">
        <f t="shared" si="0"/>
        <v>269659</v>
      </c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</row>
    <row r="17" spans="1:33" ht="20.100000000000001" customHeight="1" x14ac:dyDescent="0.2">
      <c r="A17" s="161" t="s">
        <v>132</v>
      </c>
      <c r="B17" s="15">
        <v>791</v>
      </c>
      <c r="C17" s="15">
        <v>20</v>
      </c>
      <c r="D17" s="15">
        <v>0</v>
      </c>
      <c r="E17" s="15">
        <v>131</v>
      </c>
      <c r="F17" s="15">
        <v>424</v>
      </c>
      <c r="G17" s="15">
        <v>2248</v>
      </c>
      <c r="H17" s="15">
        <v>2055</v>
      </c>
      <c r="I17" s="15">
        <v>0</v>
      </c>
      <c r="J17" s="177">
        <f t="shared" si="0"/>
        <v>5669</v>
      </c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</row>
    <row r="18" spans="1:33" ht="20.100000000000001" customHeight="1" x14ac:dyDescent="0.2">
      <c r="A18" s="161" t="s">
        <v>133</v>
      </c>
      <c r="B18" s="15">
        <v>5086</v>
      </c>
      <c r="C18" s="15">
        <v>3998</v>
      </c>
      <c r="D18" s="15">
        <v>7540</v>
      </c>
      <c r="E18" s="15">
        <v>1024</v>
      </c>
      <c r="F18" s="15">
        <v>22518</v>
      </c>
      <c r="G18" s="15">
        <v>77355</v>
      </c>
      <c r="H18" s="15">
        <v>124079</v>
      </c>
      <c r="I18" s="15">
        <v>4717</v>
      </c>
      <c r="J18" s="177">
        <f t="shared" si="0"/>
        <v>246317</v>
      </c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</row>
    <row r="19" spans="1:33" ht="20.100000000000001" customHeight="1" x14ac:dyDescent="0.2">
      <c r="A19" s="161" t="s">
        <v>134</v>
      </c>
      <c r="B19" s="15">
        <v>7595</v>
      </c>
      <c r="C19" s="15">
        <v>9146</v>
      </c>
      <c r="D19" s="15">
        <v>2173</v>
      </c>
      <c r="E19" s="15">
        <v>14720</v>
      </c>
      <c r="F19" s="15">
        <v>8980</v>
      </c>
      <c r="G19" s="15">
        <v>2314</v>
      </c>
      <c r="H19" s="15">
        <v>18927</v>
      </c>
      <c r="I19" s="15">
        <v>5652</v>
      </c>
      <c r="J19" s="177">
        <f t="shared" si="0"/>
        <v>69507</v>
      </c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</row>
    <row r="20" spans="1:33" ht="20.100000000000001" customHeight="1" x14ac:dyDescent="0.2">
      <c r="A20" s="161" t="s">
        <v>135</v>
      </c>
      <c r="B20" s="15">
        <v>217</v>
      </c>
      <c r="C20" s="15">
        <v>18495</v>
      </c>
      <c r="D20" s="15">
        <v>333</v>
      </c>
      <c r="E20" s="15">
        <v>408</v>
      </c>
      <c r="F20" s="15">
        <v>17556</v>
      </c>
      <c r="G20" s="15">
        <v>3514</v>
      </c>
      <c r="H20" s="15">
        <v>871</v>
      </c>
      <c r="I20" s="15">
        <v>9998</v>
      </c>
      <c r="J20" s="177">
        <f t="shared" si="0"/>
        <v>51392</v>
      </c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</row>
    <row r="21" spans="1:33" ht="20.100000000000001" customHeight="1" x14ac:dyDescent="0.2">
      <c r="A21" s="161" t="s">
        <v>136</v>
      </c>
      <c r="B21" s="15">
        <v>9</v>
      </c>
      <c r="C21" s="15">
        <v>0</v>
      </c>
      <c r="D21" s="15">
        <v>0</v>
      </c>
      <c r="E21" s="15">
        <v>28166</v>
      </c>
      <c r="F21" s="15">
        <v>4615</v>
      </c>
      <c r="G21" s="15">
        <v>124</v>
      </c>
      <c r="H21" s="15">
        <v>290</v>
      </c>
      <c r="I21" s="15">
        <v>0</v>
      </c>
      <c r="J21" s="177">
        <f t="shared" si="0"/>
        <v>33204</v>
      </c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</row>
    <row r="22" spans="1:33" ht="20.100000000000001" customHeight="1" x14ac:dyDescent="0.2">
      <c r="A22" s="161" t="s">
        <v>137</v>
      </c>
      <c r="B22" s="15">
        <v>9581</v>
      </c>
      <c r="C22" s="15">
        <v>15934</v>
      </c>
      <c r="D22" s="15">
        <v>2849</v>
      </c>
      <c r="E22" s="15">
        <v>3031</v>
      </c>
      <c r="F22" s="15">
        <v>22741</v>
      </c>
      <c r="G22" s="15">
        <v>7900</v>
      </c>
      <c r="H22" s="15">
        <v>920</v>
      </c>
      <c r="I22" s="15">
        <v>5541</v>
      </c>
      <c r="J22" s="177">
        <f t="shared" si="0"/>
        <v>68497</v>
      </c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</row>
    <row r="23" spans="1:33" ht="20.100000000000001" customHeight="1" x14ac:dyDescent="0.2">
      <c r="A23" s="161" t="s">
        <v>138</v>
      </c>
      <c r="B23" s="15">
        <v>56052</v>
      </c>
      <c r="C23" s="15">
        <v>36774</v>
      </c>
      <c r="D23" s="15">
        <v>41830</v>
      </c>
      <c r="E23" s="15">
        <v>72937</v>
      </c>
      <c r="F23" s="15">
        <v>41285</v>
      </c>
      <c r="G23" s="15">
        <v>11499</v>
      </c>
      <c r="H23" s="15">
        <v>44868</v>
      </c>
      <c r="I23" s="15">
        <v>18485</v>
      </c>
      <c r="J23" s="177">
        <f t="shared" si="0"/>
        <v>323730</v>
      </c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</row>
    <row r="24" spans="1:33" ht="20.100000000000001" customHeight="1" x14ac:dyDescent="0.2">
      <c r="A24" s="161" t="s">
        <v>139</v>
      </c>
      <c r="B24" s="15">
        <v>4928</v>
      </c>
      <c r="C24" s="15">
        <v>1035</v>
      </c>
      <c r="D24" s="15">
        <v>9717</v>
      </c>
      <c r="E24" s="15">
        <v>2813</v>
      </c>
      <c r="F24" s="15">
        <v>6048</v>
      </c>
      <c r="G24" s="15">
        <v>3983</v>
      </c>
      <c r="H24" s="15">
        <v>6499</v>
      </c>
      <c r="I24" s="15">
        <v>1049</v>
      </c>
      <c r="J24" s="177">
        <f t="shared" si="0"/>
        <v>36072</v>
      </c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</row>
    <row r="25" spans="1:33" ht="20.100000000000001" customHeight="1" x14ac:dyDescent="0.2">
      <c r="A25" s="161" t="s">
        <v>140</v>
      </c>
      <c r="B25" s="15">
        <v>0</v>
      </c>
      <c r="C25" s="15">
        <v>7</v>
      </c>
      <c r="D25" s="15">
        <v>0</v>
      </c>
      <c r="E25" s="15">
        <v>6514</v>
      </c>
      <c r="F25" s="15">
        <v>30</v>
      </c>
      <c r="G25" s="15">
        <v>0</v>
      </c>
      <c r="H25" s="15">
        <v>2</v>
      </c>
      <c r="I25" s="15">
        <v>3</v>
      </c>
      <c r="J25" s="177">
        <f t="shared" si="0"/>
        <v>6556</v>
      </c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</row>
    <row r="26" spans="1:33" ht="20.100000000000001" customHeight="1" x14ac:dyDescent="0.2">
      <c r="A26" s="161" t="s">
        <v>141</v>
      </c>
      <c r="B26" s="15">
        <v>3603</v>
      </c>
      <c r="C26" s="15">
        <v>8398</v>
      </c>
      <c r="D26" s="15">
        <v>7969</v>
      </c>
      <c r="E26" s="15">
        <v>3947</v>
      </c>
      <c r="F26" s="15">
        <v>34771</v>
      </c>
      <c r="G26" s="15">
        <v>11959</v>
      </c>
      <c r="H26" s="15">
        <v>13290</v>
      </c>
      <c r="I26" s="15">
        <v>10423</v>
      </c>
      <c r="J26" s="177">
        <f t="shared" si="0"/>
        <v>94360</v>
      </c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</row>
    <row r="27" spans="1:33" ht="20.100000000000001" customHeight="1" x14ac:dyDescent="0.2">
      <c r="A27" s="161" t="s">
        <v>142</v>
      </c>
      <c r="B27" s="15">
        <v>3069</v>
      </c>
      <c r="C27" s="15">
        <v>321</v>
      </c>
      <c r="D27" s="15">
        <v>1785</v>
      </c>
      <c r="E27" s="15">
        <v>4393</v>
      </c>
      <c r="F27" s="15">
        <v>3120</v>
      </c>
      <c r="G27" s="15">
        <v>2194</v>
      </c>
      <c r="H27" s="15">
        <v>3897</v>
      </c>
      <c r="I27" s="15">
        <v>450</v>
      </c>
      <c r="J27" s="177">
        <f t="shared" si="0"/>
        <v>19229</v>
      </c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</row>
    <row r="28" spans="1:33" ht="20.100000000000001" customHeight="1" x14ac:dyDescent="0.2">
      <c r="A28" s="161" t="s">
        <v>143</v>
      </c>
      <c r="B28" s="15">
        <v>784</v>
      </c>
      <c r="C28" s="15">
        <v>50</v>
      </c>
      <c r="D28" s="15">
        <v>573</v>
      </c>
      <c r="E28" s="15">
        <v>3854</v>
      </c>
      <c r="F28" s="15">
        <v>12897</v>
      </c>
      <c r="G28" s="15">
        <v>5392</v>
      </c>
      <c r="H28" s="15">
        <v>13913</v>
      </c>
      <c r="I28" s="15">
        <v>63</v>
      </c>
      <c r="J28" s="177">
        <f t="shared" si="0"/>
        <v>37526</v>
      </c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</row>
    <row r="29" spans="1:33" ht="20.100000000000001" customHeight="1" x14ac:dyDescent="0.2">
      <c r="A29" s="161" t="s">
        <v>144</v>
      </c>
      <c r="B29" s="15">
        <v>870</v>
      </c>
      <c r="C29" s="15">
        <v>294</v>
      </c>
      <c r="D29" s="15">
        <v>575</v>
      </c>
      <c r="E29" s="15">
        <v>1078</v>
      </c>
      <c r="F29" s="15">
        <v>3893</v>
      </c>
      <c r="G29" s="15">
        <v>426</v>
      </c>
      <c r="H29" s="15">
        <v>868</v>
      </c>
      <c r="I29" s="15">
        <v>160</v>
      </c>
      <c r="J29" s="177">
        <f t="shared" si="0"/>
        <v>8164</v>
      </c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</row>
    <row r="30" spans="1:33" ht="20.100000000000001" customHeight="1" x14ac:dyDescent="0.2">
      <c r="A30" s="161" t="s">
        <v>145</v>
      </c>
      <c r="B30" s="15">
        <v>62</v>
      </c>
      <c r="C30" s="15">
        <v>100</v>
      </c>
      <c r="D30" s="15">
        <v>41</v>
      </c>
      <c r="E30" s="15">
        <v>6001</v>
      </c>
      <c r="F30" s="15">
        <v>2512</v>
      </c>
      <c r="G30" s="15">
        <v>139</v>
      </c>
      <c r="H30" s="15">
        <v>233</v>
      </c>
      <c r="I30" s="15">
        <v>97</v>
      </c>
      <c r="J30" s="177">
        <f t="shared" si="0"/>
        <v>9185</v>
      </c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</row>
    <row r="31" spans="1:33" ht="20.100000000000001" customHeight="1" x14ac:dyDescent="0.2">
      <c r="A31" s="161" t="s">
        <v>146</v>
      </c>
      <c r="B31" s="15">
        <v>0</v>
      </c>
      <c r="C31" s="15">
        <v>0</v>
      </c>
      <c r="D31" s="15">
        <v>0</v>
      </c>
      <c r="E31" s="15">
        <v>3188</v>
      </c>
      <c r="F31" s="15">
        <v>292</v>
      </c>
      <c r="G31" s="15">
        <v>40</v>
      </c>
      <c r="H31" s="15">
        <v>0</v>
      </c>
      <c r="I31" s="15">
        <v>33</v>
      </c>
      <c r="J31" s="177">
        <f t="shared" si="0"/>
        <v>3553</v>
      </c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</row>
    <row r="32" spans="1:33" ht="20.100000000000001" customHeight="1" x14ac:dyDescent="0.2">
      <c r="A32" s="161" t="s">
        <v>147</v>
      </c>
      <c r="B32" s="15">
        <v>293</v>
      </c>
      <c r="C32" s="15">
        <v>176</v>
      </c>
      <c r="D32" s="15">
        <v>309</v>
      </c>
      <c r="E32" s="15">
        <v>1139</v>
      </c>
      <c r="F32" s="15">
        <v>6710</v>
      </c>
      <c r="G32" s="15">
        <v>276</v>
      </c>
      <c r="H32" s="15">
        <v>1601</v>
      </c>
      <c r="I32" s="15">
        <v>99</v>
      </c>
      <c r="J32" s="177">
        <f t="shared" si="0"/>
        <v>10603</v>
      </c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</row>
    <row r="33" spans="1:33" ht="20.100000000000001" customHeight="1" x14ac:dyDescent="0.2">
      <c r="A33" s="161" t="s">
        <v>148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77">
        <f t="shared" si="0"/>
        <v>0</v>
      </c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</row>
    <row r="34" spans="1:33" ht="20.100000000000001" customHeight="1" x14ac:dyDescent="0.2">
      <c r="A34" s="161" t="s">
        <v>149</v>
      </c>
      <c r="B34" s="15">
        <v>7</v>
      </c>
      <c r="C34" s="15">
        <v>29</v>
      </c>
      <c r="D34" s="15">
        <v>10</v>
      </c>
      <c r="E34" s="15">
        <v>7065</v>
      </c>
      <c r="F34" s="15">
        <v>2745</v>
      </c>
      <c r="G34" s="15">
        <v>623</v>
      </c>
      <c r="H34" s="15">
        <v>2</v>
      </c>
      <c r="I34" s="15">
        <v>5</v>
      </c>
      <c r="J34" s="177">
        <f t="shared" si="0"/>
        <v>10486</v>
      </c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</row>
    <row r="35" spans="1:33" ht="20.100000000000001" customHeight="1" x14ac:dyDescent="0.2">
      <c r="A35" s="161" t="s">
        <v>150</v>
      </c>
      <c r="B35" s="15">
        <v>926</v>
      </c>
      <c r="C35" s="15">
        <v>285</v>
      </c>
      <c r="D35" s="15">
        <v>77</v>
      </c>
      <c r="E35" s="15">
        <v>132</v>
      </c>
      <c r="F35" s="15">
        <v>2484</v>
      </c>
      <c r="G35" s="15">
        <v>773</v>
      </c>
      <c r="H35" s="15">
        <v>7081</v>
      </c>
      <c r="I35" s="15">
        <v>7276</v>
      </c>
      <c r="J35" s="177">
        <f t="shared" si="0"/>
        <v>19034</v>
      </c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</row>
    <row r="36" spans="1:33" ht="20.100000000000001" customHeight="1" x14ac:dyDescent="0.2">
      <c r="A36" s="161" t="s">
        <v>151</v>
      </c>
      <c r="B36" s="15">
        <v>144</v>
      </c>
      <c r="C36" s="15">
        <v>670</v>
      </c>
      <c r="D36" s="15">
        <v>40</v>
      </c>
      <c r="E36" s="15">
        <v>494</v>
      </c>
      <c r="F36" s="15">
        <v>2778</v>
      </c>
      <c r="G36" s="15">
        <v>106</v>
      </c>
      <c r="H36" s="15">
        <v>15</v>
      </c>
      <c r="I36" s="15">
        <v>9765</v>
      </c>
      <c r="J36" s="177">
        <f t="shared" si="0"/>
        <v>14012</v>
      </c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</row>
    <row r="37" spans="1:33" ht="20.100000000000001" customHeight="1" x14ac:dyDescent="0.2">
      <c r="A37" s="161" t="s">
        <v>152</v>
      </c>
      <c r="B37" s="15">
        <v>1572</v>
      </c>
      <c r="C37" s="15">
        <v>1413</v>
      </c>
      <c r="D37" s="15">
        <v>2500</v>
      </c>
      <c r="E37" s="15">
        <v>1242</v>
      </c>
      <c r="F37" s="15">
        <v>1666</v>
      </c>
      <c r="G37" s="15">
        <v>2989</v>
      </c>
      <c r="H37" s="15">
        <v>1622</v>
      </c>
      <c r="I37" s="15">
        <v>1624</v>
      </c>
      <c r="J37" s="177">
        <f t="shared" si="0"/>
        <v>14628</v>
      </c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</row>
    <row r="38" spans="1:33" ht="20.100000000000001" customHeight="1" x14ac:dyDescent="0.2">
      <c r="A38" s="161" t="s">
        <v>153</v>
      </c>
      <c r="B38" s="15">
        <v>696</v>
      </c>
      <c r="C38" s="15">
        <v>15</v>
      </c>
      <c r="D38" s="15">
        <v>3905</v>
      </c>
      <c r="E38" s="15">
        <v>0</v>
      </c>
      <c r="F38" s="15">
        <v>0</v>
      </c>
      <c r="G38" s="15">
        <v>3614</v>
      </c>
      <c r="H38" s="15">
        <v>2275</v>
      </c>
      <c r="I38" s="15">
        <v>2231</v>
      </c>
      <c r="J38" s="177">
        <f t="shared" si="0"/>
        <v>12736</v>
      </c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</row>
    <row r="39" spans="1:33" ht="20.100000000000001" customHeight="1" x14ac:dyDescent="0.2">
      <c r="A39" s="161" t="s">
        <v>154</v>
      </c>
      <c r="B39" s="15">
        <v>93</v>
      </c>
      <c r="C39" s="15">
        <v>380</v>
      </c>
      <c r="D39" s="15">
        <v>124</v>
      </c>
      <c r="E39" s="15">
        <v>85</v>
      </c>
      <c r="F39" s="15">
        <v>224</v>
      </c>
      <c r="G39" s="15">
        <v>125</v>
      </c>
      <c r="H39" s="15">
        <v>51</v>
      </c>
      <c r="I39" s="15">
        <v>1521</v>
      </c>
      <c r="J39" s="177">
        <f t="shared" si="0"/>
        <v>2603</v>
      </c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</row>
    <row r="40" spans="1:33" ht="20.100000000000001" customHeight="1" x14ac:dyDescent="0.2">
      <c r="A40" s="161" t="s">
        <v>155</v>
      </c>
      <c r="B40" s="15">
        <v>2935</v>
      </c>
      <c r="C40" s="15">
        <v>7598</v>
      </c>
      <c r="D40" s="15">
        <v>30</v>
      </c>
      <c r="E40" s="15">
        <v>741</v>
      </c>
      <c r="F40" s="15">
        <v>8043</v>
      </c>
      <c r="G40" s="15">
        <v>2</v>
      </c>
      <c r="H40" s="15">
        <v>0</v>
      </c>
      <c r="I40" s="15">
        <v>173</v>
      </c>
      <c r="J40" s="177">
        <f t="shared" si="0"/>
        <v>19522</v>
      </c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</row>
    <row r="41" spans="1:33" ht="20.100000000000001" customHeight="1" x14ac:dyDescent="0.2">
      <c r="A41" s="161" t="s">
        <v>156</v>
      </c>
      <c r="B41" s="15">
        <v>0</v>
      </c>
      <c r="C41" s="15">
        <v>0</v>
      </c>
      <c r="D41" s="15">
        <v>0</v>
      </c>
      <c r="E41" s="15">
        <v>2</v>
      </c>
      <c r="F41" s="15">
        <v>0</v>
      </c>
      <c r="G41" s="15">
        <v>367</v>
      </c>
      <c r="H41" s="15">
        <v>0</v>
      </c>
      <c r="I41" s="15">
        <v>2</v>
      </c>
      <c r="J41" s="177">
        <f t="shared" si="0"/>
        <v>371</v>
      </c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</row>
    <row r="42" spans="1:33" ht="20.100000000000001" customHeight="1" x14ac:dyDescent="0.2">
      <c r="A42" s="161" t="s">
        <v>157</v>
      </c>
      <c r="B42" s="15">
        <v>3240</v>
      </c>
      <c r="C42" s="15">
        <v>2066</v>
      </c>
      <c r="D42" s="15">
        <v>27913</v>
      </c>
      <c r="E42" s="15">
        <v>1572</v>
      </c>
      <c r="F42" s="15">
        <v>6247</v>
      </c>
      <c r="G42" s="15">
        <v>4831</v>
      </c>
      <c r="H42" s="15">
        <v>7070</v>
      </c>
      <c r="I42" s="15">
        <v>1349</v>
      </c>
      <c r="J42" s="177">
        <f t="shared" si="0"/>
        <v>54288</v>
      </c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</row>
    <row r="43" spans="1:33" ht="20.100000000000001" customHeight="1" x14ac:dyDescent="0.2">
      <c r="A43" s="161" t="s">
        <v>158</v>
      </c>
      <c r="B43" s="15">
        <v>38518</v>
      </c>
      <c r="C43" s="15">
        <v>24859</v>
      </c>
      <c r="D43" s="15">
        <v>18995</v>
      </c>
      <c r="E43" s="15">
        <v>42455</v>
      </c>
      <c r="F43" s="15">
        <v>20974</v>
      </c>
      <c r="G43" s="15">
        <v>21476</v>
      </c>
      <c r="H43" s="15">
        <v>20447</v>
      </c>
      <c r="I43" s="15">
        <v>9279</v>
      </c>
      <c r="J43" s="177">
        <f t="shared" si="0"/>
        <v>197003</v>
      </c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</row>
    <row r="44" spans="1:33" ht="20.100000000000001" customHeight="1" thickBot="1" x14ac:dyDescent="0.25">
      <c r="A44" s="68" t="s">
        <v>10</v>
      </c>
      <c r="B44" s="53">
        <f t="shared" ref="B44:I44" si="1">SUM(B10:B43)</f>
        <v>202192</v>
      </c>
      <c r="C44" s="53">
        <f t="shared" si="1"/>
        <v>1543092</v>
      </c>
      <c r="D44" s="53">
        <f t="shared" si="1"/>
        <v>938749</v>
      </c>
      <c r="E44" s="53">
        <f t="shared" si="1"/>
        <v>693251</v>
      </c>
      <c r="F44" s="53">
        <f t="shared" si="1"/>
        <v>376018</v>
      </c>
      <c r="G44" s="53">
        <f t="shared" si="1"/>
        <v>325029</v>
      </c>
      <c r="H44" s="53">
        <f t="shared" si="1"/>
        <v>996912</v>
      </c>
      <c r="I44" s="53">
        <f t="shared" si="1"/>
        <v>211973</v>
      </c>
      <c r="J44" s="54">
        <f>SUM(J10:J43)</f>
        <v>5287216</v>
      </c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</row>
    <row r="45" spans="1:33" x14ac:dyDescent="0.2">
      <c r="A45" s="109" t="s">
        <v>266</v>
      </c>
      <c r="B45" s="110"/>
      <c r="C45" s="110"/>
      <c r="D45" s="110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</row>
    <row r="46" spans="1:33" x14ac:dyDescent="0.2">
      <c r="A46" s="110"/>
      <c r="B46" s="110"/>
      <c r="C46" s="110"/>
      <c r="D46" s="110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</row>
    <row r="47" spans="1:33" ht="15" customHeight="1" x14ac:dyDescent="0.2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</row>
    <row r="48" spans="1:33" x14ac:dyDescent="0.2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</row>
    <row r="49" spans="1:33" x14ac:dyDescent="0.2">
      <c r="A49" s="103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</row>
    <row r="50" spans="1:33" x14ac:dyDescent="0.2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</row>
    <row r="51" spans="1:33" x14ac:dyDescent="0.2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</row>
    <row r="52" spans="1:33" ht="15.75" x14ac:dyDescent="0.25">
      <c r="A52" s="199" t="s">
        <v>160</v>
      </c>
      <c r="B52" s="199"/>
      <c r="C52" s="199"/>
      <c r="D52" s="199"/>
      <c r="E52" s="199"/>
      <c r="F52" s="199"/>
      <c r="G52" s="199"/>
      <c r="H52" s="199"/>
      <c r="I52" s="199"/>
      <c r="J52" s="199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</row>
    <row r="53" spans="1:33" ht="15.75" x14ac:dyDescent="0.25">
      <c r="A53" s="200" t="s">
        <v>83</v>
      </c>
      <c r="B53" s="199"/>
      <c r="C53" s="199"/>
      <c r="D53" s="199"/>
      <c r="E53" s="199"/>
      <c r="F53" s="199"/>
      <c r="G53" s="199"/>
      <c r="H53" s="199"/>
      <c r="I53" s="199"/>
      <c r="J53" s="199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</row>
    <row r="54" spans="1:33" ht="4.5" customHeight="1" thickBot="1" x14ac:dyDescent="0.25">
      <c r="A54" s="146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</row>
    <row r="55" spans="1:33" x14ac:dyDescent="0.2">
      <c r="A55" s="174" t="s">
        <v>1</v>
      </c>
      <c r="B55" s="175" t="s">
        <v>2</v>
      </c>
      <c r="C55" s="175" t="s">
        <v>3</v>
      </c>
      <c r="D55" s="175" t="s">
        <v>4</v>
      </c>
      <c r="E55" s="175" t="s">
        <v>5</v>
      </c>
      <c r="F55" s="175" t="s">
        <v>6</v>
      </c>
      <c r="G55" s="175" t="s">
        <v>7</v>
      </c>
      <c r="H55" s="175" t="s">
        <v>8</v>
      </c>
      <c r="I55" s="175" t="s">
        <v>9</v>
      </c>
      <c r="J55" s="176" t="s">
        <v>10</v>
      </c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</row>
    <row r="56" spans="1:33" ht="20.100000000000001" customHeight="1" x14ac:dyDescent="0.2">
      <c r="A56" s="161" t="s">
        <v>125</v>
      </c>
      <c r="B56" s="15">
        <v>30242</v>
      </c>
      <c r="C56" s="15">
        <v>1315054</v>
      </c>
      <c r="D56" s="15">
        <v>779166</v>
      </c>
      <c r="E56" s="15">
        <v>444417</v>
      </c>
      <c r="F56" s="15">
        <v>55110</v>
      </c>
      <c r="G56" s="15">
        <v>9000</v>
      </c>
      <c r="H56" s="15">
        <v>210472</v>
      </c>
      <c r="I56" s="15">
        <v>50525</v>
      </c>
      <c r="J56" s="177">
        <f>SUM(B56:I56)</f>
        <v>2893986</v>
      </c>
      <c r="K56" s="103"/>
      <c r="L56" s="105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</row>
    <row r="57" spans="1:33" ht="20.100000000000001" customHeight="1" x14ac:dyDescent="0.2">
      <c r="A57" s="161" t="s">
        <v>126</v>
      </c>
      <c r="B57" s="15">
        <v>32586</v>
      </c>
      <c r="C57" s="15">
        <v>14185</v>
      </c>
      <c r="D57" s="15">
        <v>20197</v>
      </c>
      <c r="E57" s="15">
        <v>18709</v>
      </c>
      <c r="F57" s="15">
        <v>40353</v>
      </c>
      <c r="G57" s="15">
        <v>41134</v>
      </c>
      <c r="H57" s="15">
        <v>192263</v>
      </c>
      <c r="I57" s="15">
        <v>20981</v>
      </c>
      <c r="J57" s="177">
        <f t="shared" ref="J57:J89" si="2">SUM(B57:I57)</f>
        <v>380408</v>
      </c>
      <c r="K57" s="103"/>
      <c r="L57" s="105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</row>
    <row r="58" spans="1:33" ht="20.100000000000001" customHeight="1" x14ac:dyDescent="0.2">
      <c r="A58" s="161" t="s">
        <v>127</v>
      </c>
      <c r="B58" s="15">
        <v>0</v>
      </c>
      <c r="C58" s="15">
        <v>0</v>
      </c>
      <c r="D58" s="15">
        <v>495</v>
      </c>
      <c r="E58" s="15">
        <v>0</v>
      </c>
      <c r="F58" s="15">
        <v>0</v>
      </c>
      <c r="G58" s="15">
        <v>4795</v>
      </c>
      <c r="H58" s="15">
        <v>0</v>
      </c>
      <c r="I58" s="15">
        <v>1237</v>
      </c>
      <c r="J58" s="177">
        <f t="shared" si="2"/>
        <v>6527</v>
      </c>
      <c r="K58" s="103"/>
      <c r="L58" s="105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</row>
    <row r="59" spans="1:33" ht="20.100000000000001" customHeight="1" x14ac:dyDescent="0.2">
      <c r="A59" s="161" t="s">
        <v>128</v>
      </c>
      <c r="B59" s="15">
        <v>18129</v>
      </c>
      <c r="C59" s="15">
        <v>861474</v>
      </c>
      <c r="D59" s="15">
        <v>4520</v>
      </c>
      <c r="E59" s="15">
        <v>13386</v>
      </c>
      <c r="F59" s="15">
        <v>103371</v>
      </c>
      <c r="G59" s="15">
        <v>50648</v>
      </c>
      <c r="H59" s="15">
        <v>7657</v>
      </c>
      <c r="I59" s="15">
        <v>356857</v>
      </c>
      <c r="J59" s="177">
        <f>SUM(B59:I59)</f>
        <v>1416042</v>
      </c>
      <c r="K59" s="103"/>
      <c r="L59" s="105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</row>
    <row r="60" spans="1:33" ht="20.100000000000001" customHeight="1" x14ac:dyDescent="0.2">
      <c r="A60" s="161" t="s">
        <v>129</v>
      </c>
      <c r="B60" s="15">
        <v>0</v>
      </c>
      <c r="C60" s="15">
        <v>375</v>
      </c>
      <c r="D60" s="15">
        <v>5140</v>
      </c>
      <c r="E60" s="15">
        <v>0</v>
      </c>
      <c r="F60" s="15">
        <v>30</v>
      </c>
      <c r="G60" s="15">
        <v>83</v>
      </c>
      <c r="H60" s="15">
        <v>39170</v>
      </c>
      <c r="I60" s="15">
        <v>4051</v>
      </c>
      <c r="J60" s="177">
        <f t="shared" si="2"/>
        <v>48849</v>
      </c>
      <c r="K60" s="103"/>
      <c r="L60" s="105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</row>
    <row r="61" spans="1:33" ht="20.100000000000001" customHeight="1" x14ac:dyDescent="0.2">
      <c r="A61" s="161" t="s">
        <v>130</v>
      </c>
      <c r="B61" s="15">
        <v>6652</v>
      </c>
      <c r="C61" s="15">
        <v>3878</v>
      </c>
      <c r="D61" s="15">
        <v>9884</v>
      </c>
      <c r="E61" s="15">
        <v>18221</v>
      </c>
      <c r="F61" s="15">
        <v>23091</v>
      </c>
      <c r="G61" s="15">
        <v>11265</v>
      </c>
      <c r="H61" s="15">
        <v>215164</v>
      </c>
      <c r="I61" s="15">
        <v>34021</v>
      </c>
      <c r="J61" s="177">
        <f t="shared" si="2"/>
        <v>322176</v>
      </c>
      <c r="K61" s="103"/>
      <c r="L61" s="105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</row>
    <row r="62" spans="1:33" ht="20.100000000000001" customHeight="1" x14ac:dyDescent="0.2">
      <c r="A62" s="161" t="s">
        <v>131</v>
      </c>
      <c r="B62" s="15">
        <v>1414</v>
      </c>
      <c r="C62" s="15">
        <v>3230</v>
      </c>
      <c r="D62" s="15">
        <v>7237</v>
      </c>
      <c r="E62" s="15">
        <v>504</v>
      </c>
      <c r="F62" s="15">
        <v>4355</v>
      </c>
      <c r="G62" s="15">
        <v>77114</v>
      </c>
      <c r="H62" s="15">
        <v>111314</v>
      </c>
      <c r="I62" s="15">
        <v>4618</v>
      </c>
      <c r="J62" s="177">
        <f t="shared" si="2"/>
        <v>209786</v>
      </c>
      <c r="K62" s="103"/>
      <c r="L62" s="105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</row>
    <row r="63" spans="1:33" ht="20.100000000000001" customHeight="1" x14ac:dyDescent="0.2">
      <c r="A63" s="161" t="s">
        <v>132</v>
      </c>
      <c r="B63" s="15">
        <v>393</v>
      </c>
      <c r="C63" s="15">
        <v>10</v>
      </c>
      <c r="D63" s="15">
        <v>0</v>
      </c>
      <c r="E63" s="15">
        <v>0</v>
      </c>
      <c r="F63" s="15">
        <v>263</v>
      </c>
      <c r="G63" s="15">
        <v>2297</v>
      </c>
      <c r="H63" s="15">
        <v>1615</v>
      </c>
      <c r="I63" s="15">
        <v>0</v>
      </c>
      <c r="J63" s="177">
        <f t="shared" si="2"/>
        <v>4578</v>
      </c>
      <c r="K63" s="103"/>
      <c r="L63" s="105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</row>
    <row r="64" spans="1:33" ht="20.100000000000001" customHeight="1" x14ac:dyDescent="0.2">
      <c r="A64" s="161" t="s">
        <v>133</v>
      </c>
      <c r="B64" s="15">
        <v>23283</v>
      </c>
      <c r="C64" s="15">
        <v>19373</v>
      </c>
      <c r="D64" s="15">
        <v>30626</v>
      </c>
      <c r="E64" s="15">
        <v>3314</v>
      </c>
      <c r="F64" s="15">
        <v>37429</v>
      </c>
      <c r="G64" s="15">
        <v>158239</v>
      </c>
      <c r="H64" s="15">
        <v>111271</v>
      </c>
      <c r="I64" s="15">
        <v>10492</v>
      </c>
      <c r="J64" s="177">
        <f t="shared" si="2"/>
        <v>394027</v>
      </c>
      <c r="K64" s="103"/>
      <c r="L64" s="105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</row>
    <row r="65" spans="1:33" ht="20.100000000000001" customHeight="1" x14ac:dyDescent="0.2">
      <c r="A65" s="161" t="s">
        <v>134</v>
      </c>
      <c r="B65" s="15">
        <v>9493</v>
      </c>
      <c r="C65" s="15">
        <v>9242</v>
      </c>
      <c r="D65" s="15">
        <v>2868</v>
      </c>
      <c r="E65" s="15">
        <v>20649</v>
      </c>
      <c r="F65" s="15">
        <v>11327</v>
      </c>
      <c r="G65" s="15">
        <v>3475</v>
      </c>
      <c r="H65" s="15">
        <v>34211</v>
      </c>
      <c r="I65" s="15">
        <v>5498</v>
      </c>
      <c r="J65" s="177">
        <f t="shared" si="2"/>
        <v>96763</v>
      </c>
      <c r="K65" s="103"/>
      <c r="L65" s="105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</row>
    <row r="66" spans="1:33" ht="20.100000000000001" customHeight="1" x14ac:dyDescent="0.2">
      <c r="A66" s="161" t="s">
        <v>135</v>
      </c>
      <c r="B66" s="15">
        <v>102</v>
      </c>
      <c r="C66" s="15">
        <v>21101</v>
      </c>
      <c r="D66" s="15">
        <v>217</v>
      </c>
      <c r="E66" s="15">
        <v>352</v>
      </c>
      <c r="F66" s="15">
        <v>20999</v>
      </c>
      <c r="G66" s="15">
        <v>5124</v>
      </c>
      <c r="H66" s="15">
        <v>607</v>
      </c>
      <c r="I66" s="15">
        <v>13832</v>
      </c>
      <c r="J66" s="177">
        <f t="shared" si="2"/>
        <v>62334</v>
      </c>
      <c r="K66" s="103"/>
      <c r="L66" s="105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</row>
    <row r="67" spans="1:33" ht="20.100000000000001" customHeight="1" x14ac:dyDescent="0.2">
      <c r="A67" s="161" t="s">
        <v>136</v>
      </c>
      <c r="B67" s="15">
        <v>4</v>
      </c>
      <c r="C67" s="15">
        <v>0</v>
      </c>
      <c r="D67" s="15">
        <v>0</v>
      </c>
      <c r="E67" s="15">
        <v>24802</v>
      </c>
      <c r="F67" s="15">
        <v>3710</v>
      </c>
      <c r="G67" s="15">
        <v>2340</v>
      </c>
      <c r="H67" s="15">
        <v>614</v>
      </c>
      <c r="I67" s="15">
        <v>0</v>
      </c>
      <c r="J67" s="177">
        <f t="shared" si="2"/>
        <v>31470</v>
      </c>
      <c r="K67" s="103"/>
      <c r="L67" s="105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</row>
    <row r="68" spans="1:33" ht="20.100000000000001" customHeight="1" x14ac:dyDescent="0.2">
      <c r="A68" s="161" t="s">
        <v>137</v>
      </c>
      <c r="B68" s="15">
        <v>6416</v>
      </c>
      <c r="C68" s="15">
        <v>13439</v>
      </c>
      <c r="D68" s="15">
        <v>2743</v>
      </c>
      <c r="E68" s="15">
        <v>7184</v>
      </c>
      <c r="F68" s="15">
        <v>27458</v>
      </c>
      <c r="G68" s="15">
        <v>7398</v>
      </c>
      <c r="H68" s="15">
        <v>622</v>
      </c>
      <c r="I68" s="15">
        <v>6208</v>
      </c>
      <c r="J68" s="177">
        <f t="shared" si="2"/>
        <v>71468</v>
      </c>
      <c r="K68" s="103"/>
      <c r="L68" s="105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</row>
    <row r="69" spans="1:33" ht="20.100000000000001" customHeight="1" x14ac:dyDescent="0.2">
      <c r="A69" s="161" t="s">
        <v>138</v>
      </c>
      <c r="B69" s="15">
        <v>38850</v>
      </c>
      <c r="C69" s="15">
        <v>34450</v>
      </c>
      <c r="D69" s="15">
        <v>44131</v>
      </c>
      <c r="E69" s="15">
        <v>84713</v>
      </c>
      <c r="F69" s="15">
        <v>48101</v>
      </c>
      <c r="G69" s="15">
        <v>10886</v>
      </c>
      <c r="H69" s="15">
        <v>64081</v>
      </c>
      <c r="I69" s="15">
        <v>16117</v>
      </c>
      <c r="J69" s="177">
        <f t="shared" si="2"/>
        <v>341329</v>
      </c>
      <c r="K69" s="103"/>
      <c r="L69" s="105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</row>
    <row r="70" spans="1:33" ht="20.100000000000001" customHeight="1" x14ac:dyDescent="0.2">
      <c r="A70" s="161" t="s">
        <v>139</v>
      </c>
      <c r="B70" s="15">
        <v>16235</v>
      </c>
      <c r="C70" s="15">
        <v>4330</v>
      </c>
      <c r="D70" s="15">
        <v>51505</v>
      </c>
      <c r="E70" s="15">
        <v>19005</v>
      </c>
      <c r="F70" s="15">
        <v>10462</v>
      </c>
      <c r="G70" s="15">
        <v>8295</v>
      </c>
      <c r="H70" s="15">
        <v>5523</v>
      </c>
      <c r="I70" s="15">
        <v>3820</v>
      </c>
      <c r="J70" s="177">
        <f t="shared" si="2"/>
        <v>119175</v>
      </c>
      <c r="K70" s="103"/>
      <c r="L70" s="105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</row>
    <row r="71" spans="1:33" ht="20.100000000000001" customHeight="1" x14ac:dyDescent="0.2">
      <c r="A71" s="161" t="s">
        <v>140</v>
      </c>
      <c r="B71" s="15">
        <v>0</v>
      </c>
      <c r="C71" s="15">
        <v>0</v>
      </c>
      <c r="D71" s="15">
        <v>0</v>
      </c>
      <c r="E71" s="15">
        <v>3145</v>
      </c>
      <c r="F71" s="15">
        <v>20</v>
      </c>
      <c r="G71" s="15">
        <v>2</v>
      </c>
      <c r="H71" s="15">
        <v>0</v>
      </c>
      <c r="I71" s="15">
        <v>0</v>
      </c>
      <c r="J71" s="177">
        <f t="shared" si="2"/>
        <v>3167</v>
      </c>
      <c r="K71" s="103"/>
      <c r="L71" s="105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</row>
    <row r="72" spans="1:33" ht="20.100000000000001" customHeight="1" x14ac:dyDescent="0.2">
      <c r="A72" s="161" t="s">
        <v>141</v>
      </c>
      <c r="B72" s="15">
        <v>36007</v>
      </c>
      <c r="C72" s="15">
        <v>25971</v>
      </c>
      <c r="D72" s="15">
        <v>8127</v>
      </c>
      <c r="E72" s="15">
        <v>13356</v>
      </c>
      <c r="F72" s="15">
        <v>30928</v>
      </c>
      <c r="G72" s="15">
        <v>15946</v>
      </c>
      <c r="H72" s="15">
        <v>6483</v>
      </c>
      <c r="I72" s="15">
        <v>15145</v>
      </c>
      <c r="J72" s="177">
        <f t="shared" si="2"/>
        <v>151963</v>
      </c>
      <c r="K72" s="103"/>
      <c r="L72" s="105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</row>
    <row r="73" spans="1:33" ht="20.100000000000001" customHeight="1" x14ac:dyDescent="0.2">
      <c r="A73" s="161" t="s">
        <v>142</v>
      </c>
      <c r="B73" s="15">
        <v>26512</v>
      </c>
      <c r="C73" s="15">
        <v>1134</v>
      </c>
      <c r="D73" s="15">
        <v>8275</v>
      </c>
      <c r="E73" s="15">
        <v>29081</v>
      </c>
      <c r="F73" s="15">
        <v>3894</v>
      </c>
      <c r="G73" s="15">
        <v>8731</v>
      </c>
      <c r="H73" s="15">
        <v>4198</v>
      </c>
      <c r="I73" s="15">
        <v>930</v>
      </c>
      <c r="J73" s="177">
        <f t="shared" si="2"/>
        <v>82755</v>
      </c>
      <c r="K73" s="103"/>
      <c r="L73" s="105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</row>
    <row r="74" spans="1:33" ht="20.100000000000001" customHeight="1" x14ac:dyDescent="0.2">
      <c r="A74" s="161" t="s">
        <v>143</v>
      </c>
      <c r="B74" s="15">
        <v>769</v>
      </c>
      <c r="C74" s="15">
        <v>33</v>
      </c>
      <c r="D74" s="15">
        <v>2877</v>
      </c>
      <c r="E74" s="15">
        <v>5799</v>
      </c>
      <c r="F74" s="15">
        <v>14363</v>
      </c>
      <c r="G74" s="15">
        <v>2417</v>
      </c>
      <c r="H74" s="15">
        <v>17160</v>
      </c>
      <c r="I74" s="15">
        <v>86</v>
      </c>
      <c r="J74" s="177">
        <f t="shared" si="2"/>
        <v>43504</v>
      </c>
      <c r="K74" s="103"/>
      <c r="L74" s="105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</row>
    <row r="75" spans="1:33" ht="20.100000000000001" customHeight="1" x14ac:dyDescent="0.2">
      <c r="A75" s="161" t="s">
        <v>144</v>
      </c>
      <c r="B75" s="15">
        <v>1631</v>
      </c>
      <c r="C75" s="15">
        <v>705</v>
      </c>
      <c r="D75" s="15">
        <v>529</v>
      </c>
      <c r="E75" s="15">
        <v>2709</v>
      </c>
      <c r="F75" s="15">
        <v>3813</v>
      </c>
      <c r="G75" s="15">
        <v>449</v>
      </c>
      <c r="H75" s="15">
        <v>811</v>
      </c>
      <c r="I75" s="15">
        <v>380</v>
      </c>
      <c r="J75" s="177">
        <f t="shared" si="2"/>
        <v>11027</v>
      </c>
      <c r="K75" s="103"/>
      <c r="L75" s="105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</row>
    <row r="76" spans="1:33" ht="20.100000000000001" customHeight="1" x14ac:dyDescent="0.2">
      <c r="A76" s="161" t="s">
        <v>145</v>
      </c>
      <c r="B76" s="15">
        <v>46</v>
      </c>
      <c r="C76" s="15">
        <v>62</v>
      </c>
      <c r="D76" s="15">
        <v>40</v>
      </c>
      <c r="E76" s="15">
        <v>5781</v>
      </c>
      <c r="F76" s="15">
        <v>2577</v>
      </c>
      <c r="G76" s="15">
        <v>610</v>
      </c>
      <c r="H76" s="15">
        <v>80</v>
      </c>
      <c r="I76" s="15">
        <v>142</v>
      </c>
      <c r="J76" s="177">
        <f t="shared" si="2"/>
        <v>9338</v>
      </c>
      <c r="K76" s="103"/>
      <c r="L76" s="105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</row>
    <row r="77" spans="1:33" ht="20.100000000000001" customHeight="1" x14ac:dyDescent="0.2">
      <c r="A77" s="161" t="s">
        <v>146</v>
      </c>
      <c r="B77" s="15">
        <v>72</v>
      </c>
      <c r="C77" s="15">
        <v>200</v>
      </c>
      <c r="D77" s="15">
        <v>1323</v>
      </c>
      <c r="E77" s="15">
        <v>130020</v>
      </c>
      <c r="F77" s="15">
        <v>793</v>
      </c>
      <c r="G77" s="15">
        <v>4820</v>
      </c>
      <c r="H77" s="15">
        <v>1480</v>
      </c>
      <c r="I77" s="15">
        <v>18</v>
      </c>
      <c r="J77" s="177">
        <f t="shared" si="2"/>
        <v>138726</v>
      </c>
      <c r="K77" s="103"/>
      <c r="L77" s="105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</row>
    <row r="78" spans="1:33" ht="20.100000000000001" customHeight="1" x14ac:dyDescent="0.2">
      <c r="A78" s="161" t="s">
        <v>147</v>
      </c>
      <c r="B78" s="15">
        <v>4910</v>
      </c>
      <c r="C78" s="15">
        <v>400</v>
      </c>
      <c r="D78" s="15">
        <v>800</v>
      </c>
      <c r="E78" s="15">
        <v>3592</v>
      </c>
      <c r="F78" s="15">
        <v>7606</v>
      </c>
      <c r="G78" s="15">
        <v>479</v>
      </c>
      <c r="H78" s="15">
        <v>1279</v>
      </c>
      <c r="I78" s="15">
        <v>167</v>
      </c>
      <c r="J78" s="177">
        <f t="shared" si="2"/>
        <v>19233</v>
      </c>
      <c r="K78" s="103"/>
      <c r="L78" s="105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</row>
    <row r="79" spans="1:33" ht="20.100000000000001" customHeight="1" x14ac:dyDescent="0.2">
      <c r="A79" s="161" t="s">
        <v>148</v>
      </c>
      <c r="B79" s="15">
        <v>0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77">
        <f>SUM(B79:I79)</f>
        <v>0</v>
      </c>
      <c r="K79" s="103"/>
      <c r="L79" s="105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</row>
    <row r="80" spans="1:33" ht="20.100000000000001" customHeight="1" x14ac:dyDescent="0.2">
      <c r="A80" s="161" t="s">
        <v>149</v>
      </c>
      <c r="B80" s="15">
        <v>7</v>
      </c>
      <c r="C80" s="15">
        <v>21</v>
      </c>
      <c r="D80" s="15">
        <v>0</v>
      </c>
      <c r="E80" s="15">
        <v>6783</v>
      </c>
      <c r="F80" s="15">
        <v>2585</v>
      </c>
      <c r="G80" s="15">
        <v>1026</v>
      </c>
      <c r="H80" s="15">
        <v>0</v>
      </c>
      <c r="I80" s="15">
        <v>13</v>
      </c>
      <c r="J80" s="177">
        <f t="shared" si="2"/>
        <v>10435</v>
      </c>
      <c r="K80" s="103"/>
      <c r="L80" s="105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</row>
    <row r="81" spans="1:33" ht="20.100000000000001" customHeight="1" x14ac:dyDescent="0.2">
      <c r="A81" s="161" t="s">
        <v>150</v>
      </c>
      <c r="B81" s="15">
        <v>161045</v>
      </c>
      <c r="C81" s="15">
        <v>5852</v>
      </c>
      <c r="D81" s="15">
        <v>3486</v>
      </c>
      <c r="E81" s="15">
        <v>20742</v>
      </c>
      <c r="F81" s="15">
        <v>91870</v>
      </c>
      <c r="G81" s="15">
        <v>45000</v>
      </c>
      <c r="H81" s="15">
        <v>6705</v>
      </c>
      <c r="I81" s="15">
        <v>7947</v>
      </c>
      <c r="J81" s="177">
        <f t="shared" si="2"/>
        <v>342647</v>
      </c>
      <c r="K81" s="103"/>
      <c r="L81" s="105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</row>
    <row r="82" spans="1:33" ht="20.100000000000001" customHeight="1" x14ac:dyDescent="0.2">
      <c r="A82" s="161" t="s">
        <v>151</v>
      </c>
      <c r="B82" s="15">
        <v>1387</v>
      </c>
      <c r="C82" s="15">
        <v>22039</v>
      </c>
      <c r="D82" s="15">
        <v>691</v>
      </c>
      <c r="E82" s="15">
        <v>6194</v>
      </c>
      <c r="F82" s="15">
        <v>19790</v>
      </c>
      <c r="G82" s="15">
        <v>963</v>
      </c>
      <c r="H82" s="15">
        <v>12</v>
      </c>
      <c r="I82" s="15">
        <v>36084</v>
      </c>
      <c r="J82" s="177">
        <f t="shared" si="2"/>
        <v>87160</v>
      </c>
      <c r="K82" s="103"/>
      <c r="L82" s="105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</row>
    <row r="83" spans="1:33" ht="20.100000000000001" customHeight="1" x14ac:dyDescent="0.2">
      <c r="A83" s="161" t="s">
        <v>152</v>
      </c>
      <c r="B83" s="15">
        <v>5081</v>
      </c>
      <c r="C83" s="15">
        <v>9179</v>
      </c>
      <c r="D83" s="15">
        <v>34558</v>
      </c>
      <c r="E83" s="15">
        <v>15118</v>
      </c>
      <c r="F83" s="15">
        <v>5200</v>
      </c>
      <c r="G83" s="15">
        <v>12440</v>
      </c>
      <c r="H83" s="15">
        <v>2911</v>
      </c>
      <c r="I83" s="15">
        <v>4152</v>
      </c>
      <c r="J83" s="177">
        <f t="shared" si="2"/>
        <v>88639</v>
      </c>
      <c r="K83" s="103"/>
      <c r="L83" s="105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</row>
    <row r="84" spans="1:33" ht="20.100000000000001" customHeight="1" x14ac:dyDescent="0.2">
      <c r="A84" s="161" t="s">
        <v>153</v>
      </c>
      <c r="B84" s="15">
        <v>576</v>
      </c>
      <c r="C84" s="15">
        <v>15</v>
      </c>
      <c r="D84" s="15">
        <v>3022</v>
      </c>
      <c r="E84" s="15">
        <v>0</v>
      </c>
      <c r="F84" s="15">
        <v>0</v>
      </c>
      <c r="G84" s="15">
        <v>3990</v>
      </c>
      <c r="H84" s="15">
        <v>2072</v>
      </c>
      <c r="I84" s="15">
        <v>5760</v>
      </c>
      <c r="J84" s="177">
        <f t="shared" si="2"/>
        <v>15435</v>
      </c>
      <c r="K84" s="103"/>
      <c r="L84" s="105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</row>
    <row r="85" spans="1:33" ht="20.100000000000001" customHeight="1" x14ac:dyDescent="0.2">
      <c r="A85" s="161" t="s">
        <v>154</v>
      </c>
      <c r="B85" s="15">
        <v>47384</v>
      </c>
      <c r="C85" s="15">
        <v>23192</v>
      </c>
      <c r="D85" s="15">
        <v>865</v>
      </c>
      <c r="E85" s="15">
        <v>18010</v>
      </c>
      <c r="F85" s="15">
        <v>188805</v>
      </c>
      <c r="G85" s="15">
        <v>6856</v>
      </c>
      <c r="H85" s="15">
        <v>173</v>
      </c>
      <c r="I85" s="15">
        <v>100206</v>
      </c>
      <c r="J85" s="177">
        <f t="shared" si="2"/>
        <v>385491</v>
      </c>
      <c r="K85" s="103"/>
      <c r="L85" s="105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</row>
    <row r="86" spans="1:33" ht="20.100000000000001" customHeight="1" x14ac:dyDescent="0.2">
      <c r="A86" s="161" t="s">
        <v>155</v>
      </c>
      <c r="B86" s="15">
        <v>1526</v>
      </c>
      <c r="C86" s="15">
        <v>127444</v>
      </c>
      <c r="D86" s="15">
        <v>1832</v>
      </c>
      <c r="E86" s="15">
        <v>108</v>
      </c>
      <c r="F86" s="15">
        <v>8854</v>
      </c>
      <c r="G86" s="15">
        <v>0</v>
      </c>
      <c r="H86" s="15">
        <v>0</v>
      </c>
      <c r="I86" s="15">
        <v>279</v>
      </c>
      <c r="J86" s="177">
        <f t="shared" si="2"/>
        <v>140043</v>
      </c>
      <c r="K86" s="103"/>
      <c r="L86" s="105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</row>
    <row r="87" spans="1:33" ht="20.100000000000001" customHeight="1" x14ac:dyDescent="0.2">
      <c r="A87" s="161" t="s">
        <v>156</v>
      </c>
      <c r="B87" s="15">
        <v>4767</v>
      </c>
      <c r="C87" s="15">
        <v>153</v>
      </c>
      <c r="D87" s="15">
        <v>0</v>
      </c>
      <c r="E87" s="15">
        <v>139</v>
      </c>
      <c r="F87" s="15">
        <v>10767</v>
      </c>
      <c r="G87" s="15">
        <v>16996</v>
      </c>
      <c r="H87" s="15">
        <v>34</v>
      </c>
      <c r="I87" s="15">
        <v>3352</v>
      </c>
      <c r="J87" s="177">
        <f t="shared" si="2"/>
        <v>36208</v>
      </c>
      <c r="K87" s="103"/>
      <c r="L87" s="105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</row>
    <row r="88" spans="1:33" ht="20.100000000000001" customHeight="1" x14ac:dyDescent="0.2">
      <c r="A88" s="161" t="s">
        <v>157</v>
      </c>
      <c r="B88" s="15">
        <v>314710</v>
      </c>
      <c r="C88" s="15">
        <v>89797</v>
      </c>
      <c r="D88" s="15">
        <v>1850892</v>
      </c>
      <c r="E88" s="15">
        <v>51188</v>
      </c>
      <c r="F88" s="15">
        <v>151365</v>
      </c>
      <c r="G88" s="15">
        <v>753433</v>
      </c>
      <c r="H88" s="15">
        <v>225862</v>
      </c>
      <c r="I88" s="15">
        <v>9156</v>
      </c>
      <c r="J88" s="177">
        <f t="shared" si="2"/>
        <v>3446403</v>
      </c>
      <c r="K88" s="103"/>
      <c r="L88" s="105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</row>
    <row r="89" spans="1:33" ht="20.100000000000001" customHeight="1" x14ac:dyDescent="0.2">
      <c r="A89" s="161" t="s">
        <v>158</v>
      </c>
      <c r="B89" s="15">
        <v>1909922</v>
      </c>
      <c r="C89" s="15">
        <v>1900516</v>
      </c>
      <c r="D89" s="15">
        <v>148480</v>
      </c>
      <c r="E89" s="15">
        <v>2586690</v>
      </c>
      <c r="F89" s="15">
        <v>230742</v>
      </c>
      <c r="G89" s="15">
        <v>881639</v>
      </c>
      <c r="H89" s="15">
        <v>320080</v>
      </c>
      <c r="I89" s="15">
        <v>29341</v>
      </c>
      <c r="J89" s="177">
        <f t="shared" si="2"/>
        <v>8007410</v>
      </c>
      <c r="K89" s="103"/>
      <c r="L89" s="105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</row>
    <row r="90" spans="1:33" ht="20.100000000000001" customHeight="1" thickBot="1" x14ac:dyDescent="0.25">
      <c r="A90" s="68" t="s">
        <v>10</v>
      </c>
      <c r="B90" s="53">
        <f t="shared" ref="B90:J90" si="3">SUM(B56:B89)</f>
        <v>2700151</v>
      </c>
      <c r="C90" s="53">
        <f t="shared" si="3"/>
        <v>4506854</v>
      </c>
      <c r="D90" s="53">
        <f t="shared" si="3"/>
        <v>3024526</v>
      </c>
      <c r="E90" s="53">
        <f t="shared" si="3"/>
        <v>3553711</v>
      </c>
      <c r="F90" s="53">
        <f t="shared" si="3"/>
        <v>1160031</v>
      </c>
      <c r="G90" s="53">
        <f t="shared" si="3"/>
        <v>2147890</v>
      </c>
      <c r="H90" s="53">
        <f t="shared" si="3"/>
        <v>1583924</v>
      </c>
      <c r="I90" s="53">
        <f t="shared" si="3"/>
        <v>741415</v>
      </c>
      <c r="J90" s="54">
        <f t="shared" si="3"/>
        <v>19418502</v>
      </c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</row>
    <row r="91" spans="1:33" x14ac:dyDescent="0.2">
      <c r="A91" s="109" t="s">
        <v>159</v>
      </c>
      <c r="B91" s="110"/>
      <c r="C91" s="110"/>
      <c r="D91" s="110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</row>
    <row r="92" spans="1:33" x14ac:dyDescent="0.2">
      <c r="A92" s="109"/>
      <c r="B92" s="110"/>
      <c r="C92" s="110"/>
      <c r="D92" s="110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</row>
    <row r="93" spans="1:33" x14ac:dyDescent="0.2">
      <c r="A93" s="111"/>
      <c r="B93" s="110"/>
      <c r="C93" s="110"/>
      <c r="D93" s="110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</row>
    <row r="94" spans="1:33" x14ac:dyDescent="0.2">
      <c r="A94" s="60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</row>
    <row r="95" spans="1:33" x14ac:dyDescent="0.2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</row>
    <row r="96" spans="1:33" x14ac:dyDescent="0.2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</row>
    <row r="97" spans="1:33" x14ac:dyDescent="0.2">
      <c r="A97" s="103"/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</row>
    <row r="98" spans="1:33" ht="15.75" x14ac:dyDescent="0.25">
      <c r="A98" s="199" t="s">
        <v>161</v>
      </c>
      <c r="B98" s="199"/>
      <c r="C98" s="199"/>
      <c r="D98" s="199"/>
      <c r="E98" s="199"/>
      <c r="F98" s="199"/>
      <c r="G98" s="199"/>
      <c r="H98" s="199"/>
      <c r="I98" s="199"/>
      <c r="J98" s="199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  <c r="AC98" s="103"/>
      <c r="AD98" s="103"/>
      <c r="AE98" s="103"/>
      <c r="AF98" s="103"/>
      <c r="AG98" s="103"/>
    </row>
    <row r="99" spans="1:33" ht="15.75" x14ac:dyDescent="0.25">
      <c r="A99" s="200" t="s">
        <v>162</v>
      </c>
      <c r="B99" s="199"/>
      <c r="C99" s="199"/>
      <c r="D99" s="199"/>
      <c r="E99" s="199"/>
      <c r="F99" s="199"/>
      <c r="G99" s="199"/>
      <c r="H99" s="199"/>
      <c r="I99" s="199"/>
      <c r="J99" s="199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</row>
    <row r="100" spans="1:33" ht="6.75" customHeight="1" thickBot="1" x14ac:dyDescent="0.25">
      <c r="A100" s="146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</row>
    <row r="101" spans="1:33" x14ac:dyDescent="0.2">
      <c r="A101" s="174" t="s">
        <v>1</v>
      </c>
      <c r="B101" s="175" t="s">
        <v>2</v>
      </c>
      <c r="C101" s="175" t="s">
        <v>3</v>
      </c>
      <c r="D101" s="175" t="s">
        <v>4</v>
      </c>
      <c r="E101" s="175" t="s">
        <v>5</v>
      </c>
      <c r="F101" s="175" t="s">
        <v>6</v>
      </c>
      <c r="G101" s="175" t="s">
        <v>7</v>
      </c>
      <c r="H101" s="175" t="s">
        <v>8</v>
      </c>
      <c r="I101" s="175" t="s">
        <v>9</v>
      </c>
      <c r="J101" s="176" t="s">
        <v>10</v>
      </c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</row>
    <row r="102" spans="1:33" ht="20.100000000000001" customHeight="1" x14ac:dyDescent="0.2">
      <c r="A102" s="161" t="s">
        <v>125</v>
      </c>
      <c r="B102" s="15">
        <v>128741</v>
      </c>
      <c r="C102" s="15">
        <v>5071110</v>
      </c>
      <c r="D102" s="15">
        <v>3671615</v>
      </c>
      <c r="E102" s="15">
        <v>2077033</v>
      </c>
      <c r="F102" s="15">
        <v>276760</v>
      </c>
      <c r="G102" s="15">
        <v>0</v>
      </c>
      <c r="H102" s="15">
        <v>744746</v>
      </c>
      <c r="I102" s="15">
        <v>185398</v>
      </c>
      <c r="J102" s="177">
        <f>SUM(B102:I102)</f>
        <v>12155403</v>
      </c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</row>
    <row r="103" spans="1:33" ht="20.100000000000001" customHeight="1" x14ac:dyDescent="0.2">
      <c r="A103" s="161" t="s">
        <v>126</v>
      </c>
      <c r="B103" s="15">
        <v>77058</v>
      </c>
      <c r="C103" s="15">
        <v>25724</v>
      </c>
      <c r="D103" s="15">
        <v>30971</v>
      </c>
      <c r="E103" s="15">
        <v>28185</v>
      </c>
      <c r="F103" s="15">
        <v>75582</v>
      </c>
      <c r="G103" s="15">
        <v>56015</v>
      </c>
      <c r="H103" s="15">
        <v>444528</v>
      </c>
      <c r="I103" s="15">
        <v>34354</v>
      </c>
      <c r="J103" s="177">
        <f t="shared" ref="J103:J135" si="4">SUM(B103:I103)</f>
        <v>772417</v>
      </c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</row>
    <row r="104" spans="1:33" ht="20.100000000000001" customHeight="1" x14ac:dyDescent="0.2">
      <c r="A104" s="161" t="s">
        <v>127</v>
      </c>
      <c r="B104" s="15">
        <v>0</v>
      </c>
      <c r="C104" s="15">
        <v>0</v>
      </c>
      <c r="D104" s="15">
        <v>2225</v>
      </c>
      <c r="E104" s="15">
        <v>0</v>
      </c>
      <c r="F104" s="15">
        <v>0</v>
      </c>
      <c r="G104" s="15">
        <v>13044</v>
      </c>
      <c r="H104" s="15">
        <v>0</v>
      </c>
      <c r="I104" s="15">
        <v>2250</v>
      </c>
      <c r="J104" s="177">
        <f t="shared" si="4"/>
        <v>17519</v>
      </c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</row>
    <row r="105" spans="1:33" ht="20.100000000000001" customHeight="1" x14ac:dyDescent="0.2">
      <c r="A105" s="161" t="s">
        <v>163</v>
      </c>
      <c r="B105" s="15">
        <v>3746</v>
      </c>
      <c r="C105" s="15">
        <v>64185</v>
      </c>
      <c r="D105" s="15">
        <v>1262</v>
      </c>
      <c r="E105" s="15">
        <v>2200</v>
      </c>
      <c r="F105" s="15">
        <v>11735</v>
      </c>
      <c r="G105" s="15">
        <v>8457</v>
      </c>
      <c r="H105" s="15">
        <v>1321</v>
      </c>
      <c r="I105" s="15">
        <v>26898</v>
      </c>
      <c r="J105" s="177">
        <f t="shared" si="4"/>
        <v>119804</v>
      </c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</row>
    <row r="106" spans="1:33" ht="20.100000000000001" customHeight="1" x14ac:dyDescent="0.2">
      <c r="A106" s="161" t="s">
        <v>129</v>
      </c>
      <c r="B106" s="15">
        <v>0</v>
      </c>
      <c r="C106" s="15">
        <v>714</v>
      </c>
      <c r="D106" s="15">
        <v>6981</v>
      </c>
      <c r="E106" s="15">
        <v>0</v>
      </c>
      <c r="F106" s="15">
        <v>85</v>
      </c>
      <c r="G106" s="15">
        <v>110</v>
      </c>
      <c r="H106" s="15">
        <v>69925</v>
      </c>
      <c r="I106" s="15">
        <v>8535</v>
      </c>
      <c r="J106" s="177">
        <f t="shared" si="4"/>
        <v>86350</v>
      </c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</row>
    <row r="107" spans="1:33" ht="20.100000000000001" customHeight="1" x14ac:dyDescent="0.2">
      <c r="A107" s="161" t="s">
        <v>130</v>
      </c>
      <c r="B107" s="15">
        <v>8987</v>
      </c>
      <c r="C107" s="15">
        <v>4495</v>
      </c>
      <c r="D107" s="15">
        <v>8689</v>
      </c>
      <c r="E107" s="15">
        <v>28784</v>
      </c>
      <c r="F107" s="15">
        <v>27979</v>
      </c>
      <c r="G107" s="15">
        <v>9094</v>
      </c>
      <c r="H107" s="15">
        <v>352136</v>
      </c>
      <c r="I107" s="15">
        <v>29321</v>
      </c>
      <c r="J107" s="177">
        <f t="shared" si="4"/>
        <v>469485</v>
      </c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</row>
    <row r="108" spans="1:33" ht="20.100000000000001" customHeight="1" x14ac:dyDescent="0.2">
      <c r="A108" s="161" t="s">
        <v>131</v>
      </c>
      <c r="B108" s="15">
        <v>2356</v>
      </c>
      <c r="C108" s="15">
        <v>4735</v>
      </c>
      <c r="D108" s="15">
        <v>5819</v>
      </c>
      <c r="E108" s="15">
        <v>728</v>
      </c>
      <c r="F108" s="15">
        <v>7290</v>
      </c>
      <c r="G108" s="15">
        <v>65197</v>
      </c>
      <c r="H108" s="15">
        <v>108671</v>
      </c>
      <c r="I108" s="15">
        <v>5053</v>
      </c>
      <c r="J108" s="177">
        <f t="shared" si="4"/>
        <v>199849</v>
      </c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</row>
    <row r="109" spans="1:33" ht="20.100000000000001" customHeight="1" x14ac:dyDescent="0.2">
      <c r="A109" s="161" t="s">
        <v>132</v>
      </c>
      <c r="B109" s="15">
        <v>439</v>
      </c>
      <c r="C109" s="15">
        <v>10</v>
      </c>
      <c r="D109" s="15">
        <v>0</v>
      </c>
      <c r="E109" s="15">
        <v>0</v>
      </c>
      <c r="F109" s="15">
        <v>861</v>
      </c>
      <c r="G109" s="15">
        <v>1987</v>
      </c>
      <c r="H109" s="15">
        <v>2048</v>
      </c>
      <c r="I109" s="15">
        <v>0</v>
      </c>
      <c r="J109" s="177">
        <f t="shared" si="4"/>
        <v>5345</v>
      </c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</row>
    <row r="110" spans="1:33" ht="20.100000000000001" customHeight="1" x14ac:dyDescent="0.2">
      <c r="A110" s="161" t="s">
        <v>133</v>
      </c>
      <c r="B110" s="15">
        <v>45833</v>
      </c>
      <c r="C110" s="15">
        <v>10828</v>
      </c>
      <c r="D110" s="15">
        <v>43731</v>
      </c>
      <c r="E110" s="15">
        <v>4510</v>
      </c>
      <c r="F110" s="15">
        <v>54630</v>
      </c>
      <c r="G110" s="15">
        <v>140215</v>
      </c>
      <c r="H110" s="15">
        <v>263433</v>
      </c>
      <c r="I110" s="15">
        <v>16754</v>
      </c>
      <c r="J110" s="177">
        <f t="shared" si="4"/>
        <v>579934</v>
      </c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</row>
    <row r="111" spans="1:33" ht="20.100000000000001" customHeight="1" x14ac:dyDescent="0.2">
      <c r="A111" s="161" t="s">
        <v>134</v>
      </c>
      <c r="B111" s="15">
        <v>127836</v>
      </c>
      <c r="C111" s="15">
        <v>74326</v>
      </c>
      <c r="D111" s="15">
        <v>25578</v>
      </c>
      <c r="E111" s="15">
        <v>241982</v>
      </c>
      <c r="F111" s="15">
        <v>123560</v>
      </c>
      <c r="G111" s="15">
        <v>28102</v>
      </c>
      <c r="H111" s="15">
        <v>378900</v>
      </c>
      <c r="I111" s="15">
        <v>39112</v>
      </c>
      <c r="J111" s="177">
        <f t="shared" si="4"/>
        <v>1039396</v>
      </c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</row>
    <row r="112" spans="1:33" ht="20.100000000000001" customHeight="1" x14ac:dyDescent="0.2">
      <c r="A112" s="161" t="s">
        <v>135</v>
      </c>
      <c r="B112" s="15">
        <v>1801</v>
      </c>
      <c r="C112" s="15">
        <v>209924</v>
      </c>
      <c r="D112" s="15">
        <v>740</v>
      </c>
      <c r="E112" s="15">
        <v>3610</v>
      </c>
      <c r="F112" s="15">
        <v>208662</v>
      </c>
      <c r="G112" s="15">
        <v>36813</v>
      </c>
      <c r="H112" s="15">
        <v>8967</v>
      </c>
      <c r="I112" s="15">
        <v>135901</v>
      </c>
      <c r="J112" s="177">
        <f t="shared" si="4"/>
        <v>606418</v>
      </c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</row>
    <row r="113" spans="1:33" ht="20.100000000000001" customHeight="1" x14ac:dyDescent="0.2">
      <c r="A113" s="161" t="s">
        <v>136</v>
      </c>
      <c r="B113" s="15">
        <v>12</v>
      </c>
      <c r="C113" s="15">
        <v>0</v>
      </c>
      <c r="D113" s="15">
        <v>0</v>
      </c>
      <c r="E113" s="15">
        <v>872532</v>
      </c>
      <c r="F113" s="15">
        <v>45685</v>
      </c>
      <c r="G113" s="15">
        <v>33163</v>
      </c>
      <c r="H113" s="15">
        <v>7171</v>
      </c>
      <c r="I113" s="15">
        <v>0</v>
      </c>
      <c r="J113" s="177">
        <f t="shared" si="4"/>
        <v>958563</v>
      </c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</row>
    <row r="114" spans="1:33" ht="20.100000000000001" customHeight="1" x14ac:dyDescent="0.2">
      <c r="A114" s="161" t="s">
        <v>137</v>
      </c>
      <c r="B114" s="15">
        <v>56620</v>
      </c>
      <c r="C114" s="15">
        <v>100321</v>
      </c>
      <c r="D114" s="15">
        <v>63234</v>
      </c>
      <c r="E114" s="15">
        <v>43813</v>
      </c>
      <c r="F114" s="15">
        <v>270114</v>
      </c>
      <c r="G114" s="15">
        <v>42352</v>
      </c>
      <c r="H114" s="15">
        <v>6989</v>
      </c>
      <c r="I114" s="15">
        <v>56511</v>
      </c>
      <c r="J114" s="177">
        <f t="shared" si="4"/>
        <v>639954</v>
      </c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</row>
    <row r="115" spans="1:33" ht="20.100000000000001" customHeight="1" x14ac:dyDescent="0.2">
      <c r="A115" s="161" t="s">
        <v>138</v>
      </c>
      <c r="B115" s="15">
        <v>516998</v>
      </c>
      <c r="C115" s="15">
        <v>290159</v>
      </c>
      <c r="D115" s="15">
        <v>335793</v>
      </c>
      <c r="E115" s="15">
        <v>1142323</v>
      </c>
      <c r="F115" s="15">
        <v>477540</v>
      </c>
      <c r="G115" s="15">
        <v>95888</v>
      </c>
      <c r="H115" s="15">
        <v>668475</v>
      </c>
      <c r="I115" s="15">
        <v>125580</v>
      </c>
      <c r="J115" s="177">
        <f t="shared" si="4"/>
        <v>3652756</v>
      </c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</row>
    <row r="116" spans="1:33" ht="20.100000000000001" customHeight="1" x14ac:dyDescent="0.2">
      <c r="A116" s="161" t="s">
        <v>139</v>
      </c>
      <c r="B116" s="15">
        <v>156047</v>
      </c>
      <c r="C116" s="15">
        <v>9195</v>
      </c>
      <c r="D116" s="15">
        <v>280835</v>
      </c>
      <c r="E116" s="15">
        <v>88675</v>
      </c>
      <c r="F116" s="15">
        <v>97675</v>
      </c>
      <c r="G116" s="15">
        <v>73464</v>
      </c>
      <c r="H116" s="15">
        <v>106259</v>
      </c>
      <c r="I116" s="15">
        <v>21879</v>
      </c>
      <c r="J116" s="177">
        <f t="shared" si="4"/>
        <v>834029</v>
      </c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3"/>
      <c r="AG116" s="103"/>
    </row>
    <row r="117" spans="1:33" ht="20.100000000000001" customHeight="1" x14ac:dyDescent="0.2">
      <c r="A117" s="161" t="s">
        <v>140</v>
      </c>
      <c r="B117" s="15">
        <v>0</v>
      </c>
      <c r="C117" s="15">
        <v>0</v>
      </c>
      <c r="D117" s="15">
        <v>0</v>
      </c>
      <c r="E117" s="15">
        <v>25160</v>
      </c>
      <c r="F117" s="15">
        <v>140</v>
      </c>
      <c r="G117" s="15">
        <v>3</v>
      </c>
      <c r="H117" s="15">
        <v>0</v>
      </c>
      <c r="I117" s="15">
        <v>0</v>
      </c>
      <c r="J117" s="177">
        <f t="shared" si="4"/>
        <v>25303</v>
      </c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</row>
    <row r="118" spans="1:33" ht="20.100000000000001" customHeight="1" x14ac:dyDescent="0.2">
      <c r="A118" s="161" t="s">
        <v>141</v>
      </c>
      <c r="B118" s="15">
        <v>272377</v>
      </c>
      <c r="C118" s="15">
        <v>97439</v>
      </c>
      <c r="D118" s="15">
        <v>85446</v>
      </c>
      <c r="E118" s="15">
        <v>94714</v>
      </c>
      <c r="F118" s="15">
        <v>150240</v>
      </c>
      <c r="G118" s="15">
        <v>64378</v>
      </c>
      <c r="H118" s="15">
        <v>43329</v>
      </c>
      <c r="I118" s="15">
        <v>119499</v>
      </c>
      <c r="J118" s="177">
        <f t="shared" si="4"/>
        <v>927422</v>
      </c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</row>
    <row r="119" spans="1:33" ht="20.100000000000001" customHeight="1" x14ac:dyDescent="0.2">
      <c r="A119" s="161" t="s">
        <v>142</v>
      </c>
      <c r="B119" s="15">
        <v>239052</v>
      </c>
      <c r="C119" s="15">
        <v>4171</v>
      </c>
      <c r="D119" s="15">
        <v>64840</v>
      </c>
      <c r="E119" s="15">
        <v>121584</v>
      </c>
      <c r="F119" s="15">
        <v>39496</v>
      </c>
      <c r="G119" s="15">
        <v>50486</v>
      </c>
      <c r="H119" s="15">
        <v>69770</v>
      </c>
      <c r="I119" s="15">
        <v>11078</v>
      </c>
      <c r="J119" s="177">
        <f t="shared" si="4"/>
        <v>600477</v>
      </c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</row>
    <row r="120" spans="1:33" ht="20.100000000000001" customHeight="1" x14ac:dyDescent="0.2">
      <c r="A120" s="161" t="s">
        <v>143</v>
      </c>
      <c r="B120" s="15">
        <v>15345</v>
      </c>
      <c r="C120" s="15">
        <v>196</v>
      </c>
      <c r="D120" s="15">
        <v>62181</v>
      </c>
      <c r="E120" s="15">
        <v>226815</v>
      </c>
      <c r="F120" s="15">
        <v>370603</v>
      </c>
      <c r="G120" s="15">
        <v>37664</v>
      </c>
      <c r="H120" s="15">
        <v>330046</v>
      </c>
      <c r="I120" s="15">
        <v>440</v>
      </c>
      <c r="J120" s="177">
        <f t="shared" si="4"/>
        <v>1043290</v>
      </c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</row>
    <row r="121" spans="1:33" ht="20.100000000000001" customHeight="1" x14ac:dyDescent="0.2">
      <c r="A121" s="161" t="s">
        <v>144</v>
      </c>
      <c r="B121" s="15">
        <v>17736</v>
      </c>
      <c r="C121" s="15">
        <v>2865</v>
      </c>
      <c r="D121" s="15">
        <v>7518</v>
      </c>
      <c r="E121" s="15">
        <v>73946</v>
      </c>
      <c r="F121" s="15">
        <v>44697</v>
      </c>
      <c r="G121" s="15">
        <v>6782</v>
      </c>
      <c r="H121" s="15">
        <v>10994</v>
      </c>
      <c r="I121" s="15">
        <v>2786</v>
      </c>
      <c r="J121" s="177">
        <f t="shared" si="4"/>
        <v>167324</v>
      </c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</row>
    <row r="122" spans="1:33" ht="20.100000000000001" customHeight="1" x14ac:dyDescent="0.2">
      <c r="A122" s="161" t="s">
        <v>164</v>
      </c>
      <c r="B122" s="15">
        <v>65</v>
      </c>
      <c r="C122" s="15">
        <v>134</v>
      </c>
      <c r="D122" s="15">
        <v>2728</v>
      </c>
      <c r="E122" s="15">
        <v>11201</v>
      </c>
      <c r="F122" s="15">
        <v>5355</v>
      </c>
      <c r="G122" s="15">
        <v>1698</v>
      </c>
      <c r="H122" s="15">
        <v>118</v>
      </c>
      <c r="I122" s="15">
        <v>179</v>
      </c>
      <c r="J122" s="177">
        <f t="shared" si="4"/>
        <v>21478</v>
      </c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103"/>
    </row>
    <row r="123" spans="1:33" ht="20.100000000000001" customHeight="1" x14ac:dyDescent="0.2">
      <c r="A123" s="161" t="s">
        <v>165</v>
      </c>
      <c r="B123" s="15">
        <v>25</v>
      </c>
      <c r="C123" s="15">
        <v>0</v>
      </c>
      <c r="D123" s="15">
        <v>1981</v>
      </c>
      <c r="E123" s="15">
        <v>210219</v>
      </c>
      <c r="F123" s="15">
        <v>835</v>
      </c>
      <c r="G123" s="15">
        <v>9613</v>
      </c>
      <c r="H123" s="15">
        <v>1536</v>
      </c>
      <c r="I123" s="15">
        <v>51</v>
      </c>
      <c r="J123" s="177">
        <f t="shared" si="4"/>
        <v>224260</v>
      </c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</row>
    <row r="124" spans="1:33" ht="20.100000000000001" customHeight="1" x14ac:dyDescent="0.2">
      <c r="A124" s="161" t="s">
        <v>147</v>
      </c>
      <c r="B124" s="15">
        <v>45676</v>
      </c>
      <c r="C124" s="15">
        <v>1979</v>
      </c>
      <c r="D124" s="15">
        <v>7247</v>
      </c>
      <c r="E124" s="15">
        <v>53195</v>
      </c>
      <c r="F124" s="15">
        <v>137284</v>
      </c>
      <c r="G124" s="15">
        <v>7604</v>
      </c>
      <c r="H124" s="15">
        <v>41162</v>
      </c>
      <c r="I124" s="15">
        <v>1604</v>
      </c>
      <c r="J124" s="177">
        <f>SUM(B124:I124)</f>
        <v>295751</v>
      </c>
      <c r="K124" s="108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  <c r="AG124" s="103"/>
    </row>
    <row r="125" spans="1:33" ht="20.100000000000001" customHeight="1" x14ac:dyDescent="0.2">
      <c r="A125" s="161" t="s">
        <v>148</v>
      </c>
      <c r="B125" s="15">
        <v>0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77">
        <f t="shared" si="4"/>
        <v>0</v>
      </c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103"/>
    </row>
    <row r="126" spans="1:33" ht="20.100000000000001" customHeight="1" x14ac:dyDescent="0.2">
      <c r="A126" s="161" t="s">
        <v>149</v>
      </c>
      <c r="B126" s="15">
        <v>114</v>
      </c>
      <c r="C126" s="15">
        <v>100</v>
      </c>
      <c r="D126" s="15">
        <v>0</v>
      </c>
      <c r="E126" s="15">
        <v>394785</v>
      </c>
      <c r="F126" s="15">
        <v>44350</v>
      </c>
      <c r="G126" s="15">
        <v>14059</v>
      </c>
      <c r="H126" s="15">
        <v>0</v>
      </c>
      <c r="I126" s="15">
        <v>169</v>
      </c>
      <c r="J126" s="177">
        <f t="shared" si="4"/>
        <v>453577</v>
      </c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  <c r="AG126" s="103"/>
    </row>
    <row r="127" spans="1:33" ht="20.100000000000001" customHeight="1" x14ac:dyDescent="0.2">
      <c r="A127" s="161" t="s">
        <v>166</v>
      </c>
      <c r="B127" s="15">
        <v>257718</v>
      </c>
      <c r="C127" s="15">
        <v>4114</v>
      </c>
      <c r="D127" s="15">
        <v>13737</v>
      </c>
      <c r="E127" s="15">
        <v>1724</v>
      </c>
      <c r="F127" s="15">
        <v>58707</v>
      </c>
      <c r="G127" s="15">
        <v>39065</v>
      </c>
      <c r="H127" s="15">
        <v>14706</v>
      </c>
      <c r="I127" s="15">
        <v>16663</v>
      </c>
      <c r="J127" s="177">
        <f t="shared" si="4"/>
        <v>406434</v>
      </c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103"/>
    </row>
    <row r="128" spans="1:33" ht="20.100000000000001" customHeight="1" x14ac:dyDescent="0.2">
      <c r="A128" s="161" t="s">
        <v>167</v>
      </c>
      <c r="B128" s="15">
        <v>956</v>
      </c>
      <c r="C128" s="15">
        <v>7257</v>
      </c>
      <c r="D128" s="15">
        <v>290</v>
      </c>
      <c r="E128" s="15">
        <v>2640</v>
      </c>
      <c r="F128" s="15">
        <v>27216</v>
      </c>
      <c r="G128" s="15">
        <v>1578</v>
      </c>
      <c r="H128" s="15">
        <v>24</v>
      </c>
      <c r="I128" s="15">
        <v>64746</v>
      </c>
      <c r="J128" s="177">
        <f t="shared" si="4"/>
        <v>104707</v>
      </c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3"/>
      <c r="AG128" s="103"/>
    </row>
    <row r="129" spans="1:33" ht="20.100000000000001" customHeight="1" x14ac:dyDescent="0.2">
      <c r="A129" s="161" t="s">
        <v>168</v>
      </c>
      <c r="B129" s="15">
        <v>13106</v>
      </c>
      <c r="C129" s="15">
        <v>1204</v>
      </c>
      <c r="D129" s="15">
        <v>66227</v>
      </c>
      <c r="E129" s="15">
        <v>70821</v>
      </c>
      <c r="F129" s="15">
        <v>24894</v>
      </c>
      <c r="G129" s="15">
        <v>6273</v>
      </c>
      <c r="H129" s="15">
        <v>6207</v>
      </c>
      <c r="I129" s="15">
        <v>6703</v>
      </c>
      <c r="J129" s="177">
        <f t="shared" si="4"/>
        <v>195435</v>
      </c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03"/>
      <c r="AF129" s="103"/>
      <c r="AG129" s="103"/>
    </row>
    <row r="130" spans="1:33" ht="20.100000000000001" customHeight="1" x14ac:dyDescent="0.2">
      <c r="A130" s="161" t="s">
        <v>169</v>
      </c>
      <c r="B130" s="15">
        <v>423</v>
      </c>
      <c r="C130" s="15">
        <v>60</v>
      </c>
      <c r="D130" s="15">
        <v>3065</v>
      </c>
      <c r="E130" s="15">
        <v>0</v>
      </c>
      <c r="F130" s="15">
        <v>0</v>
      </c>
      <c r="G130" s="15">
        <v>1743</v>
      </c>
      <c r="H130" s="15">
        <v>1485</v>
      </c>
      <c r="I130" s="15">
        <v>6871</v>
      </c>
      <c r="J130" s="177">
        <f t="shared" si="4"/>
        <v>13647</v>
      </c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3"/>
      <c r="AG130" s="103"/>
    </row>
    <row r="131" spans="1:33" ht="20.100000000000001" customHeight="1" x14ac:dyDescent="0.2">
      <c r="A131" s="161" t="s">
        <v>170</v>
      </c>
      <c r="B131" s="15">
        <v>56126</v>
      </c>
      <c r="C131" s="15">
        <v>54325</v>
      </c>
      <c r="D131" s="15">
        <v>429</v>
      </c>
      <c r="E131" s="15">
        <v>2448</v>
      </c>
      <c r="F131" s="15">
        <v>225280</v>
      </c>
      <c r="G131" s="15">
        <v>3560</v>
      </c>
      <c r="H131" s="15">
        <v>303</v>
      </c>
      <c r="I131" s="15">
        <v>225420</v>
      </c>
      <c r="J131" s="177">
        <f t="shared" si="4"/>
        <v>567891</v>
      </c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  <c r="AF131" s="103"/>
      <c r="AG131" s="103"/>
    </row>
    <row r="132" spans="1:33" ht="20.100000000000001" customHeight="1" x14ac:dyDescent="0.2">
      <c r="A132" s="161" t="s">
        <v>171</v>
      </c>
      <c r="B132" s="15">
        <v>4075</v>
      </c>
      <c r="C132" s="15">
        <v>17847</v>
      </c>
      <c r="D132" s="15">
        <v>6029</v>
      </c>
      <c r="E132" s="15">
        <v>83</v>
      </c>
      <c r="F132" s="15">
        <v>25850</v>
      </c>
      <c r="G132" s="15">
        <v>0</v>
      </c>
      <c r="H132" s="15">
        <v>0</v>
      </c>
      <c r="I132" s="15">
        <v>2194</v>
      </c>
      <c r="J132" s="177">
        <f t="shared" si="4"/>
        <v>56078</v>
      </c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103"/>
    </row>
    <row r="133" spans="1:33" ht="20.100000000000001" customHeight="1" x14ac:dyDescent="0.2">
      <c r="A133" s="161" t="s">
        <v>172</v>
      </c>
      <c r="B133" s="15">
        <v>5374</v>
      </c>
      <c r="C133" s="15">
        <v>231</v>
      </c>
      <c r="D133" s="15">
        <v>0</v>
      </c>
      <c r="E133" s="15">
        <v>92</v>
      </c>
      <c r="F133" s="15">
        <v>5799</v>
      </c>
      <c r="G133" s="15">
        <v>7337</v>
      </c>
      <c r="H133" s="15">
        <v>59</v>
      </c>
      <c r="I133" s="15">
        <v>6309</v>
      </c>
      <c r="J133" s="177">
        <f t="shared" si="4"/>
        <v>25201</v>
      </c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03"/>
      <c r="AF133" s="103"/>
      <c r="AG133" s="103"/>
    </row>
    <row r="134" spans="1:33" ht="20.100000000000001" customHeight="1" x14ac:dyDescent="0.2">
      <c r="A134" s="161" t="s">
        <v>173</v>
      </c>
      <c r="B134" s="15">
        <v>1696928</v>
      </c>
      <c r="C134" s="15">
        <v>448986</v>
      </c>
      <c r="D134" s="15">
        <v>16220956</v>
      </c>
      <c r="E134" s="15">
        <v>199915</v>
      </c>
      <c r="F134" s="15">
        <v>875369</v>
      </c>
      <c r="G134" s="15">
        <v>3170197</v>
      </c>
      <c r="H134" s="15">
        <v>1092042</v>
      </c>
      <c r="I134" s="15">
        <v>366115</v>
      </c>
      <c r="J134" s="177">
        <f t="shared" si="4"/>
        <v>24070508</v>
      </c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103"/>
      <c r="AG134" s="103"/>
    </row>
    <row r="135" spans="1:33" ht="20.100000000000001" customHeight="1" thickBot="1" x14ac:dyDescent="0.25">
      <c r="A135" s="162" t="s">
        <v>174</v>
      </c>
      <c r="B135" s="178">
        <v>423375</v>
      </c>
      <c r="C135" s="178">
        <v>254660</v>
      </c>
      <c r="D135" s="178">
        <v>103421</v>
      </c>
      <c r="E135" s="178">
        <v>297272</v>
      </c>
      <c r="F135" s="178">
        <v>210278</v>
      </c>
      <c r="G135" s="178">
        <v>498536</v>
      </c>
      <c r="H135" s="178">
        <v>102408</v>
      </c>
      <c r="I135" s="178">
        <v>42887</v>
      </c>
      <c r="J135" s="179">
        <f t="shared" si="4"/>
        <v>1932837</v>
      </c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103"/>
    </row>
    <row r="136" spans="1:33" x14ac:dyDescent="0.2">
      <c r="A136" s="60" t="s">
        <v>265</v>
      </c>
      <c r="B136" s="103"/>
      <c r="C136" s="103"/>
      <c r="D136" s="103"/>
      <c r="E136" s="103"/>
      <c r="F136" s="103"/>
      <c r="G136" s="103"/>
      <c r="H136" s="103"/>
      <c r="I136" s="103"/>
      <c r="J136" s="105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3"/>
      <c r="AG136" s="103"/>
    </row>
    <row r="137" spans="1:33" x14ac:dyDescent="0.2">
      <c r="A137" s="60" t="s">
        <v>175</v>
      </c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  <c r="AF137" s="103"/>
      <c r="AG137" s="103"/>
    </row>
    <row r="138" spans="1:33" x14ac:dyDescent="0.2">
      <c r="A138" s="60" t="s">
        <v>176</v>
      </c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  <c r="AF138" s="103"/>
      <c r="AG138" s="103"/>
    </row>
    <row r="139" spans="1:33" x14ac:dyDescent="0.2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  <c r="AB139" s="103"/>
      <c r="AC139" s="103"/>
      <c r="AD139" s="103"/>
      <c r="AE139" s="103"/>
      <c r="AF139" s="103"/>
      <c r="AG139" s="103"/>
    </row>
    <row r="140" spans="1:33" x14ac:dyDescent="0.2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</row>
    <row r="141" spans="1:33" x14ac:dyDescent="0.2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03"/>
      <c r="AF141" s="103"/>
      <c r="AG141" s="103"/>
    </row>
    <row r="142" spans="1:33" x14ac:dyDescent="0.2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  <c r="AG142" s="103"/>
    </row>
    <row r="143" spans="1:33" x14ac:dyDescent="0.2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3"/>
      <c r="AG143" s="103"/>
    </row>
    <row r="144" spans="1:33" x14ac:dyDescent="0.2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</row>
    <row r="145" spans="1:33" x14ac:dyDescent="0.2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</row>
    <row r="146" spans="1:33" x14ac:dyDescent="0.2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</row>
    <row r="147" spans="1:33" x14ac:dyDescent="0.2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103"/>
    </row>
    <row r="148" spans="1:33" x14ac:dyDescent="0.2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03"/>
    </row>
    <row r="149" spans="1:33" x14ac:dyDescent="0.2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</row>
    <row r="150" spans="1:33" x14ac:dyDescent="0.2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103"/>
    </row>
    <row r="151" spans="1:33" x14ac:dyDescent="0.2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03"/>
      <c r="AD151" s="103"/>
      <c r="AE151" s="103"/>
      <c r="AF151" s="103"/>
      <c r="AG151" s="103"/>
    </row>
    <row r="152" spans="1:33" x14ac:dyDescent="0.2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</row>
    <row r="153" spans="1:33" x14ac:dyDescent="0.2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  <c r="AE153" s="103"/>
      <c r="AF153" s="103"/>
      <c r="AG153" s="103"/>
    </row>
    <row r="154" spans="1:33" x14ac:dyDescent="0.2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103"/>
    </row>
    <row r="155" spans="1:33" x14ac:dyDescent="0.2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103"/>
      <c r="AG155" s="103"/>
    </row>
    <row r="156" spans="1:33" x14ac:dyDescent="0.2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3"/>
    </row>
    <row r="157" spans="1:33" x14ac:dyDescent="0.2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E157" s="103"/>
      <c r="AF157" s="103"/>
      <c r="AG157" s="103"/>
    </row>
    <row r="158" spans="1:33" x14ac:dyDescent="0.2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</row>
    <row r="159" spans="1:33" x14ac:dyDescent="0.2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E159" s="103"/>
      <c r="AF159" s="103"/>
      <c r="AG159" s="103"/>
    </row>
    <row r="160" spans="1:33" x14ac:dyDescent="0.2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E160" s="103"/>
      <c r="AF160" s="103"/>
      <c r="AG160" s="103"/>
    </row>
    <row r="161" spans="1:33" x14ac:dyDescent="0.2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103"/>
      <c r="AG161" s="103"/>
    </row>
    <row r="162" spans="1:33" x14ac:dyDescent="0.2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E162" s="103"/>
      <c r="AF162" s="103"/>
      <c r="AG162" s="103"/>
    </row>
    <row r="163" spans="1:33" x14ac:dyDescent="0.2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103"/>
    </row>
    <row r="164" spans="1:33" x14ac:dyDescent="0.2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  <c r="AD164" s="103"/>
      <c r="AE164" s="103"/>
      <c r="AF164" s="103"/>
      <c r="AG164" s="103"/>
    </row>
    <row r="165" spans="1:33" x14ac:dyDescent="0.2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  <c r="AB165" s="103"/>
      <c r="AC165" s="103"/>
      <c r="AD165" s="103"/>
      <c r="AE165" s="103"/>
      <c r="AF165" s="103"/>
      <c r="AG165" s="103"/>
    </row>
    <row r="166" spans="1:33" x14ac:dyDescent="0.2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  <c r="AD166" s="103"/>
      <c r="AE166" s="103"/>
      <c r="AF166" s="103"/>
      <c r="AG166" s="103"/>
    </row>
    <row r="167" spans="1:33" x14ac:dyDescent="0.2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03"/>
      <c r="AC167" s="103"/>
      <c r="AD167" s="103"/>
      <c r="AE167" s="103"/>
      <c r="AF167" s="103"/>
      <c r="AG167" s="103"/>
    </row>
    <row r="168" spans="1:33" x14ac:dyDescent="0.2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03"/>
      <c r="AD168" s="103"/>
      <c r="AE168" s="103"/>
      <c r="AF168" s="103"/>
      <c r="AG168" s="103"/>
    </row>
    <row r="169" spans="1:33" x14ac:dyDescent="0.2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3"/>
      <c r="AB169" s="103"/>
      <c r="AC169" s="103"/>
      <c r="AD169" s="103"/>
      <c r="AE169" s="103"/>
      <c r="AF169" s="103"/>
      <c r="AG169" s="103"/>
    </row>
    <row r="170" spans="1:33" x14ac:dyDescent="0.2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  <c r="AB170" s="103"/>
      <c r="AC170" s="103"/>
      <c r="AD170" s="103"/>
      <c r="AE170" s="103"/>
      <c r="AF170" s="103"/>
      <c r="AG170" s="103"/>
    </row>
    <row r="171" spans="1:33" x14ac:dyDescent="0.2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  <c r="AA171" s="103"/>
      <c r="AB171" s="103"/>
      <c r="AC171" s="103"/>
      <c r="AD171" s="103"/>
      <c r="AE171" s="103"/>
      <c r="AF171" s="103"/>
      <c r="AG171" s="103"/>
    </row>
    <row r="172" spans="1:33" x14ac:dyDescent="0.2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</row>
    <row r="173" spans="1:33" x14ac:dyDescent="0.2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</row>
    <row r="174" spans="1:33" x14ac:dyDescent="0.2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</row>
    <row r="175" spans="1:33" x14ac:dyDescent="0.2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</row>
    <row r="176" spans="1:33" x14ac:dyDescent="0.2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</row>
    <row r="177" spans="1:11" x14ac:dyDescent="0.2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</row>
  </sheetData>
  <mergeCells count="6">
    <mergeCell ref="A99:J99"/>
    <mergeCell ref="A6:J6"/>
    <mergeCell ref="A7:J7"/>
    <mergeCell ref="A52:J52"/>
    <mergeCell ref="A53:J53"/>
    <mergeCell ref="A98:J9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230"/>
  <sheetViews>
    <sheetView zoomScaleNormal="100" workbookViewId="0">
      <selection activeCell="F17" sqref="F17"/>
    </sheetView>
  </sheetViews>
  <sheetFormatPr baseColWidth="10" defaultRowHeight="12.75" x14ac:dyDescent="0.2"/>
  <cols>
    <col min="1" max="11" width="16.7109375" style="107" customWidth="1"/>
    <col min="12" max="256" width="11.42578125" style="107"/>
    <col min="257" max="257" width="17" style="107" customWidth="1"/>
    <col min="258" max="265" width="16" style="107" customWidth="1"/>
    <col min="266" max="266" width="17.7109375" style="107" customWidth="1"/>
    <col min="267" max="512" width="11.42578125" style="107"/>
    <col min="513" max="513" width="17" style="107" customWidth="1"/>
    <col min="514" max="521" width="16" style="107" customWidth="1"/>
    <col min="522" max="522" width="17.7109375" style="107" customWidth="1"/>
    <col min="523" max="768" width="11.42578125" style="107"/>
    <col min="769" max="769" width="17" style="107" customWidth="1"/>
    <col min="770" max="777" width="16" style="107" customWidth="1"/>
    <col min="778" max="778" width="17.7109375" style="107" customWidth="1"/>
    <col min="779" max="1024" width="11.42578125" style="107"/>
    <col min="1025" max="1025" width="17" style="107" customWidth="1"/>
    <col min="1026" max="1033" width="16" style="107" customWidth="1"/>
    <col min="1034" max="1034" width="17.7109375" style="107" customWidth="1"/>
    <col min="1035" max="1280" width="11.42578125" style="107"/>
    <col min="1281" max="1281" width="17" style="107" customWidth="1"/>
    <col min="1282" max="1289" width="16" style="107" customWidth="1"/>
    <col min="1290" max="1290" width="17.7109375" style="107" customWidth="1"/>
    <col min="1291" max="1536" width="11.42578125" style="107"/>
    <col min="1537" max="1537" width="17" style="107" customWidth="1"/>
    <col min="1538" max="1545" width="16" style="107" customWidth="1"/>
    <col min="1546" max="1546" width="17.7109375" style="107" customWidth="1"/>
    <col min="1547" max="1792" width="11.42578125" style="107"/>
    <col min="1793" max="1793" width="17" style="107" customWidth="1"/>
    <col min="1794" max="1801" width="16" style="107" customWidth="1"/>
    <col min="1802" max="1802" width="17.7109375" style="107" customWidth="1"/>
    <col min="1803" max="2048" width="11.42578125" style="107"/>
    <col min="2049" max="2049" width="17" style="107" customWidth="1"/>
    <col min="2050" max="2057" width="16" style="107" customWidth="1"/>
    <col min="2058" max="2058" width="17.7109375" style="107" customWidth="1"/>
    <col min="2059" max="2304" width="11.42578125" style="107"/>
    <col min="2305" max="2305" width="17" style="107" customWidth="1"/>
    <col min="2306" max="2313" width="16" style="107" customWidth="1"/>
    <col min="2314" max="2314" width="17.7109375" style="107" customWidth="1"/>
    <col min="2315" max="2560" width="11.42578125" style="107"/>
    <col min="2561" max="2561" width="17" style="107" customWidth="1"/>
    <col min="2562" max="2569" width="16" style="107" customWidth="1"/>
    <col min="2570" max="2570" width="17.7109375" style="107" customWidth="1"/>
    <col min="2571" max="2816" width="11.42578125" style="107"/>
    <col min="2817" max="2817" width="17" style="107" customWidth="1"/>
    <col min="2818" max="2825" width="16" style="107" customWidth="1"/>
    <col min="2826" max="2826" width="17.7109375" style="107" customWidth="1"/>
    <col min="2827" max="3072" width="11.42578125" style="107"/>
    <col min="3073" max="3073" width="17" style="107" customWidth="1"/>
    <col min="3074" max="3081" width="16" style="107" customWidth="1"/>
    <col min="3082" max="3082" width="17.7109375" style="107" customWidth="1"/>
    <col min="3083" max="3328" width="11.42578125" style="107"/>
    <col min="3329" max="3329" width="17" style="107" customWidth="1"/>
    <col min="3330" max="3337" width="16" style="107" customWidth="1"/>
    <col min="3338" max="3338" width="17.7109375" style="107" customWidth="1"/>
    <col min="3339" max="3584" width="11.42578125" style="107"/>
    <col min="3585" max="3585" width="17" style="107" customWidth="1"/>
    <col min="3586" max="3593" width="16" style="107" customWidth="1"/>
    <col min="3594" max="3594" width="17.7109375" style="107" customWidth="1"/>
    <col min="3595" max="3840" width="11.42578125" style="107"/>
    <col min="3841" max="3841" width="17" style="107" customWidth="1"/>
    <col min="3842" max="3849" width="16" style="107" customWidth="1"/>
    <col min="3850" max="3850" width="17.7109375" style="107" customWidth="1"/>
    <col min="3851" max="4096" width="11.42578125" style="107"/>
    <col min="4097" max="4097" width="17" style="107" customWidth="1"/>
    <col min="4098" max="4105" width="16" style="107" customWidth="1"/>
    <col min="4106" max="4106" width="17.7109375" style="107" customWidth="1"/>
    <col min="4107" max="4352" width="11.42578125" style="107"/>
    <col min="4353" max="4353" width="17" style="107" customWidth="1"/>
    <col min="4354" max="4361" width="16" style="107" customWidth="1"/>
    <col min="4362" max="4362" width="17.7109375" style="107" customWidth="1"/>
    <col min="4363" max="4608" width="11.42578125" style="107"/>
    <col min="4609" max="4609" width="17" style="107" customWidth="1"/>
    <col min="4610" max="4617" width="16" style="107" customWidth="1"/>
    <col min="4618" max="4618" width="17.7109375" style="107" customWidth="1"/>
    <col min="4619" max="4864" width="11.42578125" style="107"/>
    <col min="4865" max="4865" width="17" style="107" customWidth="1"/>
    <col min="4866" max="4873" width="16" style="107" customWidth="1"/>
    <col min="4874" max="4874" width="17.7109375" style="107" customWidth="1"/>
    <col min="4875" max="5120" width="11.42578125" style="107"/>
    <col min="5121" max="5121" width="17" style="107" customWidth="1"/>
    <col min="5122" max="5129" width="16" style="107" customWidth="1"/>
    <col min="5130" max="5130" width="17.7109375" style="107" customWidth="1"/>
    <col min="5131" max="5376" width="11.42578125" style="107"/>
    <col min="5377" max="5377" width="17" style="107" customWidth="1"/>
    <col min="5378" max="5385" width="16" style="107" customWidth="1"/>
    <col min="5386" max="5386" width="17.7109375" style="107" customWidth="1"/>
    <col min="5387" max="5632" width="11.42578125" style="107"/>
    <col min="5633" max="5633" width="17" style="107" customWidth="1"/>
    <col min="5634" max="5641" width="16" style="107" customWidth="1"/>
    <col min="5642" max="5642" width="17.7109375" style="107" customWidth="1"/>
    <col min="5643" max="5888" width="11.42578125" style="107"/>
    <col min="5889" max="5889" width="17" style="107" customWidth="1"/>
    <col min="5890" max="5897" width="16" style="107" customWidth="1"/>
    <col min="5898" max="5898" width="17.7109375" style="107" customWidth="1"/>
    <col min="5899" max="6144" width="11.42578125" style="107"/>
    <col min="6145" max="6145" width="17" style="107" customWidth="1"/>
    <col min="6146" max="6153" width="16" style="107" customWidth="1"/>
    <col min="6154" max="6154" width="17.7109375" style="107" customWidth="1"/>
    <col min="6155" max="6400" width="11.42578125" style="107"/>
    <col min="6401" max="6401" width="17" style="107" customWidth="1"/>
    <col min="6402" max="6409" width="16" style="107" customWidth="1"/>
    <col min="6410" max="6410" width="17.7109375" style="107" customWidth="1"/>
    <col min="6411" max="6656" width="11.42578125" style="107"/>
    <col min="6657" max="6657" width="17" style="107" customWidth="1"/>
    <col min="6658" max="6665" width="16" style="107" customWidth="1"/>
    <col min="6666" max="6666" width="17.7109375" style="107" customWidth="1"/>
    <col min="6667" max="6912" width="11.42578125" style="107"/>
    <col min="6913" max="6913" width="17" style="107" customWidth="1"/>
    <col min="6914" max="6921" width="16" style="107" customWidth="1"/>
    <col min="6922" max="6922" width="17.7109375" style="107" customWidth="1"/>
    <col min="6923" max="7168" width="11.42578125" style="107"/>
    <col min="7169" max="7169" width="17" style="107" customWidth="1"/>
    <col min="7170" max="7177" width="16" style="107" customWidth="1"/>
    <col min="7178" max="7178" width="17.7109375" style="107" customWidth="1"/>
    <col min="7179" max="7424" width="11.42578125" style="107"/>
    <col min="7425" max="7425" width="17" style="107" customWidth="1"/>
    <col min="7426" max="7433" width="16" style="107" customWidth="1"/>
    <col min="7434" max="7434" width="17.7109375" style="107" customWidth="1"/>
    <col min="7435" max="7680" width="11.42578125" style="107"/>
    <col min="7681" max="7681" width="17" style="107" customWidth="1"/>
    <col min="7682" max="7689" width="16" style="107" customWidth="1"/>
    <col min="7690" max="7690" width="17.7109375" style="107" customWidth="1"/>
    <col min="7691" max="7936" width="11.42578125" style="107"/>
    <col min="7937" max="7937" width="17" style="107" customWidth="1"/>
    <col min="7938" max="7945" width="16" style="107" customWidth="1"/>
    <col min="7946" max="7946" width="17.7109375" style="107" customWidth="1"/>
    <col min="7947" max="8192" width="11.42578125" style="107"/>
    <col min="8193" max="8193" width="17" style="107" customWidth="1"/>
    <col min="8194" max="8201" width="16" style="107" customWidth="1"/>
    <col min="8202" max="8202" width="17.7109375" style="107" customWidth="1"/>
    <col min="8203" max="8448" width="11.42578125" style="107"/>
    <col min="8449" max="8449" width="17" style="107" customWidth="1"/>
    <col min="8450" max="8457" width="16" style="107" customWidth="1"/>
    <col min="8458" max="8458" width="17.7109375" style="107" customWidth="1"/>
    <col min="8459" max="8704" width="11.42578125" style="107"/>
    <col min="8705" max="8705" width="17" style="107" customWidth="1"/>
    <col min="8706" max="8713" width="16" style="107" customWidth="1"/>
    <col min="8714" max="8714" width="17.7109375" style="107" customWidth="1"/>
    <col min="8715" max="8960" width="11.42578125" style="107"/>
    <col min="8961" max="8961" width="17" style="107" customWidth="1"/>
    <col min="8962" max="8969" width="16" style="107" customWidth="1"/>
    <col min="8970" max="8970" width="17.7109375" style="107" customWidth="1"/>
    <col min="8971" max="9216" width="11.42578125" style="107"/>
    <col min="9217" max="9217" width="17" style="107" customWidth="1"/>
    <col min="9218" max="9225" width="16" style="107" customWidth="1"/>
    <col min="9226" max="9226" width="17.7109375" style="107" customWidth="1"/>
    <col min="9227" max="9472" width="11.42578125" style="107"/>
    <col min="9473" max="9473" width="17" style="107" customWidth="1"/>
    <col min="9474" max="9481" width="16" style="107" customWidth="1"/>
    <col min="9482" max="9482" width="17.7109375" style="107" customWidth="1"/>
    <col min="9483" max="9728" width="11.42578125" style="107"/>
    <col min="9729" max="9729" width="17" style="107" customWidth="1"/>
    <col min="9730" max="9737" width="16" style="107" customWidth="1"/>
    <col min="9738" max="9738" width="17.7109375" style="107" customWidth="1"/>
    <col min="9739" max="9984" width="11.42578125" style="107"/>
    <col min="9985" max="9985" width="17" style="107" customWidth="1"/>
    <col min="9986" max="9993" width="16" style="107" customWidth="1"/>
    <col min="9994" max="9994" width="17.7109375" style="107" customWidth="1"/>
    <col min="9995" max="10240" width="11.42578125" style="107"/>
    <col min="10241" max="10241" width="17" style="107" customWidth="1"/>
    <col min="10242" max="10249" width="16" style="107" customWidth="1"/>
    <col min="10250" max="10250" width="17.7109375" style="107" customWidth="1"/>
    <col min="10251" max="10496" width="11.42578125" style="107"/>
    <col min="10497" max="10497" width="17" style="107" customWidth="1"/>
    <col min="10498" max="10505" width="16" style="107" customWidth="1"/>
    <col min="10506" max="10506" width="17.7109375" style="107" customWidth="1"/>
    <col min="10507" max="10752" width="11.42578125" style="107"/>
    <col min="10753" max="10753" width="17" style="107" customWidth="1"/>
    <col min="10754" max="10761" width="16" style="107" customWidth="1"/>
    <col min="10762" max="10762" width="17.7109375" style="107" customWidth="1"/>
    <col min="10763" max="11008" width="11.42578125" style="107"/>
    <col min="11009" max="11009" width="17" style="107" customWidth="1"/>
    <col min="11010" max="11017" width="16" style="107" customWidth="1"/>
    <col min="11018" max="11018" width="17.7109375" style="107" customWidth="1"/>
    <col min="11019" max="11264" width="11.42578125" style="107"/>
    <col min="11265" max="11265" width="17" style="107" customWidth="1"/>
    <col min="11266" max="11273" width="16" style="107" customWidth="1"/>
    <col min="11274" max="11274" width="17.7109375" style="107" customWidth="1"/>
    <col min="11275" max="11520" width="11.42578125" style="107"/>
    <col min="11521" max="11521" width="17" style="107" customWidth="1"/>
    <col min="11522" max="11529" width="16" style="107" customWidth="1"/>
    <col min="11530" max="11530" width="17.7109375" style="107" customWidth="1"/>
    <col min="11531" max="11776" width="11.42578125" style="107"/>
    <col min="11777" max="11777" width="17" style="107" customWidth="1"/>
    <col min="11778" max="11785" width="16" style="107" customWidth="1"/>
    <col min="11786" max="11786" width="17.7109375" style="107" customWidth="1"/>
    <col min="11787" max="12032" width="11.42578125" style="107"/>
    <col min="12033" max="12033" width="17" style="107" customWidth="1"/>
    <col min="12034" max="12041" width="16" style="107" customWidth="1"/>
    <col min="12042" max="12042" width="17.7109375" style="107" customWidth="1"/>
    <col min="12043" max="12288" width="11.42578125" style="107"/>
    <col min="12289" max="12289" width="17" style="107" customWidth="1"/>
    <col min="12290" max="12297" width="16" style="107" customWidth="1"/>
    <col min="12298" max="12298" width="17.7109375" style="107" customWidth="1"/>
    <col min="12299" max="12544" width="11.42578125" style="107"/>
    <col min="12545" max="12545" width="17" style="107" customWidth="1"/>
    <col min="12546" max="12553" width="16" style="107" customWidth="1"/>
    <col min="12554" max="12554" width="17.7109375" style="107" customWidth="1"/>
    <col min="12555" max="12800" width="11.42578125" style="107"/>
    <col min="12801" max="12801" width="17" style="107" customWidth="1"/>
    <col min="12802" max="12809" width="16" style="107" customWidth="1"/>
    <col min="12810" max="12810" width="17.7109375" style="107" customWidth="1"/>
    <col min="12811" max="13056" width="11.42578125" style="107"/>
    <col min="13057" max="13057" width="17" style="107" customWidth="1"/>
    <col min="13058" max="13065" width="16" style="107" customWidth="1"/>
    <col min="13066" max="13066" width="17.7109375" style="107" customWidth="1"/>
    <col min="13067" max="13312" width="11.42578125" style="107"/>
    <col min="13313" max="13313" width="17" style="107" customWidth="1"/>
    <col min="13314" max="13321" width="16" style="107" customWidth="1"/>
    <col min="13322" max="13322" width="17.7109375" style="107" customWidth="1"/>
    <col min="13323" max="13568" width="11.42578125" style="107"/>
    <col min="13569" max="13569" width="17" style="107" customWidth="1"/>
    <col min="13570" max="13577" width="16" style="107" customWidth="1"/>
    <col min="13578" max="13578" width="17.7109375" style="107" customWidth="1"/>
    <col min="13579" max="13824" width="11.42578125" style="107"/>
    <col min="13825" max="13825" width="17" style="107" customWidth="1"/>
    <col min="13826" max="13833" width="16" style="107" customWidth="1"/>
    <col min="13834" max="13834" width="17.7109375" style="107" customWidth="1"/>
    <col min="13835" max="14080" width="11.42578125" style="107"/>
    <col min="14081" max="14081" width="17" style="107" customWidth="1"/>
    <col min="14082" max="14089" width="16" style="107" customWidth="1"/>
    <col min="14090" max="14090" width="17.7109375" style="107" customWidth="1"/>
    <col min="14091" max="14336" width="11.42578125" style="107"/>
    <col min="14337" max="14337" width="17" style="107" customWidth="1"/>
    <col min="14338" max="14345" width="16" style="107" customWidth="1"/>
    <col min="14346" max="14346" width="17.7109375" style="107" customWidth="1"/>
    <col min="14347" max="14592" width="11.42578125" style="107"/>
    <col min="14593" max="14593" width="17" style="107" customWidth="1"/>
    <col min="14594" max="14601" width="16" style="107" customWidth="1"/>
    <col min="14602" max="14602" width="17.7109375" style="107" customWidth="1"/>
    <col min="14603" max="14848" width="11.42578125" style="107"/>
    <col min="14849" max="14849" width="17" style="107" customWidth="1"/>
    <col min="14850" max="14857" width="16" style="107" customWidth="1"/>
    <col min="14858" max="14858" width="17.7109375" style="107" customWidth="1"/>
    <col min="14859" max="15104" width="11.42578125" style="107"/>
    <col min="15105" max="15105" width="17" style="107" customWidth="1"/>
    <col min="15106" max="15113" width="16" style="107" customWidth="1"/>
    <col min="15114" max="15114" width="17.7109375" style="107" customWidth="1"/>
    <col min="15115" max="15360" width="11.42578125" style="107"/>
    <col min="15361" max="15361" width="17" style="107" customWidth="1"/>
    <col min="15362" max="15369" width="16" style="107" customWidth="1"/>
    <col min="15370" max="15370" width="17.7109375" style="107" customWidth="1"/>
    <col min="15371" max="15616" width="11.42578125" style="107"/>
    <col min="15617" max="15617" width="17" style="107" customWidth="1"/>
    <col min="15618" max="15625" width="16" style="107" customWidth="1"/>
    <col min="15626" max="15626" width="17.7109375" style="107" customWidth="1"/>
    <col min="15627" max="15872" width="11.42578125" style="107"/>
    <col min="15873" max="15873" width="17" style="107" customWidth="1"/>
    <col min="15874" max="15881" width="16" style="107" customWidth="1"/>
    <col min="15882" max="15882" width="17.7109375" style="107" customWidth="1"/>
    <col min="15883" max="16128" width="11.42578125" style="107"/>
    <col min="16129" max="16129" width="17" style="107" customWidth="1"/>
    <col min="16130" max="16137" width="16" style="107" customWidth="1"/>
    <col min="16138" max="16138" width="17.7109375" style="107" customWidth="1"/>
    <col min="16139" max="16384" width="11.42578125" style="107"/>
  </cols>
  <sheetData>
    <row r="1" spans="1:27" s="103" customFormat="1" x14ac:dyDescent="0.2"/>
    <row r="2" spans="1:27" s="103" customFormat="1" x14ac:dyDescent="0.2"/>
    <row r="3" spans="1:27" x14ac:dyDescent="0.2">
      <c r="A3" s="103" t="s">
        <v>78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5" spans="1:27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</row>
    <row r="6" spans="1:27" ht="15.75" x14ac:dyDescent="0.25">
      <c r="A6" s="199" t="s">
        <v>177</v>
      </c>
      <c r="B6" s="199"/>
      <c r="C6" s="199"/>
      <c r="D6" s="199"/>
      <c r="E6" s="199"/>
      <c r="F6" s="199"/>
      <c r="G6" s="199"/>
      <c r="H6" s="199"/>
      <c r="I6" s="199"/>
      <c r="J6" s="199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</row>
    <row r="7" spans="1:27" ht="15.75" x14ac:dyDescent="0.25">
      <c r="A7" s="199" t="s">
        <v>83</v>
      </c>
      <c r="B7" s="199"/>
      <c r="C7" s="199"/>
      <c r="D7" s="199"/>
      <c r="E7" s="199"/>
      <c r="F7" s="199"/>
      <c r="G7" s="199"/>
      <c r="H7" s="199"/>
      <c r="I7" s="199"/>
      <c r="J7" s="199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</row>
    <row r="8" spans="1:27" ht="11.25" customHeight="1" thickBot="1" x14ac:dyDescent="0.25">
      <c r="A8" s="146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</row>
    <row r="9" spans="1:27" x14ac:dyDescent="0.2">
      <c r="A9" s="65" t="s">
        <v>1</v>
      </c>
      <c r="B9" s="66" t="s">
        <v>2</v>
      </c>
      <c r="C9" s="66" t="s">
        <v>3</v>
      </c>
      <c r="D9" s="66" t="s">
        <v>4</v>
      </c>
      <c r="E9" s="66" t="s">
        <v>5</v>
      </c>
      <c r="F9" s="66" t="s">
        <v>6</v>
      </c>
      <c r="G9" s="66" t="s">
        <v>7</v>
      </c>
      <c r="H9" s="66" t="s">
        <v>8</v>
      </c>
      <c r="I9" s="66" t="s">
        <v>9</v>
      </c>
      <c r="J9" s="67" t="s">
        <v>10</v>
      </c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</row>
    <row r="10" spans="1:27" ht="20.100000000000001" customHeight="1" x14ac:dyDescent="0.2">
      <c r="A10" s="161" t="s">
        <v>125</v>
      </c>
      <c r="B10" s="15">
        <v>68856</v>
      </c>
      <c r="C10" s="15">
        <v>1193026</v>
      </c>
      <c r="D10" s="15">
        <v>843061</v>
      </c>
      <c r="E10" s="15">
        <v>408013</v>
      </c>
      <c r="F10" s="15">
        <v>88119</v>
      </c>
      <c r="G10" s="15">
        <v>0</v>
      </c>
      <c r="H10" s="15">
        <v>217395</v>
      </c>
      <c r="I10" s="15">
        <v>89045</v>
      </c>
      <c r="J10" s="177">
        <f t="shared" ref="J10:J43" si="0">SUM(B10:I10)</f>
        <v>2907515</v>
      </c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</row>
    <row r="11" spans="1:27" ht="20.100000000000001" customHeight="1" x14ac:dyDescent="0.2">
      <c r="A11" s="161" t="s">
        <v>126</v>
      </c>
      <c r="B11" s="15">
        <v>45216</v>
      </c>
      <c r="C11" s="15">
        <v>9301</v>
      </c>
      <c r="D11" s="15">
        <v>23935</v>
      </c>
      <c r="E11" s="15">
        <v>19149</v>
      </c>
      <c r="F11" s="15">
        <v>45151</v>
      </c>
      <c r="G11" s="15">
        <v>39699</v>
      </c>
      <c r="H11" s="15">
        <v>146278</v>
      </c>
      <c r="I11" s="15">
        <v>15680</v>
      </c>
      <c r="J11" s="177">
        <f t="shared" si="0"/>
        <v>344409</v>
      </c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</row>
    <row r="12" spans="1:27" ht="20.100000000000001" customHeight="1" x14ac:dyDescent="0.2">
      <c r="A12" s="161" t="s">
        <v>127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23173</v>
      </c>
      <c r="H12" s="15">
        <v>0</v>
      </c>
      <c r="I12" s="15">
        <v>0</v>
      </c>
      <c r="J12" s="177">
        <f t="shared" si="0"/>
        <v>23173</v>
      </c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</row>
    <row r="13" spans="1:27" ht="20.100000000000001" customHeight="1" x14ac:dyDescent="0.2">
      <c r="A13" s="161" t="s">
        <v>128</v>
      </c>
      <c r="B13" s="15">
        <v>110</v>
      </c>
      <c r="C13" s="15">
        <v>2483</v>
      </c>
      <c r="D13" s="15">
        <v>40</v>
      </c>
      <c r="E13" s="15">
        <v>66</v>
      </c>
      <c r="F13" s="15">
        <v>1999</v>
      </c>
      <c r="G13" s="15">
        <v>108</v>
      </c>
      <c r="H13" s="15">
        <v>0</v>
      </c>
      <c r="I13" s="15">
        <v>20</v>
      </c>
      <c r="J13" s="177">
        <f t="shared" si="0"/>
        <v>4826</v>
      </c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</row>
    <row r="14" spans="1:27" ht="20.100000000000001" customHeight="1" x14ac:dyDescent="0.2">
      <c r="A14" s="161" t="s">
        <v>129</v>
      </c>
      <c r="B14" s="15">
        <v>15</v>
      </c>
      <c r="C14" s="15">
        <v>130</v>
      </c>
      <c r="D14" s="15">
        <v>11342</v>
      </c>
      <c r="E14" s="15">
        <v>0</v>
      </c>
      <c r="F14" s="15">
        <v>125</v>
      </c>
      <c r="G14" s="15">
        <v>553</v>
      </c>
      <c r="H14" s="15">
        <v>41508</v>
      </c>
      <c r="I14" s="15">
        <v>4407</v>
      </c>
      <c r="J14" s="177">
        <f t="shared" si="0"/>
        <v>58080</v>
      </c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7" ht="20.100000000000001" customHeight="1" x14ac:dyDescent="0.2">
      <c r="A15" s="161" t="s">
        <v>130</v>
      </c>
      <c r="B15" s="15">
        <v>4889</v>
      </c>
      <c r="C15" s="15">
        <v>1991</v>
      </c>
      <c r="D15" s="15">
        <v>17425</v>
      </c>
      <c r="E15" s="15">
        <v>21164</v>
      </c>
      <c r="F15" s="15">
        <v>21656</v>
      </c>
      <c r="G15" s="15">
        <v>12837</v>
      </c>
      <c r="H15" s="15">
        <v>175340</v>
      </c>
      <c r="I15" s="15">
        <v>32813</v>
      </c>
      <c r="J15" s="177">
        <f t="shared" si="0"/>
        <v>288115</v>
      </c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</row>
    <row r="16" spans="1:27" ht="20.100000000000001" customHeight="1" x14ac:dyDescent="0.2">
      <c r="A16" s="161" t="s">
        <v>131</v>
      </c>
      <c r="B16" s="15">
        <v>620</v>
      </c>
      <c r="C16" s="15">
        <v>1195</v>
      </c>
      <c r="D16" s="15">
        <v>9016</v>
      </c>
      <c r="E16" s="15">
        <v>5968</v>
      </c>
      <c r="F16" s="15">
        <v>8584</v>
      </c>
      <c r="G16" s="15">
        <v>83846</v>
      </c>
      <c r="H16" s="15">
        <v>140418</v>
      </c>
      <c r="I16" s="15">
        <v>6805</v>
      </c>
      <c r="J16" s="177">
        <f t="shared" si="0"/>
        <v>256452</v>
      </c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</row>
    <row r="17" spans="1:27" ht="20.100000000000001" customHeight="1" x14ac:dyDescent="0.2">
      <c r="A17" s="161" t="s">
        <v>132</v>
      </c>
      <c r="B17" s="15">
        <v>470</v>
      </c>
      <c r="C17" s="15">
        <v>0</v>
      </c>
      <c r="D17" s="15">
        <v>23</v>
      </c>
      <c r="E17" s="15">
        <v>10</v>
      </c>
      <c r="F17" s="15">
        <v>480</v>
      </c>
      <c r="G17" s="15">
        <v>3549</v>
      </c>
      <c r="H17" s="15">
        <v>2116</v>
      </c>
      <c r="I17" s="15">
        <v>0</v>
      </c>
      <c r="J17" s="177">
        <f t="shared" si="0"/>
        <v>6648</v>
      </c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</row>
    <row r="18" spans="1:27" ht="20.100000000000001" customHeight="1" x14ac:dyDescent="0.2">
      <c r="A18" s="161" t="s">
        <v>133</v>
      </c>
      <c r="B18" s="15">
        <v>5395</v>
      </c>
      <c r="C18" s="15">
        <v>2502</v>
      </c>
      <c r="D18" s="15">
        <v>12519</v>
      </c>
      <c r="E18" s="15">
        <v>2771</v>
      </c>
      <c r="F18" s="15">
        <v>16892</v>
      </c>
      <c r="G18" s="15">
        <v>73096</v>
      </c>
      <c r="H18" s="15">
        <v>113120</v>
      </c>
      <c r="I18" s="15">
        <v>3829</v>
      </c>
      <c r="J18" s="177">
        <f t="shared" si="0"/>
        <v>230124</v>
      </c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</row>
    <row r="19" spans="1:27" ht="20.100000000000001" customHeight="1" x14ac:dyDescent="0.2">
      <c r="A19" s="161" t="s">
        <v>134</v>
      </c>
      <c r="B19" s="15">
        <v>11225</v>
      </c>
      <c r="C19" s="15">
        <v>6337</v>
      </c>
      <c r="D19" s="15">
        <v>3324</v>
      </c>
      <c r="E19" s="15">
        <v>23899</v>
      </c>
      <c r="F19" s="15">
        <v>5964</v>
      </c>
      <c r="G19" s="15">
        <v>2076</v>
      </c>
      <c r="H19" s="15">
        <v>18842</v>
      </c>
      <c r="I19" s="15">
        <v>3588</v>
      </c>
      <c r="J19" s="177">
        <f t="shared" si="0"/>
        <v>75255</v>
      </c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</row>
    <row r="20" spans="1:27" ht="20.100000000000001" customHeight="1" x14ac:dyDescent="0.2">
      <c r="A20" s="161" t="s">
        <v>135</v>
      </c>
      <c r="B20" s="15">
        <v>190</v>
      </c>
      <c r="C20" s="15">
        <v>20788</v>
      </c>
      <c r="D20" s="15">
        <v>566</v>
      </c>
      <c r="E20" s="15">
        <v>169</v>
      </c>
      <c r="F20" s="15">
        <v>22315</v>
      </c>
      <c r="G20" s="15">
        <v>7504</v>
      </c>
      <c r="H20" s="15">
        <v>654</v>
      </c>
      <c r="I20" s="15">
        <v>10358</v>
      </c>
      <c r="J20" s="177">
        <f t="shared" si="0"/>
        <v>62544</v>
      </c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</row>
    <row r="21" spans="1:27" ht="20.100000000000001" customHeight="1" x14ac:dyDescent="0.2">
      <c r="A21" s="161" t="s">
        <v>136</v>
      </c>
      <c r="B21" s="15">
        <v>0</v>
      </c>
      <c r="C21" s="15">
        <v>0</v>
      </c>
      <c r="D21" s="15">
        <v>0</v>
      </c>
      <c r="E21" s="15">
        <v>18153</v>
      </c>
      <c r="F21" s="15">
        <v>5093</v>
      </c>
      <c r="G21" s="15">
        <v>0</v>
      </c>
      <c r="H21" s="15">
        <v>0</v>
      </c>
      <c r="I21" s="15">
        <v>0</v>
      </c>
      <c r="J21" s="177">
        <f t="shared" si="0"/>
        <v>23246</v>
      </c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</row>
    <row r="22" spans="1:27" ht="20.100000000000001" customHeight="1" x14ac:dyDescent="0.2">
      <c r="A22" s="161" t="s">
        <v>137</v>
      </c>
      <c r="B22" s="15">
        <v>7406</v>
      </c>
      <c r="C22" s="15">
        <v>15824</v>
      </c>
      <c r="D22" s="15">
        <v>2129</v>
      </c>
      <c r="E22" s="15">
        <v>5249</v>
      </c>
      <c r="F22" s="15">
        <v>23304</v>
      </c>
      <c r="G22" s="15">
        <v>9095</v>
      </c>
      <c r="H22" s="15">
        <v>1070</v>
      </c>
      <c r="I22" s="15">
        <v>4341</v>
      </c>
      <c r="J22" s="177">
        <f t="shared" si="0"/>
        <v>68418</v>
      </c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</row>
    <row r="23" spans="1:27" ht="20.100000000000001" customHeight="1" x14ac:dyDescent="0.2">
      <c r="A23" s="161" t="s">
        <v>138</v>
      </c>
      <c r="B23" s="15">
        <v>52537</v>
      </c>
      <c r="C23" s="15">
        <v>24322</v>
      </c>
      <c r="D23" s="15">
        <v>27634</v>
      </c>
      <c r="E23" s="15">
        <v>83937</v>
      </c>
      <c r="F23" s="15">
        <v>44148</v>
      </c>
      <c r="G23" s="15">
        <v>8942</v>
      </c>
      <c r="H23" s="15">
        <v>22210</v>
      </c>
      <c r="I23" s="15">
        <v>13593</v>
      </c>
      <c r="J23" s="177">
        <f t="shared" si="0"/>
        <v>277323</v>
      </c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pans="1:27" ht="20.100000000000001" customHeight="1" x14ac:dyDescent="0.2">
      <c r="A24" s="161" t="s">
        <v>139</v>
      </c>
      <c r="B24" s="15">
        <v>5078</v>
      </c>
      <c r="C24" s="15">
        <v>1366</v>
      </c>
      <c r="D24" s="15">
        <v>7398</v>
      </c>
      <c r="E24" s="15">
        <v>2766</v>
      </c>
      <c r="F24" s="15">
        <v>5255</v>
      </c>
      <c r="G24" s="15">
        <v>3881</v>
      </c>
      <c r="H24" s="15">
        <v>7162</v>
      </c>
      <c r="I24" s="15">
        <v>709</v>
      </c>
      <c r="J24" s="177">
        <f t="shared" si="0"/>
        <v>33615</v>
      </c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</row>
    <row r="25" spans="1:27" ht="20.100000000000001" customHeight="1" x14ac:dyDescent="0.2">
      <c r="A25" s="161" t="s">
        <v>140</v>
      </c>
      <c r="B25" s="15">
        <v>2</v>
      </c>
      <c r="C25" s="15">
        <v>0</v>
      </c>
      <c r="D25" s="15">
        <v>0</v>
      </c>
      <c r="E25" s="15">
        <v>3823</v>
      </c>
      <c r="F25" s="15">
        <v>55</v>
      </c>
      <c r="G25" s="15">
        <v>0</v>
      </c>
      <c r="H25" s="15">
        <v>32</v>
      </c>
      <c r="I25" s="15">
        <v>0</v>
      </c>
      <c r="J25" s="177">
        <f t="shared" si="0"/>
        <v>3912</v>
      </c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  <row r="26" spans="1:27" ht="20.100000000000001" customHeight="1" x14ac:dyDescent="0.2">
      <c r="A26" s="161" t="s">
        <v>141</v>
      </c>
      <c r="B26" s="15">
        <v>8436</v>
      </c>
      <c r="C26" s="15">
        <v>7082</v>
      </c>
      <c r="D26" s="15">
        <v>8451</v>
      </c>
      <c r="E26" s="15">
        <v>4055</v>
      </c>
      <c r="F26" s="15">
        <v>27138</v>
      </c>
      <c r="G26" s="15">
        <v>8958</v>
      </c>
      <c r="H26" s="15">
        <v>8724</v>
      </c>
      <c r="I26" s="15">
        <v>8615</v>
      </c>
      <c r="J26" s="177">
        <f t="shared" si="0"/>
        <v>81459</v>
      </c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</row>
    <row r="27" spans="1:27" ht="20.100000000000001" customHeight="1" x14ac:dyDescent="0.2">
      <c r="A27" s="161" t="s">
        <v>142</v>
      </c>
      <c r="B27" s="15">
        <v>2897</v>
      </c>
      <c r="C27" s="15">
        <v>570</v>
      </c>
      <c r="D27" s="15">
        <v>1876</v>
      </c>
      <c r="E27" s="15">
        <v>3041</v>
      </c>
      <c r="F27" s="15">
        <v>2337</v>
      </c>
      <c r="G27" s="15">
        <v>931</v>
      </c>
      <c r="H27" s="15">
        <v>3235</v>
      </c>
      <c r="I27" s="15">
        <v>303</v>
      </c>
      <c r="J27" s="177">
        <f t="shared" si="0"/>
        <v>15190</v>
      </c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</row>
    <row r="28" spans="1:27" ht="20.100000000000001" customHeight="1" x14ac:dyDescent="0.2">
      <c r="A28" s="161" t="s">
        <v>143</v>
      </c>
      <c r="B28" s="15">
        <v>1776</v>
      </c>
      <c r="C28" s="15">
        <v>13</v>
      </c>
      <c r="D28" s="15">
        <v>262</v>
      </c>
      <c r="E28" s="15">
        <v>4148</v>
      </c>
      <c r="F28" s="15">
        <v>13613</v>
      </c>
      <c r="G28" s="15">
        <v>6079</v>
      </c>
      <c r="H28" s="15">
        <v>13854</v>
      </c>
      <c r="I28" s="15">
        <v>64</v>
      </c>
      <c r="J28" s="177">
        <f t="shared" si="0"/>
        <v>39809</v>
      </c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</row>
    <row r="29" spans="1:27" ht="20.100000000000001" customHeight="1" x14ac:dyDescent="0.2">
      <c r="A29" s="161" t="s">
        <v>144</v>
      </c>
      <c r="B29" s="15">
        <v>626</v>
      </c>
      <c r="C29" s="15">
        <v>186</v>
      </c>
      <c r="D29" s="15">
        <v>535</v>
      </c>
      <c r="E29" s="15">
        <v>1024</v>
      </c>
      <c r="F29" s="15">
        <v>3752</v>
      </c>
      <c r="G29" s="15">
        <v>352</v>
      </c>
      <c r="H29" s="15">
        <v>318</v>
      </c>
      <c r="I29" s="15">
        <v>183</v>
      </c>
      <c r="J29" s="177">
        <f t="shared" si="0"/>
        <v>6976</v>
      </c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</row>
    <row r="30" spans="1:27" ht="20.100000000000001" customHeight="1" x14ac:dyDescent="0.2">
      <c r="A30" s="161" t="s">
        <v>145</v>
      </c>
      <c r="B30" s="15">
        <v>54</v>
      </c>
      <c r="C30" s="15">
        <v>29</v>
      </c>
      <c r="D30" s="15">
        <v>18</v>
      </c>
      <c r="E30" s="15">
        <v>6238</v>
      </c>
      <c r="F30" s="15">
        <v>1892</v>
      </c>
      <c r="G30" s="15">
        <v>444</v>
      </c>
      <c r="H30" s="15">
        <v>38</v>
      </c>
      <c r="I30" s="15">
        <v>291</v>
      </c>
      <c r="J30" s="177">
        <f t="shared" si="0"/>
        <v>9004</v>
      </c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</row>
    <row r="31" spans="1:27" ht="20.100000000000001" customHeight="1" x14ac:dyDescent="0.2">
      <c r="A31" s="161" t="s">
        <v>146</v>
      </c>
      <c r="B31" s="15">
        <v>0</v>
      </c>
      <c r="C31" s="15">
        <v>23</v>
      </c>
      <c r="D31" s="15">
        <v>0</v>
      </c>
      <c r="E31" s="15">
        <v>1999</v>
      </c>
      <c r="F31" s="15">
        <v>892</v>
      </c>
      <c r="G31" s="15">
        <v>275</v>
      </c>
      <c r="H31" s="15">
        <v>0</v>
      </c>
      <c r="I31" s="15">
        <v>26</v>
      </c>
      <c r="J31" s="177">
        <f t="shared" si="0"/>
        <v>3215</v>
      </c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</row>
    <row r="32" spans="1:27" ht="20.100000000000001" customHeight="1" x14ac:dyDescent="0.2">
      <c r="A32" s="161" t="s">
        <v>147</v>
      </c>
      <c r="B32" s="15">
        <v>285</v>
      </c>
      <c r="C32" s="15">
        <v>88</v>
      </c>
      <c r="D32" s="15">
        <v>309</v>
      </c>
      <c r="E32" s="15">
        <v>1179</v>
      </c>
      <c r="F32" s="15">
        <v>5725</v>
      </c>
      <c r="G32" s="15">
        <v>83</v>
      </c>
      <c r="H32" s="15">
        <v>821</v>
      </c>
      <c r="I32" s="15">
        <v>59</v>
      </c>
      <c r="J32" s="177">
        <f t="shared" si="0"/>
        <v>8549</v>
      </c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</row>
    <row r="33" spans="1:27" ht="20.100000000000001" customHeight="1" x14ac:dyDescent="0.2">
      <c r="A33" s="161" t="s">
        <v>148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77">
        <f t="shared" si="0"/>
        <v>0</v>
      </c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</row>
    <row r="34" spans="1:27" ht="20.100000000000001" customHeight="1" x14ac:dyDescent="0.2">
      <c r="A34" s="161" t="s">
        <v>149</v>
      </c>
      <c r="B34" s="15">
        <v>13</v>
      </c>
      <c r="C34" s="15">
        <v>42</v>
      </c>
      <c r="D34" s="15">
        <v>209</v>
      </c>
      <c r="E34" s="15">
        <v>7131</v>
      </c>
      <c r="F34" s="15">
        <v>2416</v>
      </c>
      <c r="G34" s="15">
        <v>2145</v>
      </c>
      <c r="H34" s="15">
        <v>0</v>
      </c>
      <c r="I34" s="15">
        <v>2</v>
      </c>
      <c r="J34" s="177">
        <f t="shared" si="0"/>
        <v>11958</v>
      </c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</row>
    <row r="35" spans="1:27" ht="20.100000000000001" customHeight="1" x14ac:dyDescent="0.2">
      <c r="A35" s="161" t="s">
        <v>150</v>
      </c>
      <c r="B35" s="15">
        <v>75</v>
      </c>
      <c r="C35" s="15">
        <v>0</v>
      </c>
      <c r="D35" s="15">
        <v>340</v>
      </c>
      <c r="E35" s="15">
        <v>31</v>
      </c>
      <c r="F35" s="15">
        <v>1248</v>
      </c>
      <c r="G35" s="15">
        <v>2258</v>
      </c>
      <c r="H35" s="15">
        <v>3229</v>
      </c>
      <c r="I35" s="15">
        <v>10</v>
      </c>
      <c r="J35" s="177">
        <f t="shared" si="0"/>
        <v>7191</v>
      </c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</row>
    <row r="36" spans="1:27" ht="20.100000000000001" customHeight="1" x14ac:dyDescent="0.2">
      <c r="A36" s="161" t="s">
        <v>151</v>
      </c>
      <c r="B36" s="15">
        <v>400</v>
      </c>
      <c r="C36" s="15">
        <v>2179</v>
      </c>
      <c r="D36" s="15">
        <v>76</v>
      </c>
      <c r="E36" s="15">
        <v>396</v>
      </c>
      <c r="F36" s="15">
        <v>5589</v>
      </c>
      <c r="G36" s="15">
        <v>133</v>
      </c>
      <c r="H36" s="15">
        <v>0</v>
      </c>
      <c r="I36" s="15">
        <v>3718</v>
      </c>
      <c r="J36" s="177">
        <f t="shared" si="0"/>
        <v>12491</v>
      </c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</row>
    <row r="37" spans="1:27" ht="20.100000000000001" customHeight="1" x14ac:dyDescent="0.2">
      <c r="A37" s="161" t="s">
        <v>152</v>
      </c>
      <c r="B37" s="15">
        <v>1457</v>
      </c>
      <c r="C37" s="15">
        <v>1476</v>
      </c>
      <c r="D37" s="15">
        <v>3235</v>
      </c>
      <c r="E37" s="15">
        <v>1789</v>
      </c>
      <c r="F37" s="15">
        <v>985</v>
      </c>
      <c r="G37" s="15">
        <v>3099</v>
      </c>
      <c r="H37" s="15">
        <v>1496</v>
      </c>
      <c r="I37" s="15">
        <v>1879</v>
      </c>
      <c r="J37" s="177">
        <f t="shared" si="0"/>
        <v>15416</v>
      </c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</row>
    <row r="38" spans="1:27" ht="20.100000000000001" customHeight="1" x14ac:dyDescent="0.2">
      <c r="A38" s="161" t="s">
        <v>153</v>
      </c>
      <c r="B38" s="15">
        <v>186</v>
      </c>
      <c r="C38" s="15">
        <v>422</v>
      </c>
      <c r="D38" s="15">
        <v>2681</v>
      </c>
      <c r="E38" s="15">
        <v>0</v>
      </c>
      <c r="F38" s="15">
        <v>0</v>
      </c>
      <c r="G38" s="15">
        <v>3489</v>
      </c>
      <c r="H38" s="15">
        <v>1360</v>
      </c>
      <c r="I38" s="15">
        <v>1105</v>
      </c>
      <c r="J38" s="177">
        <f t="shared" si="0"/>
        <v>9243</v>
      </c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</row>
    <row r="39" spans="1:27" ht="20.100000000000001" customHeight="1" x14ac:dyDescent="0.2">
      <c r="A39" s="161" t="s">
        <v>154</v>
      </c>
      <c r="B39" s="15">
        <v>20</v>
      </c>
      <c r="C39" s="15">
        <v>65</v>
      </c>
      <c r="D39" s="15">
        <v>40</v>
      </c>
      <c r="E39" s="15">
        <v>26</v>
      </c>
      <c r="F39" s="15">
        <v>695</v>
      </c>
      <c r="G39" s="15">
        <v>365</v>
      </c>
      <c r="H39" s="15">
        <v>0</v>
      </c>
      <c r="I39" s="15">
        <v>1496</v>
      </c>
      <c r="J39" s="177">
        <f t="shared" si="0"/>
        <v>2707</v>
      </c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</row>
    <row r="40" spans="1:27" ht="20.100000000000001" customHeight="1" x14ac:dyDescent="0.2">
      <c r="A40" s="161" t="s">
        <v>155</v>
      </c>
      <c r="B40" s="15">
        <v>1652</v>
      </c>
      <c r="C40" s="15">
        <v>6597</v>
      </c>
      <c r="D40" s="15">
        <v>43</v>
      </c>
      <c r="E40" s="15">
        <v>568</v>
      </c>
      <c r="F40" s="15">
        <v>11685</v>
      </c>
      <c r="G40" s="15">
        <v>0</v>
      </c>
      <c r="H40" s="15">
        <v>0</v>
      </c>
      <c r="I40" s="15">
        <v>250</v>
      </c>
      <c r="J40" s="177">
        <f t="shared" si="0"/>
        <v>20795</v>
      </c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</row>
    <row r="41" spans="1:27" ht="20.100000000000001" customHeight="1" x14ac:dyDescent="0.2">
      <c r="A41" s="161" t="s">
        <v>156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55</v>
      </c>
      <c r="H41" s="15">
        <v>0</v>
      </c>
      <c r="I41" s="15">
        <v>0</v>
      </c>
      <c r="J41" s="177">
        <f t="shared" si="0"/>
        <v>55</v>
      </c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</row>
    <row r="42" spans="1:27" ht="20.100000000000001" customHeight="1" x14ac:dyDescent="0.2">
      <c r="A42" s="161" t="s">
        <v>157</v>
      </c>
      <c r="B42" s="15">
        <v>4023</v>
      </c>
      <c r="C42" s="15">
        <v>3069</v>
      </c>
      <c r="D42" s="15">
        <v>33481</v>
      </c>
      <c r="E42" s="15">
        <v>987</v>
      </c>
      <c r="F42" s="15">
        <v>6642</v>
      </c>
      <c r="G42" s="15">
        <v>6727</v>
      </c>
      <c r="H42" s="15">
        <v>6042</v>
      </c>
      <c r="I42" s="15">
        <v>927</v>
      </c>
      <c r="J42" s="177">
        <f t="shared" si="0"/>
        <v>61898</v>
      </c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</row>
    <row r="43" spans="1:27" ht="20.100000000000001" customHeight="1" x14ac:dyDescent="0.2">
      <c r="A43" s="161" t="s">
        <v>158</v>
      </c>
      <c r="B43" s="15">
        <v>34193</v>
      </c>
      <c r="C43" s="15">
        <v>16629</v>
      </c>
      <c r="D43" s="15">
        <v>18731</v>
      </c>
      <c r="E43" s="15">
        <v>48097</v>
      </c>
      <c r="F43" s="15">
        <v>21860</v>
      </c>
      <c r="G43" s="15">
        <v>27166</v>
      </c>
      <c r="H43" s="15">
        <v>15290</v>
      </c>
      <c r="I43" s="15">
        <v>5729</v>
      </c>
      <c r="J43" s="177">
        <f t="shared" si="0"/>
        <v>187695</v>
      </c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</row>
    <row r="44" spans="1:27" ht="20.100000000000001" customHeight="1" thickBot="1" x14ac:dyDescent="0.25">
      <c r="A44" s="68" t="s">
        <v>10</v>
      </c>
      <c r="B44" s="53">
        <f t="shared" ref="B44:I44" si="1">SUM(B10:B43)</f>
        <v>258102</v>
      </c>
      <c r="C44" s="53">
        <f t="shared" si="1"/>
        <v>1317735</v>
      </c>
      <c r="D44" s="53">
        <f t="shared" si="1"/>
        <v>1028699</v>
      </c>
      <c r="E44" s="53">
        <f t="shared" si="1"/>
        <v>675846</v>
      </c>
      <c r="F44" s="53">
        <f t="shared" si="1"/>
        <v>395609</v>
      </c>
      <c r="G44" s="53">
        <f t="shared" si="1"/>
        <v>330918</v>
      </c>
      <c r="H44" s="53">
        <f t="shared" si="1"/>
        <v>940552</v>
      </c>
      <c r="I44" s="53">
        <f t="shared" si="1"/>
        <v>209845</v>
      </c>
      <c r="J44" s="54">
        <f>SUM(J10:J43)</f>
        <v>5157306</v>
      </c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</row>
    <row r="45" spans="1:27" x14ac:dyDescent="0.2">
      <c r="A45" s="109" t="s">
        <v>159</v>
      </c>
      <c r="B45" s="110"/>
      <c r="C45" s="110"/>
      <c r="D45" s="110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</row>
    <row r="46" spans="1:27" x14ac:dyDescent="0.2">
      <c r="A46" s="110"/>
      <c r="B46" s="110"/>
      <c r="C46" s="110"/>
      <c r="D46" s="110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</row>
    <row r="47" spans="1:27" ht="15" customHeight="1" x14ac:dyDescent="0.2">
      <c r="A47" s="110"/>
      <c r="B47" s="110"/>
      <c r="C47" s="110"/>
      <c r="D47" s="110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</row>
    <row r="48" spans="1:27" x14ac:dyDescent="0.2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</row>
    <row r="49" spans="1:27" x14ac:dyDescent="0.2">
      <c r="A49" s="103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</row>
    <row r="50" spans="1:27" x14ac:dyDescent="0.2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</row>
    <row r="51" spans="1:27" x14ac:dyDescent="0.2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</row>
    <row r="52" spans="1:27" ht="15.75" x14ac:dyDescent="0.25">
      <c r="A52" s="199" t="s">
        <v>178</v>
      </c>
      <c r="B52" s="199"/>
      <c r="C52" s="199"/>
      <c r="D52" s="199"/>
      <c r="E52" s="199"/>
      <c r="F52" s="199"/>
      <c r="G52" s="199"/>
      <c r="H52" s="199"/>
      <c r="I52" s="199"/>
      <c r="J52" s="199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</row>
    <row r="53" spans="1:27" ht="15.75" x14ac:dyDescent="0.25">
      <c r="A53" s="200" t="s">
        <v>83</v>
      </c>
      <c r="B53" s="199"/>
      <c r="C53" s="199"/>
      <c r="D53" s="199"/>
      <c r="E53" s="199"/>
      <c r="F53" s="199"/>
      <c r="G53" s="199"/>
      <c r="H53" s="199"/>
      <c r="I53" s="199"/>
      <c r="J53" s="199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</row>
    <row r="54" spans="1:27" ht="6" customHeight="1" x14ac:dyDescent="0.2">
      <c r="A54" s="146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</row>
    <row r="55" spans="1:27" ht="4.5" customHeight="1" thickBot="1" x14ac:dyDescent="0.25">
      <c r="A55" s="146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</row>
    <row r="56" spans="1:27" ht="13.5" hidden="1" thickBot="1" x14ac:dyDescent="0.25">
      <c r="A56" s="146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</row>
    <row r="57" spans="1:27" x14ac:dyDescent="0.2">
      <c r="A57" s="174" t="s">
        <v>1</v>
      </c>
      <c r="B57" s="175" t="s">
        <v>2</v>
      </c>
      <c r="C57" s="175" t="s">
        <v>3</v>
      </c>
      <c r="D57" s="175" t="s">
        <v>4</v>
      </c>
      <c r="E57" s="175" t="s">
        <v>5</v>
      </c>
      <c r="F57" s="175" t="s">
        <v>6</v>
      </c>
      <c r="G57" s="175" t="s">
        <v>7</v>
      </c>
      <c r="H57" s="175" t="s">
        <v>8</v>
      </c>
      <c r="I57" s="175" t="s">
        <v>9</v>
      </c>
      <c r="J57" s="176" t="s">
        <v>10</v>
      </c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</row>
    <row r="58" spans="1:27" ht="20.100000000000001" customHeight="1" x14ac:dyDescent="0.2">
      <c r="A58" s="161" t="s">
        <v>125</v>
      </c>
      <c r="B58" s="15">
        <v>30278</v>
      </c>
      <c r="C58" s="15">
        <v>1269106</v>
      </c>
      <c r="D58" s="15">
        <v>759147</v>
      </c>
      <c r="E58" s="15">
        <v>483474</v>
      </c>
      <c r="F58" s="15">
        <v>45955</v>
      </c>
      <c r="G58" s="15">
        <v>0</v>
      </c>
      <c r="H58" s="15">
        <v>181855</v>
      </c>
      <c r="I58" s="15">
        <v>67220</v>
      </c>
      <c r="J58" s="177">
        <f>SUM(B58:I58)</f>
        <v>2837035</v>
      </c>
      <c r="K58" s="103"/>
      <c r="L58" s="105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</row>
    <row r="59" spans="1:27" ht="20.100000000000001" customHeight="1" x14ac:dyDescent="0.2">
      <c r="A59" s="161" t="s">
        <v>126</v>
      </c>
      <c r="B59" s="15">
        <v>39556</v>
      </c>
      <c r="C59" s="15">
        <v>10946</v>
      </c>
      <c r="D59" s="15">
        <v>17662</v>
      </c>
      <c r="E59" s="15">
        <v>14063</v>
      </c>
      <c r="F59" s="15">
        <v>39287</v>
      </c>
      <c r="G59" s="15">
        <v>35004</v>
      </c>
      <c r="H59" s="15">
        <v>161424</v>
      </c>
      <c r="I59" s="15">
        <v>13697</v>
      </c>
      <c r="J59" s="177">
        <f t="shared" ref="J59:J91" si="2">SUM(B59:I59)</f>
        <v>331639</v>
      </c>
      <c r="K59" s="103"/>
      <c r="L59" s="105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</row>
    <row r="60" spans="1:27" ht="20.100000000000001" customHeight="1" x14ac:dyDescent="0.2">
      <c r="A60" s="161" t="s">
        <v>127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8651</v>
      </c>
      <c r="H60" s="15">
        <v>0</v>
      </c>
      <c r="I60" s="15">
        <v>0</v>
      </c>
      <c r="J60" s="177">
        <f t="shared" si="2"/>
        <v>8651</v>
      </c>
      <c r="K60" s="103"/>
      <c r="L60" s="105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</row>
    <row r="61" spans="1:27" ht="20.100000000000001" customHeight="1" x14ac:dyDescent="0.2">
      <c r="A61" s="161" t="s">
        <v>128</v>
      </c>
      <c r="B61" s="15">
        <v>4007.7777777777778</v>
      </c>
      <c r="C61" s="15">
        <v>490014.66666666669</v>
      </c>
      <c r="D61" s="15">
        <v>990.22222222222217</v>
      </c>
      <c r="E61" s="15">
        <v>2726.2222222222222</v>
      </c>
      <c r="F61" s="15">
        <v>22739.777777777777</v>
      </c>
      <c r="G61" s="15">
        <v>11742.222222222223</v>
      </c>
      <c r="H61" s="15">
        <v>1560</v>
      </c>
      <c r="I61" s="15">
        <v>79277.555555555562</v>
      </c>
      <c r="J61" s="177">
        <f>SUM(B61:I61)</f>
        <v>613058.4444444445</v>
      </c>
      <c r="K61" s="103"/>
      <c r="L61" s="105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</row>
    <row r="62" spans="1:27" ht="20.100000000000001" customHeight="1" x14ac:dyDescent="0.2">
      <c r="A62" s="161" t="s">
        <v>129</v>
      </c>
      <c r="B62" s="15">
        <v>0</v>
      </c>
      <c r="C62" s="15">
        <v>185</v>
      </c>
      <c r="D62" s="15">
        <v>10886</v>
      </c>
      <c r="E62" s="15">
        <v>0</v>
      </c>
      <c r="F62" s="15">
        <v>60</v>
      </c>
      <c r="G62" s="15">
        <v>672</v>
      </c>
      <c r="H62" s="15">
        <v>26965</v>
      </c>
      <c r="I62" s="15">
        <v>3828</v>
      </c>
      <c r="J62" s="177">
        <f t="shared" si="2"/>
        <v>42596</v>
      </c>
      <c r="K62" s="103"/>
      <c r="L62" s="105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</row>
    <row r="63" spans="1:27" ht="20.100000000000001" customHeight="1" x14ac:dyDescent="0.2">
      <c r="A63" s="161" t="s">
        <v>130</v>
      </c>
      <c r="B63" s="15">
        <v>5337</v>
      </c>
      <c r="C63" s="15">
        <v>2515</v>
      </c>
      <c r="D63" s="15">
        <v>21206</v>
      </c>
      <c r="E63" s="15">
        <v>28982</v>
      </c>
      <c r="F63" s="15">
        <v>27475</v>
      </c>
      <c r="G63" s="15">
        <v>17038</v>
      </c>
      <c r="H63" s="15">
        <v>173405</v>
      </c>
      <c r="I63" s="15">
        <v>52834</v>
      </c>
      <c r="J63" s="177">
        <f t="shared" si="2"/>
        <v>328792</v>
      </c>
      <c r="K63" s="103"/>
      <c r="L63" s="105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</row>
    <row r="64" spans="1:27" ht="20.100000000000001" customHeight="1" x14ac:dyDescent="0.2">
      <c r="A64" s="161" t="s">
        <v>131</v>
      </c>
      <c r="B64" s="15">
        <v>956</v>
      </c>
      <c r="C64" s="15">
        <v>1478</v>
      </c>
      <c r="D64" s="15">
        <v>14799</v>
      </c>
      <c r="E64" s="15">
        <v>10316</v>
      </c>
      <c r="F64" s="15">
        <v>8930</v>
      </c>
      <c r="G64" s="15">
        <v>79250</v>
      </c>
      <c r="H64" s="15">
        <v>119700</v>
      </c>
      <c r="I64" s="15">
        <v>9842</v>
      </c>
      <c r="J64" s="177">
        <f t="shared" si="2"/>
        <v>245271</v>
      </c>
      <c r="K64" s="103"/>
      <c r="L64" s="105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</row>
    <row r="65" spans="1:27" ht="20.100000000000001" customHeight="1" x14ac:dyDescent="0.2">
      <c r="A65" s="161" t="s">
        <v>132</v>
      </c>
      <c r="B65" s="15">
        <v>1678</v>
      </c>
      <c r="C65" s="15">
        <v>0</v>
      </c>
      <c r="D65" s="15">
        <v>0</v>
      </c>
      <c r="E65" s="15">
        <v>5</v>
      </c>
      <c r="F65" s="15">
        <v>507</v>
      </c>
      <c r="G65" s="15">
        <v>3554</v>
      </c>
      <c r="H65" s="15">
        <v>1858</v>
      </c>
      <c r="I65" s="15">
        <v>0</v>
      </c>
      <c r="J65" s="177">
        <f t="shared" si="2"/>
        <v>7602</v>
      </c>
      <c r="K65" s="103"/>
      <c r="L65" s="105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</row>
    <row r="66" spans="1:27" ht="20.100000000000001" customHeight="1" x14ac:dyDescent="0.2">
      <c r="A66" s="161" t="s">
        <v>133</v>
      </c>
      <c r="B66" s="15">
        <v>9710</v>
      </c>
      <c r="C66" s="15">
        <v>21052</v>
      </c>
      <c r="D66" s="15">
        <v>41439</v>
      </c>
      <c r="E66" s="15">
        <v>6867</v>
      </c>
      <c r="F66" s="15">
        <v>31240</v>
      </c>
      <c r="G66" s="15">
        <v>111392</v>
      </c>
      <c r="H66" s="15">
        <v>136166</v>
      </c>
      <c r="I66" s="15">
        <v>15165</v>
      </c>
      <c r="J66" s="177">
        <f t="shared" si="2"/>
        <v>373031</v>
      </c>
      <c r="K66" s="103"/>
      <c r="L66" s="105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</row>
    <row r="67" spans="1:27" ht="20.100000000000001" customHeight="1" x14ac:dyDescent="0.2">
      <c r="A67" s="161" t="s">
        <v>134</v>
      </c>
      <c r="B67" s="15">
        <v>19540</v>
      </c>
      <c r="C67" s="15">
        <v>11620</v>
      </c>
      <c r="D67" s="15">
        <v>4304</v>
      </c>
      <c r="E67" s="15">
        <v>21510</v>
      </c>
      <c r="F67" s="15">
        <v>10080</v>
      </c>
      <c r="G67" s="15">
        <v>1984</v>
      </c>
      <c r="H67" s="15">
        <v>28921</v>
      </c>
      <c r="I67" s="15">
        <v>6314</v>
      </c>
      <c r="J67" s="177">
        <f t="shared" si="2"/>
        <v>104273</v>
      </c>
      <c r="K67" s="103"/>
      <c r="L67" s="105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</row>
    <row r="68" spans="1:27" ht="20.100000000000001" customHeight="1" x14ac:dyDescent="0.2">
      <c r="A68" s="161" t="s">
        <v>135</v>
      </c>
      <c r="B68" s="15">
        <v>930</v>
      </c>
      <c r="C68" s="15">
        <v>19795</v>
      </c>
      <c r="D68" s="15">
        <v>679</v>
      </c>
      <c r="E68" s="15">
        <v>515</v>
      </c>
      <c r="F68" s="15">
        <v>18915</v>
      </c>
      <c r="G68" s="15">
        <v>6124</v>
      </c>
      <c r="H68" s="15">
        <v>409</v>
      </c>
      <c r="I68" s="15">
        <v>14458</v>
      </c>
      <c r="J68" s="177">
        <f t="shared" si="2"/>
        <v>61825</v>
      </c>
      <c r="K68" s="103"/>
      <c r="L68" s="105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</row>
    <row r="69" spans="1:27" ht="20.100000000000001" customHeight="1" x14ac:dyDescent="0.2">
      <c r="A69" s="161" t="s">
        <v>136</v>
      </c>
      <c r="B69" s="15">
        <v>5</v>
      </c>
      <c r="C69" s="15">
        <v>0</v>
      </c>
      <c r="D69" s="15">
        <v>0</v>
      </c>
      <c r="E69" s="15">
        <v>28642</v>
      </c>
      <c r="F69" s="15">
        <v>6062</v>
      </c>
      <c r="G69" s="15">
        <v>152</v>
      </c>
      <c r="H69" s="15">
        <v>234</v>
      </c>
      <c r="I69" s="15">
        <v>0</v>
      </c>
      <c r="J69" s="177">
        <f t="shared" si="2"/>
        <v>35095</v>
      </c>
      <c r="K69" s="103"/>
      <c r="L69" s="105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</row>
    <row r="70" spans="1:27" ht="20.100000000000001" customHeight="1" x14ac:dyDescent="0.2">
      <c r="A70" s="161" t="s">
        <v>137</v>
      </c>
      <c r="B70" s="15">
        <v>9725</v>
      </c>
      <c r="C70" s="15">
        <v>17136</v>
      </c>
      <c r="D70" s="15">
        <v>2833</v>
      </c>
      <c r="E70" s="15">
        <v>3361</v>
      </c>
      <c r="F70" s="15">
        <v>23263</v>
      </c>
      <c r="G70" s="15">
        <v>10294</v>
      </c>
      <c r="H70" s="15">
        <v>552</v>
      </c>
      <c r="I70" s="15">
        <v>4324</v>
      </c>
      <c r="J70" s="177">
        <f t="shared" si="2"/>
        <v>71488</v>
      </c>
      <c r="K70" s="103"/>
      <c r="L70" s="105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</row>
    <row r="71" spans="1:27" ht="20.100000000000001" customHeight="1" x14ac:dyDescent="0.2">
      <c r="A71" s="161" t="s">
        <v>138</v>
      </c>
      <c r="B71" s="15">
        <v>64775</v>
      </c>
      <c r="C71" s="15">
        <v>40599</v>
      </c>
      <c r="D71" s="15">
        <v>44819</v>
      </c>
      <c r="E71" s="15">
        <v>83971</v>
      </c>
      <c r="F71" s="15">
        <v>44223</v>
      </c>
      <c r="G71" s="15">
        <v>13287</v>
      </c>
      <c r="H71" s="15">
        <v>76282</v>
      </c>
      <c r="I71" s="15">
        <v>17150</v>
      </c>
      <c r="J71" s="177">
        <f t="shared" si="2"/>
        <v>385106</v>
      </c>
      <c r="K71" s="103"/>
      <c r="L71" s="105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</row>
    <row r="72" spans="1:27" ht="20.100000000000001" customHeight="1" x14ac:dyDescent="0.2">
      <c r="A72" s="161" t="s">
        <v>139</v>
      </c>
      <c r="B72" s="15">
        <v>8444</v>
      </c>
      <c r="C72" s="15">
        <v>5507</v>
      </c>
      <c r="D72" s="15">
        <v>44260</v>
      </c>
      <c r="E72" s="15">
        <v>27490</v>
      </c>
      <c r="F72" s="15">
        <v>12056</v>
      </c>
      <c r="G72" s="15">
        <v>7379</v>
      </c>
      <c r="H72" s="15">
        <v>5975</v>
      </c>
      <c r="I72" s="15">
        <v>2155</v>
      </c>
      <c r="J72" s="177">
        <f t="shared" si="2"/>
        <v>113266</v>
      </c>
      <c r="K72" s="103"/>
      <c r="L72" s="105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</row>
    <row r="73" spans="1:27" ht="20.100000000000001" customHeight="1" x14ac:dyDescent="0.2">
      <c r="A73" s="161" t="s">
        <v>140</v>
      </c>
      <c r="B73" s="15">
        <v>2</v>
      </c>
      <c r="C73" s="15">
        <v>7</v>
      </c>
      <c r="D73" s="15">
        <v>0</v>
      </c>
      <c r="E73" s="15">
        <v>5416</v>
      </c>
      <c r="F73" s="15">
        <v>93</v>
      </c>
      <c r="G73" s="15">
        <v>0</v>
      </c>
      <c r="H73" s="15">
        <v>0</v>
      </c>
      <c r="I73" s="15">
        <v>0</v>
      </c>
      <c r="J73" s="177">
        <f t="shared" si="2"/>
        <v>5518</v>
      </c>
      <c r="K73" s="103"/>
      <c r="L73" s="105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</row>
    <row r="74" spans="1:27" ht="20.100000000000001" customHeight="1" x14ac:dyDescent="0.2">
      <c r="A74" s="161" t="s">
        <v>141</v>
      </c>
      <c r="B74" s="15">
        <v>5095</v>
      </c>
      <c r="C74" s="15">
        <v>23154</v>
      </c>
      <c r="D74" s="15">
        <v>10219</v>
      </c>
      <c r="E74" s="15">
        <v>24727</v>
      </c>
      <c r="F74" s="15">
        <v>33908</v>
      </c>
      <c r="G74" s="15">
        <v>15950</v>
      </c>
      <c r="H74" s="15">
        <v>8725</v>
      </c>
      <c r="I74" s="15">
        <v>11745</v>
      </c>
      <c r="J74" s="177">
        <f t="shared" si="2"/>
        <v>133523</v>
      </c>
      <c r="K74" s="103"/>
      <c r="L74" s="105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</row>
    <row r="75" spans="1:27" ht="20.100000000000001" customHeight="1" x14ac:dyDescent="0.2">
      <c r="A75" s="161" t="s">
        <v>142</v>
      </c>
      <c r="B75" s="15">
        <v>2761</v>
      </c>
      <c r="C75" s="15">
        <v>1578</v>
      </c>
      <c r="D75" s="15">
        <v>13324</v>
      </c>
      <c r="E75" s="15">
        <v>42980</v>
      </c>
      <c r="F75" s="15">
        <v>8008</v>
      </c>
      <c r="G75" s="15">
        <v>3015</v>
      </c>
      <c r="H75" s="15">
        <v>2684</v>
      </c>
      <c r="I75" s="15">
        <v>833</v>
      </c>
      <c r="J75" s="177">
        <f t="shared" si="2"/>
        <v>75183</v>
      </c>
      <c r="K75" s="103"/>
      <c r="L75" s="105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</row>
    <row r="76" spans="1:27" ht="20.100000000000001" customHeight="1" x14ac:dyDescent="0.2">
      <c r="A76" s="161" t="s">
        <v>143</v>
      </c>
      <c r="B76" s="15">
        <v>1272</v>
      </c>
      <c r="C76" s="15">
        <v>402</v>
      </c>
      <c r="D76" s="15">
        <v>223</v>
      </c>
      <c r="E76" s="15">
        <v>8308</v>
      </c>
      <c r="F76" s="15">
        <v>14268</v>
      </c>
      <c r="G76" s="15">
        <v>5344</v>
      </c>
      <c r="H76" s="15">
        <v>12578</v>
      </c>
      <c r="I76" s="15">
        <v>2</v>
      </c>
      <c r="J76" s="177">
        <f t="shared" si="2"/>
        <v>42397</v>
      </c>
      <c r="K76" s="103"/>
      <c r="L76" s="105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</row>
    <row r="77" spans="1:27" ht="20.100000000000001" customHeight="1" x14ac:dyDescent="0.2">
      <c r="A77" s="161" t="s">
        <v>144</v>
      </c>
      <c r="B77" s="15">
        <v>573</v>
      </c>
      <c r="C77" s="15">
        <v>609</v>
      </c>
      <c r="D77" s="15">
        <v>760</v>
      </c>
      <c r="E77" s="15">
        <v>2815</v>
      </c>
      <c r="F77" s="15">
        <v>4058</v>
      </c>
      <c r="G77" s="15">
        <v>300</v>
      </c>
      <c r="H77" s="15">
        <v>468</v>
      </c>
      <c r="I77" s="15">
        <v>493</v>
      </c>
      <c r="J77" s="177">
        <f t="shared" si="2"/>
        <v>10076</v>
      </c>
      <c r="K77" s="103"/>
      <c r="L77" s="105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</row>
    <row r="78" spans="1:27" ht="20.100000000000001" customHeight="1" x14ac:dyDescent="0.2">
      <c r="A78" s="161" t="s">
        <v>145</v>
      </c>
      <c r="B78" s="15">
        <v>218</v>
      </c>
      <c r="C78" s="15">
        <v>73</v>
      </c>
      <c r="D78" s="15">
        <v>19</v>
      </c>
      <c r="E78" s="15">
        <v>8211</v>
      </c>
      <c r="F78" s="15">
        <v>2730</v>
      </c>
      <c r="G78" s="15">
        <v>430</v>
      </c>
      <c r="H78" s="15">
        <v>55</v>
      </c>
      <c r="I78" s="15">
        <v>79</v>
      </c>
      <c r="J78" s="177">
        <f t="shared" si="2"/>
        <v>11815</v>
      </c>
      <c r="K78" s="103"/>
      <c r="L78" s="105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</row>
    <row r="79" spans="1:27" ht="20.100000000000001" customHeight="1" x14ac:dyDescent="0.2">
      <c r="A79" s="161" t="s">
        <v>146</v>
      </c>
      <c r="B79" s="15">
        <v>405</v>
      </c>
      <c r="C79" s="15">
        <v>0</v>
      </c>
      <c r="D79" s="15">
        <v>5465</v>
      </c>
      <c r="E79" s="15">
        <v>138710</v>
      </c>
      <c r="F79" s="15">
        <v>2895</v>
      </c>
      <c r="G79" s="15">
        <v>9050</v>
      </c>
      <c r="H79" s="15">
        <v>3514</v>
      </c>
      <c r="I79" s="15">
        <v>18</v>
      </c>
      <c r="J79" s="177">
        <f t="shared" si="2"/>
        <v>160057</v>
      </c>
      <c r="K79" s="103"/>
      <c r="L79" s="105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</row>
    <row r="80" spans="1:27" ht="20.100000000000001" customHeight="1" x14ac:dyDescent="0.2">
      <c r="A80" s="161" t="s">
        <v>147</v>
      </c>
      <c r="B80" s="15">
        <v>156</v>
      </c>
      <c r="C80" s="15">
        <v>915</v>
      </c>
      <c r="D80" s="15">
        <v>501</v>
      </c>
      <c r="E80" s="15">
        <v>4192</v>
      </c>
      <c r="F80" s="15">
        <v>8135</v>
      </c>
      <c r="G80" s="15">
        <v>21</v>
      </c>
      <c r="H80" s="15">
        <v>1179</v>
      </c>
      <c r="I80" s="15">
        <v>128</v>
      </c>
      <c r="J80" s="177">
        <f t="shared" si="2"/>
        <v>15227</v>
      </c>
      <c r="K80" s="103"/>
      <c r="L80" s="105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</row>
    <row r="81" spans="1:27" ht="20.100000000000001" customHeight="1" x14ac:dyDescent="0.2">
      <c r="A81" s="161" t="s">
        <v>148</v>
      </c>
      <c r="B81" s="15">
        <v>0</v>
      </c>
      <c r="C81" s="15">
        <v>0</v>
      </c>
      <c r="D81" s="15">
        <v>0</v>
      </c>
      <c r="E81" s="15">
        <v>12280</v>
      </c>
      <c r="F81" s="15">
        <v>8333</v>
      </c>
      <c r="G81" s="15">
        <v>15319</v>
      </c>
      <c r="H81" s="15">
        <v>6667</v>
      </c>
      <c r="I81" s="15">
        <v>0</v>
      </c>
      <c r="J81" s="177">
        <f>SUM(B81:I81)</f>
        <v>42599</v>
      </c>
      <c r="K81" s="103"/>
      <c r="L81" s="105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</row>
    <row r="82" spans="1:27" ht="20.100000000000001" customHeight="1" x14ac:dyDescent="0.2">
      <c r="A82" s="161" t="s">
        <v>149</v>
      </c>
      <c r="B82" s="15">
        <v>4</v>
      </c>
      <c r="C82" s="15">
        <v>92</v>
      </c>
      <c r="D82" s="15">
        <v>22</v>
      </c>
      <c r="E82" s="15">
        <v>9886</v>
      </c>
      <c r="F82" s="15">
        <v>2823</v>
      </c>
      <c r="G82" s="15">
        <v>2004</v>
      </c>
      <c r="H82" s="15">
        <v>0</v>
      </c>
      <c r="I82" s="15">
        <v>4</v>
      </c>
      <c r="J82" s="177">
        <f t="shared" si="2"/>
        <v>14835</v>
      </c>
      <c r="K82" s="103"/>
      <c r="L82" s="105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</row>
    <row r="83" spans="1:27" ht="20.100000000000001" customHeight="1" x14ac:dyDescent="0.2">
      <c r="A83" s="161" t="s">
        <v>150</v>
      </c>
      <c r="B83" s="15">
        <v>169097</v>
      </c>
      <c r="C83" s="15">
        <v>5499</v>
      </c>
      <c r="D83" s="15">
        <v>3123</v>
      </c>
      <c r="E83" s="15">
        <v>25031</v>
      </c>
      <c r="F83" s="15">
        <v>202258</v>
      </c>
      <c r="G83" s="15">
        <v>81381</v>
      </c>
      <c r="H83" s="15">
        <v>13322</v>
      </c>
      <c r="I83" s="15">
        <v>3899</v>
      </c>
      <c r="J83" s="177">
        <f t="shared" si="2"/>
        <v>503610</v>
      </c>
      <c r="K83" s="103"/>
      <c r="L83" s="105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</row>
    <row r="84" spans="1:27" ht="20.100000000000001" customHeight="1" x14ac:dyDescent="0.2">
      <c r="A84" s="161" t="s">
        <v>151</v>
      </c>
      <c r="B84" s="15">
        <v>3691</v>
      </c>
      <c r="C84" s="15">
        <v>24952</v>
      </c>
      <c r="D84" s="15">
        <v>375</v>
      </c>
      <c r="E84" s="15">
        <v>3552</v>
      </c>
      <c r="F84" s="15">
        <v>47049</v>
      </c>
      <c r="G84" s="15">
        <v>1041</v>
      </c>
      <c r="H84" s="15">
        <v>12</v>
      </c>
      <c r="I84" s="15">
        <v>43863</v>
      </c>
      <c r="J84" s="177">
        <f t="shared" si="2"/>
        <v>124535</v>
      </c>
      <c r="K84" s="103"/>
      <c r="L84" s="105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</row>
    <row r="85" spans="1:27" ht="20.100000000000001" customHeight="1" x14ac:dyDescent="0.2">
      <c r="A85" s="161" t="s">
        <v>152</v>
      </c>
      <c r="B85" s="15">
        <v>2618</v>
      </c>
      <c r="C85" s="15">
        <v>14489</v>
      </c>
      <c r="D85" s="15">
        <v>52210</v>
      </c>
      <c r="E85" s="15">
        <v>14277</v>
      </c>
      <c r="F85" s="15">
        <v>6012</v>
      </c>
      <c r="G85" s="15">
        <v>10686</v>
      </c>
      <c r="H85" s="15">
        <v>1236</v>
      </c>
      <c r="I85" s="15">
        <v>7242</v>
      </c>
      <c r="J85" s="177">
        <f t="shared" si="2"/>
        <v>108770</v>
      </c>
      <c r="K85" s="103"/>
      <c r="L85" s="105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</row>
    <row r="86" spans="1:27" ht="20.100000000000001" customHeight="1" x14ac:dyDescent="0.2">
      <c r="A86" s="161" t="s">
        <v>153</v>
      </c>
      <c r="B86" s="15">
        <v>172</v>
      </c>
      <c r="C86" s="15">
        <v>432</v>
      </c>
      <c r="D86" s="15">
        <v>4126</v>
      </c>
      <c r="E86" s="15">
        <v>0</v>
      </c>
      <c r="F86" s="15">
        <v>0</v>
      </c>
      <c r="G86" s="15">
        <v>3786</v>
      </c>
      <c r="H86" s="15">
        <v>2759</v>
      </c>
      <c r="I86" s="15">
        <v>1351</v>
      </c>
      <c r="J86" s="177">
        <f t="shared" si="2"/>
        <v>12626</v>
      </c>
      <c r="K86" s="103"/>
      <c r="L86" s="105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</row>
    <row r="87" spans="1:27" ht="20.100000000000001" customHeight="1" x14ac:dyDescent="0.2">
      <c r="A87" s="161" t="s">
        <v>154</v>
      </c>
      <c r="B87" s="15">
        <v>48389</v>
      </c>
      <c r="C87" s="15">
        <v>31624</v>
      </c>
      <c r="D87" s="15">
        <v>3225</v>
      </c>
      <c r="E87" s="15">
        <v>17774</v>
      </c>
      <c r="F87" s="15">
        <v>161181</v>
      </c>
      <c r="G87" s="15">
        <v>18296</v>
      </c>
      <c r="H87" s="15">
        <v>67</v>
      </c>
      <c r="I87" s="15">
        <v>114389</v>
      </c>
      <c r="J87" s="177">
        <f t="shared" si="2"/>
        <v>394945</v>
      </c>
      <c r="K87" s="103"/>
      <c r="L87" s="105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</row>
    <row r="88" spans="1:27" ht="20.100000000000001" customHeight="1" x14ac:dyDescent="0.2">
      <c r="A88" s="161" t="s">
        <v>155</v>
      </c>
      <c r="B88" s="15">
        <v>3217</v>
      </c>
      <c r="C88" s="15">
        <v>111534</v>
      </c>
      <c r="D88" s="15">
        <v>628</v>
      </c>
      <c r="E88" s="15">
        <v>622</v>
      </c>
      <c r="F88" s="15">
        <v>20904</v>
      </c>
      <c r="G88" s="15">
        <v>0</v>
      </c>
      <c r="H88" s="15">
        <v>0</v>
      </c>
      <c r="I88" s="15">
        <v>156</v>
      </c>
      <c r="J88" s="177">
        <f t="shared" si="2"/>
        <v>137061</v>
      </c>
      <c r="K88" s="103"/>
      <c r="L88" s="105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</row>
    <row r="89" spans="1:27" ht="20.100000000000001" customHeight="1" x14ac:dyDescent="0.2">
      <c r="A89" s="161" t="s">
        <v>156</v>
      </c>
      <c r="B89" s="15">
        <v>7298</v>
      </c>
      <c r="C89" s="15">
        <v>684</v>
      </c>
      <c r="D89" s="15">
        <v>223</v>
      </c>
      <c r="E89" s="15">
        <v>1335</v>
      </c>
      <c r="F89" s="15">
        <v>11548</v>
      </c>
      <c r="G89" s="15">
        <v>15025</v>
      </c>
      <c r="H89" s="15">
        <v>5</v>
      </c>
      <c r="I89" s="15">
        <v>4102</v>
      </c>
      <c r="J89" s="177">
        <f t="shared" si="2"/>
        <v>40220</v>
      </c>
      <c r="K89" s="103"/>
      <c r="L89" s="105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</row>
    <row r="90" spans="1:27" ht="20.100000000000001" customHeight="1" x14ac:dyDescent="0.2">
      <c r="A90" s="161" t="s">
        <v>157</v>
      </c>
      <c r="B90" s="15">
        <v>23957.75</v>
      </c>
      <c r="C90" s="15">
        <v>8211</v>
      </c>
      <c r="D90" s="15">
        <v>187632.41666666666</v>
      </c>
      <c r="E90" s="15">
        <v>4442.75</v>
      </c>
      <c r="F90" s="15">
        <v>13922.75</v>
      </c>
      <c r="G90" s="15">
        <v>64945.583333333336</v>
      </c>
      <c r="H90" s="15">
        <v>19687.666666666668</v>
      </c>
      <c r="I90" s="15">
        <v>521.75</v>
      </c>
      <c r="J90" s="177">
        <f t="shared" si="2"/>
        <v>323321.66666666669</v>
      </c>
      <c r="K90" s="103"/>
      <c r="L90" s="105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</row>
    <row r="91" spans="1:27" ht="20.100000000000001" customHeight="1" x14ac:dyDescent="0.2">
      <c r="A91" s="161" t="s">
        <v>158</v>
      </c>
      <c r="B91" s="15">
        <v>146555.16666666666</v>
      </c>
      <c r="C91" s="15">
        <v>169626.75</v>
      </c>
      <c r="D91" s="15">
        <v>14201.666666666666</v>
      </c>
      <c r="E91" s="15">
        <v>206211</v>
      </c>
      <c r="F91" s="15">
        <v>20048.833333333332</v>
      </c>
      <c r="G91" s="15">
        <v>82540.666666666672</v>
      </c>
      <c r="H91" s="15">
        <v>25230.833333333332</v>
      </c>
      <c r="I91" s="15">
        <v>2258.3333333333335</v>
      </c>
      <c r="J91" s="177">
        <f t="shared" si="2"/>
        <v>666673.25</v>
      </c>
      <c r="K91" s="103"/>
      <c r="L91" s="105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</row>
    <row r="92" spans="1:27" ht="20.100000000000001" customHeight="1" thickBot="1" x14ac:dyDescent="0.25">
      <c r="A92" s="68" t="s">
        <v>10</v>
      </c>
      <c r="B92" s="53">
        <f t="shared" ref="B92:J92" si="3">SUM(B58:B91)</f>
        <v>610422.69444444438</v>
      </c>
      <c r="C92" s="53">
        <f t="shared" si="3"/>
        <v>2283835.416666667</v>
      </c>
      <c r="D92" s="53">
        <f t="shared" si="3"/>
        <v>1259301.3055555557</v>
      </c>
      <c r="E92" s="53">
        <f t="shared" si="3"/>
        <v>1242691.9722222222</v>
      </c>
      <c r="F92" s="53">
        <f t="shared" si="3"/>
        <v>858967.36111111112</v>
      </c>
      <c r="G92" s="53">
        <f t="shared" si="3"/>
        <v>635657.47222222225</v>
      </c>
      <c r="H92" s="53">
        <f t="shared" si="3"/>
        <v>1013495.5</v>
      </c>
      <c r="I92" s="53">
        <f t="shared" si="3"/>
        <v>477348.63888888888</v>
      </c>
      <c r="J92" s="54">
        <f t="shared" si="3"/>
        <v>8381720.361111111</v>
      </c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</row>
    <row r="93" spans="1:27" x14ac:dyDescent="0.2">
      <c r="A93" s="109" t="s">
        <v>159</v>
      </c>
      <c r="B93" s="110"/>
      <c r="C93" s="110"/>
      <c r="D93" s="110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</row>
    <row r="94" spans="1:27" x14ac:dyDescent="0.2">
      <c r="A94" s="109"/>
      <c r="B94" s="110"/>
      <c r="C94" s="110"/>
      <c r="D94" s="110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</row>
    <row r="95" spans="1:27" x14ac:dyDescent="0.2">
      <c r="A95" s="78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</row>
    <row r="96" spans="1:27" x14ac:dyDescent="0.2">
      <c r="A96" s="60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</row>
    <row r="97" spans="1:27" x14ac:dyDescent="0.2">
      <c r="A97" s="60"/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</row>
    <row r="98" spans="1:27" x14ac:dyDescent="0.2">
      <c r="A98" s="103"/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</row>
    <row r="99" spans="1:27" x14ac:dyDescent="0.2">
      <c r="A99" s="103"/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</row>
    <row r="100" spans="1:27" x14ac:dyDescent="0.2">
      <c r="A100" s="103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</row>
    <row r="101" spans="1:27" ht="15.75" x14ac:dyDescent="0.25">
      <c r="A101" s="199" t="s">
        <v>179</v>
      </c>
      <c r="B101" s="199"/>
      <c r="C101" s="199"/>
      <c r="D101" s="199"/>
      <c r="E101" s="199"/>
      <c r="F101" s="199"/>
      <c r="G101" s="199"/>
      <c r="H101" s="199"/>
      <c r="I101" s="199"/>
      <c r="J101" s="199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</row>
    <row r="102" spans="1:27" ht="15.75" x14ac:dyDescent="0.25">
      <c r="A102" s="200" t="s">
        <v>162</v>
      </c>
      <c r="B102" s="199"/>
      <c r="C102" s="199"/>
      <c r="D102" s="199"/>
      <c r="E102" s="199"/>
      <c r="F102" s="199"/>
      <c r="G102" s="199"/>
      <c r="H102" s="199"/>
      <c r="I102" s="199"/>
      <c r="J102" s="199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</row>
    <row r="103" spans="1:27" ht="5.25" customHeight="1" x14ac:dyDescent="0.2">
      <c r="A103" s="103"/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</row>
    <row r="104" spans="1:27" ht="3" customHeight="1" thickBot="1" x14ac:dyDescent="0.25">
      <c r="A104" s="103"/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</row>
    <row r="105" spans="1:27" x14ac:dyDescent="0.2">
      <c r="A105" s="174" t="s">
        <v>1</v>
      </c>
      <c r="B105" s="175" t="s">
        <v>2</v>
      </c>
      <c r="C105" s="175" t="s">
        <v>3</v>
      </c>
      <c r="D105" s="175" t="s">
        <v>4</v>
      </c>
      <c r="E105" s="175" t="s">
        <v>5</v>
      </c>
      <c r="F105" s="175" t="s">
        <v>6</v>
      </c>
      <c r="G105" s="175" t="s">
        <v>7</v>
      </c>
      <c r="H105" s="175" t="s">
        <v>8</v>
      </c>
      <c r="I105" s="175" t="s">
        <v>9</v>
      </c>
      <c r="J105" s="176" t="s">
        <v>10</v>
      </c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</row>
    <row r="106" spans="1:27" ht="20.100000000000001" customHeight="1" x14ac:dyDescent="0.2">
      <c r="A106" s="161" t="s">
        <v>125</v>
      </c>
      <c r="B106" s="15">
        <v>138961</v>
      </c>
      <c r="C106" s="15">
        <v>5307149</v>
      </c>
      <c r="D106" s="15">
        <v>3540593</v>
      </c>
      <c r="E106" s="15">
        <v>2391203</v>
      </c>
      <c r="F106" s="15">
        <v>165458</v>
      </c>
      <c r="G106" s="15">
        <v>0</v>
      </c>
      <c r="H106" s="15">
        <v>716585</v>
      </c>
      <c r="I106" s="15">
        <v>247396</v>
      </c>
      <c r="J106" s="177">
        <f>SUM(B106:I106)</f>
        <v>12507345</v>
      </c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</row>
    <row r="107" spans="1:27" ht="20.100000000000001" customHeight="1" x14ac:dyDescent="0.2">
      <c r="A107" s="161" t="s">
        <v>126</v>
      </c>
      <c r="B107" s="15">
        <v>96342</v>
      </c>
      <c r="C107" s="15">
        <v>20724</v>
      </c>
      <c r="D107" s="15">
        <v>34442</v>
      </c>
      <c r="E107" s="15">
        <v>34366</v>
      </c>
      <c r="F107" s="15">
        <v>90711</v>
      </c>
      <c r="G107" s="15">
        <v>58801</v>
      </c>
      <c r="H107" s="15">
        <v>407134</v>
      </c>
      <c r="I107" s="15">
        <v>30810</v>
      </c>
      <c r="J107" s="177">
        <f t="shared" ref="J107:J139" si="4">SUM(B107:I107)</f>
        <v>773330</v>
      </c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</row>
    <row r="108" spans="1:27" ht="20.100000000000001" customHeight="1" x14ac:dyDescent="0.2">
      <c r="A108" s="161" t="s">
        <v>127</v>
      </c>
      <c r="B108" s="15">
        <v>0</v>
      </c>
      <c r="C108" s="15">
        <v>0</v>
      </c>
      <c r="D108" s="15">
        <v>0</v>
      </c>
      <c r="E108" s="15">
        <v>0</v>
      </c>
      <c r="F108" s="15">
        <v>0</v>
      </c>
      <c r="G108" s="15">
        <v>25356</v>
      </c>
      <c r="H108" s="15">
        <v>0</v>
      </c>
      <c r="I108" s="15">
        <v>0</v>
      </c>
      <c r="J108" s="177">
        <f t="shared" si="4"/>
        <v>25356</v>
      </c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</row>
    <row r="109" spans="1:27" ht="20.100000000000001" customHeight="1" x14ac:dyDescent="0.2">
      <c r="A109" s="161" t="s">
        <v>163</v>
      </c>
      <c r="B109" s="15">
        <v>3289</v>
      </c>
      <c r="C109" s="15">
        <v>93054</v>
      </c>
      <c r="D109" s="15">
        <v>1919</v>
      </c>
      <c r="E109" s="15">
        <v>3287</v>
      </c>
      <c r="F109" s="15">
        <v>23584</v>
      </c>
      <c r="G109" s="15">
        <v>12281</v>
      </c>
      <c r="H109" s="15">
        <v>1253</v>
      </c>
      <c r="I109" s="15">
        <v>50003</v>
      </c>
      <c r="J109" s="177">
        <f t="shared" si="4"/>
        <v>188670</v>
      </c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</row>
    <row r="110" spans="1:27" ht="20.100000000000001" customHeight="1" x14ac:dyDescent="0.2">
      <c r="A110" s="161" t="s">
        <v>129</v>
      </c>
      <c r="B110" s="15">
        <v>0</v>
      </c>
      <c r="C110" s="15">
        <v>463</v>
      </c>
      <c r="D110" s="15">
        <v>23554</v>
      </c>
      <c r="E110" s="15">
        <v>0</v>
      </c>
      <c r="F110" s="15">
        <v>80</v>
      </c>
      <c r="G110" s="15">
        <v>2258</v>
      </c>
      <c r="H110" s="15">
        <v>49576</v>
      </c>
      <c r="I110" s="15">
        <v>8740</v>
      </c>
      <c r="J110" s="177">
        <f t="shared" si="4"/>
        <v>84671</v>
      </c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</row>
    <row r="111" spans="1:27" ht="20.100000000000001" customHeight="1" x14ac:dyDescent="0.2">
      <c r="A111" s="161" t="s">
        <v>130</v>
      </c>
      <c r="B111" s="15">
        <v>13636</v>
      </c>
      <c r="C111" s="15">
        <v>11605</v>
      </c>
      <c r="D111" s="15">
        <v>21293</v>
      </c>
      <c r="E111" s="15">
        <v>40393</v>
      </c>
      <c r="F111" s="15">
        <v>41246</v>
      </c>
      <c r="G111" s="15">
        <v>34240</v>
      </c>
      <c r="H111" s="15">
        <v>240757</v>
      </c>
      <c r="I111" s="15">
        <v>57789</v>
      </c>
      <c r="J111" s="177">
        <f t="shared" si="4"/>
        <v>460959</v>
      </c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</row>
    <row r="112" spans="1:27" ht="20.100000000000001" customHeight="1" x14ac:dyDescent="0.2">
      <c r="A112" s="161" t="s">
        <v>131</v>
      </c>
      <c r="B112" s="15">
        <v>1309</v>
      </c>
      <c r="C112" s="15">
        <v>2287</v>
      </c>
      <c r="D112" s="15">
        <v>13696</v>
      </c>
      <c r="E112" s="15">
        <v>12095</v>
      </c>
      <c r="F112" s="15">
        <v>12897</v>
      </c>
      <c r="G112" s="15">
        <v>71067</v>
      </c>
      <c r="H112" s="15">
        <v>136814</v>
      </c>
      <c r="I112" s="15">
        <v>8456</v>
      </c>
      <c r="J112" s="177">
        <f t="shared" si="4"/>
        <v>258621</v>
      </c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</row>
    <row r="113" spans="1:27" ht="20.100000000000001" customHeight="1" x14ac:dyDescent="0.2">
      <c r="A113" s="161" t="s">
        <v>132</v>
      </c>
      <c r="B113" s="15">
        <v>2091</v>
      </c>
      <c r="C113" s="15">
        <v>0</v>
      </c>
      <c r="D113" s="15">
        <v>0</v>
      </c>
      <c r="E113" s="15">
        <v>5</v>
      </c>
      <c r="F113" s="15">
        <v>995</v>
      </c>
      <c r="G113" s="15">
        <v>3348</v>
      </c>
      <c r="H113" s="15">
        <v>1962</v>
      </c>
      <c r="I113" s="15">
        <v>0</v>
      </c>
      <c r="J113" s="177">
        <f t="shared" si="4"/>
        <v>8401</v>
      </c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</row>
    <row r="114" spans="1:27" ht="20.100000000000001" customHeight="1" x14ac:dyDescent="0.2">
      <c r="A114" s="161" t="s">
        <v>133</v>
      </c>
      <c r="B114" s="15">
        <v>17320</v>
      </c>
      <c r="C114" s="15">
        <v>13737</v>
      </c>
      <c r="D114" s="15">
        <v>49535</v>
      </c>
      <c r="E114" s="15">
        <v>6193</v>
      </c>
      <c r="F114" s="15">
        <v>58468</v>
      </c>
      <c r="G114" s="15">
        <v>118217</v>
      </c>
      <c r="H114" s="15">
        <v>235555</v>
      </c>
      <c r="I114" s="15">
        <v>19847</v>
      </c>
      <c r="J114" s="177">
        <f t="shared" si="4"/>
        <v>518872</v>
      </c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</row>
    <row r="115" spans="1:27" ht="20.100000000000001" customHeight="1" x14ac:dyDescent="0.2">
      <c r="A115" s="161" t="s">
        <v>134</v>
      </c>
      <c r="B115" s="15">
        <v>265077</v>
      </c>
      <c r="C115" s="15">
        <v>88258</v>
      </c>
      <c r="D115" s="15">
        <v>45465</v>
      </c>
      <c r="E115" s="15">
        <v>266448</v>
      </c>
      <c r="F115" s="15">
        <v>115634</v>
      </c>
      <c r="G115" s="15">
        <v>14409</v>
      </c>
      <c r="H115" s="15">
        <v>333203</v>
      </c>
      <c r="I115" s="15">
        <v>47553</v>
      </c>
      <c r="J115" s="177">
        <f t="shared" si="4"/>
        <v>1176047</v>
      </c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</row>
    <row r="116" spans="1:27" ht="20.100000000000001" customHeight="1" x14ac:dyDescent="0.2">
      <c r="A116" s="161" t="s">
        <v>135</v>
      </c>
      <c r="B116" s="15">
        <v>2921</v>
      </c>
      <c r="C116" s="15">
        <v>205893</v>
      </c>
      <c r="D116" s="15">
        <v>1984</v>
      </c>
      <c r="E116" s="15">
        <v>3976</v>
      </c>
      <c r="F116" s="15">
        <v>196221</v>
      </c>
      <c r="G116" s="15">
        <v>46567</v>
      </c>
      <c r="H116" s="15">
        <v>3395</v>
      </c>
      <c r="I116" s="15">
        <v>133366</v>
      </c>
      <c r="J116" s="177">
        <f t="shared" si="4"/>
        <v>594323</v>
      </c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</row>
    <row r="117" spans="1:27" ht="20.100000000000001" customHeight="1" x14ac:dyDescent="0.2">
      <c r="A117" s="161" t="s">
        <v>136</v>
      </c>
      <c r="B117" s="15">
        <v>40</v>
      </c>
      <c r="C117" s="15">
        <v>0</v>
      </c>
      <c r="D117" s="15">
        <v>0</v>
      </c>
      <c r="E117" s="15">
        <v>1030796</v>
      </c>
      <c r="F117" s="15">
        <v>104785</v>
      </c>
      <c r="G117" s="15">
        <v>9034</v>
      </c>
      <c r="H117" s="15">
        <v>10141</v>
      </c>
      <c r="I117" s="15">
        <v>0</v>
      </c>
      <c r="J117" s="177">
        <f t="shared" si="4"/>
        <v>1154796</v>
      </c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</row>
    <row r="118" spans="1:27" ht="20.100000000000001" customHeight="1" x14ac:dyDescent="0.2">
      <c r="A118" s="161" t="s">
        <v>137</v>
      </c>
      <c r="B118" s="15">
        <v>97728</v>
      </c>
      <c r="C118" s="15">
        <v>138669</v>
      </c>
      <c r="D118" s="15">
        <v>57282</v>
      </c>
      <c r="E118" s="15">
        <v>18270</v>
      </c>
      <c r="F118" s="15">
        <v>235675</v>
      </c>
      <c r="G118" s="15">
        <v>59137</v>
      </c>
      <c r="H118" s="15">
        <v>6365</v>
      </c>
      <c r="I118" s="15">
        <v>39902</v>
      </c>
      <c r="J118" s="177">
        <f t="shared" si="4"/>
        <v>653028</v>
      </c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</row>
    <row r="119" spans="1:27" ht="20.100000000000001" customHeight="1" x14ac:dyDescent="0.2">
      <c r="A119" s="161" t="s">
        <v>138</v>
      </c>
      <c r="B119" s="15">
        <v>1052337</v>
      </c>
      <c r="C119" s="15">
        <v>350981</v>
      </c>
      <c r="D119" s="15">
        <v>442870</v>
      </c>
      <c r="E119" s="15">
        <v>1130997</v>
      </c>
      <c r="F119" s="15">
        <v>396674</v>
      </c>
      <c r="G119" s="15">
        <v>126131</v>
      </c>
      <c r="H119" s="15">
        <v>870163</v>
      </c>
      <c r="I119" s="15">
        <v>147524</v>
      </c>
      <c r="J119" s="177">
        <f t="shared" si="4"/>
        <v>4517677</v>
      </c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</row>
    <row r="120" spans="1:27" ht="20.100000000000001" customHeight="1" x14ac:dyDescent="0.2">
      <c r="A120" s="161" t="s">
        <v>139</v>
      </c>
      <c r="B120" s="15">
        <v>94140</v>
      </c>
      <c r="C120" s="15">
        <v>19289</v>
      </c>
      <c r="D120" s="15">
        <v>258625</v>
      </c>
      <c r="E120" s="15">
        <v>126452</v>
      </c>
      <c r="F120" s="15">
        <v>128698</v>
      </c>
      <c r="G120" s="15">
        <v>65514</v>
      </c>
      <c r="H120" s="15">
        <v>109596</v>
      </c>
      <c r="I120" s="15">
        <v>13965</v>
      </c>
      <c r="J120" s="177">
        <f t="shared" si="4"/>
        <v>816279</v>
      </c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</row>
    <row r="121" spans="1:27" ht="20.100000000000001" customHeight="1" x14ac:dyDescent="0.2">
      <c r="A121" s="161" t="s">
        <v>140</v>
      </c>
      <c r="B121" s="15">
        <v>8</v>
      </c>
      <c r="C121" s="15">
        <v>70</v>
      </c>
      <c r="D121" s="15">
        <v>0</v>
      </c>
      <c r="E121" s="15">
        <v>43318</v>
      </c>
      <c r="F121" s="15">
        <v>708</v>
      </c>
      <c r="G121" s="15">
        <v>0</v>
      </c>
      <c r="H121" s="15">
        <v>0</v>
      </c>
      <c r="I121" s="15">
        <v>0</v>
      </c>
      <c r="J121" s="177">
        <f t="shared" si="4"/>
        <v>44104</v>
      </c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</row>
    <row r="122" spans="1:27" ht="20.100000000000001" customHeight="1" x14ac:dyDescent="0.2">
      <c r="A122" s="161" t="s">
        <v>141</v>
      </c>
      <c r="B122" s="15">
        <v>55406</v>
      </c>
      <c r="C122" s="15">
        <v>113564</v>
      </c>
      <c r="D122" s="15">
        <v>74160</v>
      </c>
      <c r="E122" s="15">
        <v>161119</v>
      </c>
      <c r="F122" s="15">
        <v>186503</v>
      </c>
      <c r="G122" s="15">
        <v>106189</v>
      </c>
      <c r="H122" s="15">
        <v>51230</v>
      </c>
      <c r="I122" s="15">
        <v>95011</v>
      </c>
      <c r="J122" s="177">
        <f t="shared" si="4"/>
        <v>843182</v>
      </c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</row>
    <row r="123" spans="1:27" ht="20.100000000000001" customHeight="1" x14ac:dyDescent="0.2">
      <c r="A123" s="161" t="s">
        <v>142</v>
      </c>
      <c r="B123" s="15">
        <v>45611</v>
      </c>
      <c r="C123" s="15">
        <v>6500</v>
      </c>
      <c r="D123" s="15">
        <v>84271</v>
      </c>
      <c r="E123" s="15">
        <v>226271</v>
      </c>
      <c r="F123" s="15">
        <v>54857</v>
      </c>
      <c r="G123" s="15">
        <v>27235</v>
      </c>
      <c r="H123" s="15">
        <v>41505</v>
      </c>
      <c r="I123" s="15">
        <v>4133</v>
      </c>
      <c r="J123" s="177">
        <f t="shared" si="4"/>
        <v>490383</v>
      </c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</row>
    <row r="124" spans="1:27" ht="20.100000000000001" customHeight="1" x14ac:dyDescent="0.2">
      <c r="A124" s="161" t="s">
        <v>143</v>
      </c>
      <c r="B124" s="15">
        <v>28354</v>
      </c>
      <c r="C124" s="15">
        <v>186</v>
      </c>
      <c r="D124" s="15">
        <v>4255</v>
      </c>
      <c r="E124" s="15">
        <v>267389</v>
      </c>
      <c r="F124" s="15">
        <v>376316</v>
      </c>
      <c r="G124" s="15">
        <v>149098</v>
      </c>
      <c r="H124" s="15">
        <v>244380</v>
      </c>
      <c r="I124" s="15">
        <v>12</v>
      </c>
      <c r="J124" s="177">
        <f t="shared" si="4"/>
        <v>1069990</v>
      </c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</row>
    <row r="125" spans="1:27" ht="20.100000000000001" customHeight="1" x14ac:dyDescent="0.2">
      <c r="A125" s="161" t="s">
        <v>144</v>
      </c>
      <c r="B125" s="15">
        <v>9961</v>
      </c>
      <c r="C125" s="15">
        <v>5272</v>
      </c>
      <c r="D125" s="15">
        <v>14078</v>
      </c>
      <c r="E125" s="15">
        <v>41394</v>
      </c>
      <c r="F125" s="15">
        <v>68726</v>
      </c>
      <c r="G125" s="15">
        <v>3500</v>
      </c>
      <c r="H125" s="15">
        <v>6083</v>
      </c>
      <c r="I125" s="15">
        <v>4091</v>
      </c>
      <c r="J125" s="177">
        <f t="shared" si="4"/>
        <v>153105</v>
      </c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</row>
    <row r="126" spans="1:27" ht="20.100000000000001" customHeight="1" x14ac:dyDescent="0.2">
      <c r="A126" s="161" t="s">
        <v>164</v>
      </c>
      <c r="B126" s="15">
        <v>984</v>
      </c>
      <c r="C126" s="15">
        <v>108</v>
      </c>
      <c r="D126" s="15">
        <v>17</v>
      </c>
      <c r="E126" s="15">
        <v>17703</v>
      </c>
      <c r="F126" s="15">
        <v>7555</v>
      </c>
      <c r="G126" s="15">
        <v>252</v>
      </c>
      <c r="H126" s="15">
        <v>150</v>
      </c>
      <c r="I126" s="15">
        <v>120</v>
      </c>
      <c r="J126" s="177">
        <f t="shared" si="4"/>
        <v>26889</v>
      </c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</row>
    <row r="127" spans="1:27" ht="20.100000000000001" customHeight="1" x14ac:dyDescent="0.2">
      <c r="A127" s="161" t="s">
        <v>165</v>
      </c>
      <c r="B127" s="15">
        <v>346</v>
      </c>
      <c r="C127" s="15">
        <v>0</v>
      </c>
      <c r="D127" s="15">
        <v>4177</v>
      </c>
      <c r="E127" s="15">
        <v>330861</v>
      </c>
      <c r="F127" s="15">
        <v>1955</v>
      </c>
      <c r="G127" s="15">
        <v>5832</v>
      </c>
      <c r="H127" s="15">
        <v>3261</v>
      </c>
      <c r="I127" s="15">
        <v>38</v>
      </c>
      <c r="J127" s="177">
        <f t="shared" si="4"/>
        <v>346470</v>
      </c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</row>
    <row r="128" spans="1:27" ht="20.100000000000001" customHeight="1" x14ac:dyDescent="0.2">
      <c r="A128" s="161" t="s">
        <v>147</v>
      </c>
      <c r="B128" s="15">
        <v>2647</v>
      </c>
      <c r="C128" s="15">
        <v>2229</v>
      </c>
      <c r="D128" s="15">
        <v>6241</v>
      </c>
      <c r="E128" s="15">
        <v>80341</v>
      </c>
      <c r="F128" s="15">
        <v>180877</v>
      </c>
      <c r="G128" s="15">
        <v>179</v>
      </c>
      <c r="H128" s="15">
        <v>25551</v>
      </c>
      <c r="I128" s="15">
        <v>965</v>
      </c>
      <c r="J128" s="177">
        <f>SUM(B128:I128)</f>
        <v>299030</v>
      </c>
      <c r="K128" s="108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</row>
    <row r="129" spans="1:27" ht="20.100000000000001" customHeight="1" x14ac:dyDescent="0.2">
      <c r="A129" s="161" t="s">
        <v>148</v>
      </c>
      <c r="B129" s="15">
        <v>0</v>
      </c>
      <c r="C129" s="15">
        <v>0</v>
      </c>
      <c r="D129" s="15">
        <v>221000</v>
      </c>
      <c r="E129" s="15">
        <v>0</v>
      </c>
      <c r="F129" s="15">
        <v>500000</v>
      </c>
      <c r="G129" s="15">
        <v>700000</v>
      </c>
      <c r="H129" s="15">
        <v>400000</v>
      </c>
      <c r="I129" s="15">
        <v>0</v>
      </c>
      <c r="J129" s="177">
        <f t="shared" si="4"/>
        <v>1821000</v>
      </c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</row>
    <row r="130" spans="1:27" ht="20.100000000000001" customHeight="1" x14ac:dyDescent="0.2">
      <c r="A130" s="161" t="s">
        <v>149</v>
      </c>
      <c r="B130" s="15">
        <v>60</v>
      </c>
      <c r="C130" s="15">
        <v>590</v>
      </c>
      <c r="D130" s="15">
        <v>264</v>
      </c>
      <c r="E130" s="15">
        <v>490550</v>
      </c>
      <c r="F130" s="15">
        <v>74311</v>
      </c>
      <c r="G130" s="15">
        <v>19144</v>
      </c>
      <c r="H130" s="15">
        <v>0</v>
      </c>
      <c r="I130" s="15">
        <v>34</v>
      </c>
      <c r="J130" s="177">
        <f t="shared" si="4"/>
        <v>584953</v>
      </c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</row>
    <row r="131" spans="1:27" ht="20.100000000000001" customHeight="1" x14ac:dyDescent="0.2">
      <c r="A131" s="161" t="s">
        <v>166</v>
      </c>
      <c r="B131" s="15">
        <v>322120</v>
      </c>
      <c r="C131" s="15">
        <v>3974</v>
      </c>
      <c r="D131" s="15">
        <v>4410</v>
      </c>
      <c r="E131" s="15">
        <v>23365</v>
      </c>
      <c r="F131" s="15">
        <v>149511</v>
      </c>
      <c r="G131" s="15">
        <v>81496</v>
      </c>
      <c r="H131" s="15">
        <v>31012</v>
      </c>
      <c r="I131" s="15">
        <v>13724</v>
      </c>
      <c r="J131" s="177">
        <f t="shared" si="4"/>
        <v>629612</v>
      </c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</row>
    <row r="132" spans="1:27" ht="20.100000000000001" customHeight="1" x14ac:dyDescent="0.2">
      <c r="A132" s="161" t="s">
        <v>167</v>
      </c>
      <c r="B132" s="15">
        <v>2550</v>
      </c>
      <c r="C132" s="15">
        <v>9801</v>
      </c>
      <c r="D132" s="15">
        <v>253</v>
      </c>
      <c r="E132" s="15">
        <v>2269</v>
      </c>
      <c r="F132" s="15">
        <v>69969</v>
      </c>
      <c r="G132" s="15">
        <v>948</v>
      </c>
      <c r="H132" s="15">
        <v>21</v>
      </c>
      <c r="I132" s="15">
        <v>91016</v>
      </c>
      <c r="J132" s="177">
        <f t="shared" si="4"/>
        <v>176827</v>
      </c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</row>
    <row r="133" spans="1:27" ht="20.100000000000001" customHeight="1" x14ac:dyDescent="0.2">
      <c r="A133" s="161" t="s">
        <v>168</v>
      </c>
      <c r="B133" s="15">
        <v>9004</v>
      </c>
      <c r="C133" s="15">
        <v>7752</v>
      </c>
      <c r="D133" s="15">
        <v>67199</v>
      </c>
      <c r="E133" s="15">
        <v>55394</v>
      </c>
      <c r="F133" s="15">
        <v>13596</v>
      </c>
      <c r="G133" s="15">
        <v>11336</v>
      </c>
      <c r="H133" s="15">
        <v>2062</v>
      </c>
      <c r="I133" s="15">
        <v>16665</v>
      </c>
      <c r="J133" s="177">
        <f t="shared" si="4"/>
        <v>183008</v>
      </c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</row>
    <row r="134" spans="1:27" ht="20.100000000000001" customHeight="1" x14ac:dyDescent="0.2">
      <c r="A134" s="161" t="s">
        <v>169</v>
      </c>
      <c r="B134" s="15">
        <v>204</v>
      </c>
      <c r="C134" s="15">
        <v>864</v>
      </c>
      <c r="D134" s="15">
        <v>3200</v>
      </c>
      <c r="E134" s="15">
        <v>0</v>
      </c>
      <c r="F134" s="15">
        <v>0</v>
      </c>
      <c r="G134" s="15">
        <v>4933</v>
      </c>
      <c r="H134" s="15">
        <v>1774</v>
      </c>
      <c r="I134" s="15">
        <v>1904</v>
      </c>
      <c r="J134" s="177">
        <f t="shared" si="4"/>
        <v>12879</v>
      </c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</row>
    <row r="135" spans="1:27" ht="20.100000000000001" customHeight="1" x14ac:dyDescent="0.2">
      <c r="A135" s="161" t="s">
        <v>170</v>
      </c>
      <c r="B135" s="15">
        <v>104044</v>
      </c>
      <c r="C135" s="15">
        <v>52197</v>
      </c>
      <c r="D135" s="15">
        <v>1547</v>
      </c>
      <c r="E135" s="15">
        <v>17954</v>
      </c>
      <c r="F135" s="15">
        <v>213226</v>
      </c>
      <c r="G135" s="15">
        <v>25856</v>
      </c>
      <c r="H135" s="15">
        <v>135</v>
      </c>
      <c r="I135" s="15">
        <v>193659</v>
      </c>
      <c r="J135" s="177">
        <f t="shared" si="4"/>
        <v>608618</v>
      </c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</row>
    <row r="136" spans="1:27" ht="20.100000000000001" customHeight="1" x14ac:dyDescent="0.2">
      <c r="A136" s="161" t="s">
        <v>171</v>
      </c>
      <c r="B136" s="15">
        <v>8608</v>
      </c>
      <c r="C136" s="15">
        <v>20296</v>
      </c>
      <c r="D136" s="15">
        <v>1299</v>
      </c>
      <c r="E136" s="15">
        <v>1412</v>
      </c>
      <c r="F136" s="15">
        <v>41186</v>
      </c>
      <c r="G136" s="15">
        <v>0</v>
      </c>
      <c r="H136" s="15">
        <v>0</v>
      </c>
      <c r="I136" s="15">
        <v>270</v>
      </c>
      <c r="J136" s="177">
        <f t="shared" si="4"/>
        <v>73071</v>
      </c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</row>
    <row r="137" spans="1:27" ht="20.100000000000001" customHeight="1" x14ac:dyDescent="0.2">
      <c r="A137" s="161" t="s">
        <v>172</v>
      </c>
      <c r="B137" s="15">
        <v>7578</v>
      </c>
      <c r="C137" s="15">
        <v>1274</v>
      </c>
      <c r="D137" s="15">
        <v>1374</v>
      </c>
      <c r="E137" s="15">
        <v>788</v>
      </c>
      <c r="F137" s="15">
        <v>9826</v>
      </c>
      <c r="G137" s="15">
        <v>12823</v>
      </c>
      <c r="H137" s="15">
        <v>10</v>
      </c>
      <c r="I137" s="15">
        <v>4045</v>
      </c>
      <c r="J137" s="177">
        <f t="shared" si="4"/>
        <v>37718</v>
      </c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</row>
    <row r="138" spans="1:27" ht="20.100000000000001" customHeight="1" x14ac:dyDescent="0.2">
      <c r="A138" s="161" t="s">
        <v>173</v>
      </c>
      <c r="B138" s="15">
        <v>1887869</v>
      </c>
      <c r="C138" s="15">
        <v>482815</v>
      </c>
      <c r="D138" s="15">
        <v>21497273</v>
      </c>
      <c r="E138" s="15">
        <v>238969</v>
      </c>
      <c r="F138" s="15">
        <v>461405</v>
      </c>
      <c r="G138" s="15">
        <v>4034194</v>
      </c>
      <c r="H138" s="15">
        <v>1429751</v>
      </c>
      <c r="I138" s="15">
        <v>247155</v>
      </c>
      <c r="J138" s="177">
        <f t="shared" si="4"/>
        <v>30279431</v>
      </c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</row>
    <row r="139" spans="1:27" ht="20.100000000000001" customHeight="1" thickBot="1" x14ac:dyDescent="0.25">
      <c r="A139" s="162" t="s">
        <v>174</v>
      </c>
      <c r="B139" s="178">
        <v>446981</v>
      </c>
      <c r="C139" s="178">
        <v>312145</v>
      </c>
      <c r="D139" s="178">
        <v>114226</v>
      </c>
      <c r="E139" s="178">
        <v>367025</v>
      </c>
      <c r="F139" s="178">
        <v>56219</v>
      </c>
      <c r="G139" s="178">
        <v>283213</v>
      </c>
      <c r="H139" s="178">
        <v>96694</v>
      </c>
      <c r="I139" s="178">
        <v>43287</v>
      </c>
      <c r="J139" s="179">
        <f t="shared" si="4"/>
        <v>1719790</v>
      </c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</row>
    <row r="140" spans="1:27" x14ac:dyDescent="0.2">
      <c r="A140" s="109" t="s">
        <v>159</v>
      </c>
      <c r="B140" s="110"/>
      <c r="C140" s="110"/>
      <c r="D140" s="110"/>
      <c r="E140" s="103"/>
      <c r="F140" s="103"/>
      <c r="G140" s="103"/>
      <c r="H140" s="103"/>
      <c r="I140" s="103"/>
      <c r="J140" s="105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</row>
    <row r="141" spans="1:27" x14ac:dyDescent="0.2">
      <c r="A141" s="111" t="s">
        <v>175</v>
      </c>
      <c r="B141" s="110"/>
      <c r="C141" s="110"/>
      <c r="D141" s="110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</row>
    <row r="142" spans="1:27" x14ac:dyDescent="0.2">
      <c r="A142" s="111" t="s">
        <v>176</v>
      </c>
      <c r="B142" s="110"/>
      <c r="C142" s="110"/>
      <c r="D142" s="110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</row>
    <row r="143" spans="1:27" x14ac:dyDescent="0.2">
      <c r="A143" s="110"/>
      <c r="B143" s="110"/>
      <c r="C143" s="110"/>
      <c r="D143" s="110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</row>
    <row r="144" spans="1:27" x14ac:dyDescent="0.2">
      <c r="A144" s="103"/>
      <c r="B144" s="55"/>
      <c r="C144" s="55"/>
      <c r="D144" s="55"/>
      <c r="E144" s="55"/>
      <c r="F144" s="55"/>
      <c r="G144" s="55"/>
      <c r="H144" s="55"/>
      <c r="I144" s="55"/>
      <c r="J144" s="55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</row>
    <row r="145" spans="1:27" x14ac:dyDescent="0.2">
      <c r="A145" s="103"/>
      <c r="B145" s="55"/>
      <c r="C145" s="55"/>
      <c r="D145" s="55"/>
      <c r="E145" s="55"/>
      <c r="F145" s="55"/>
      <c r="G145" s="55"/>
      <c r="H145" s="55"/>
      <c r="I145" s="55"/>
      <c r="J145" s="55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</row>
    <row r="146" spans="1:27" x14ac:dyDescent="0.2">
      <c r="A146" s="103"/>
      <c r="B146" s="55"/>
      <c r="C146" s="55"/>
      <c r="D146" s="55"/>
      <c r="E146" s="55"/>
      <c r="F146" s="55"/>
      <c r="G146" s="55"/>
      <c r="H146" s="55"/>
      <c r="I146" s="55"/>
      <c r="J146" s="55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</row>
    <row r="147" spans="1:27" x14ac:dyDescent="0.2">
      <c r="A147" s="103"/>
      <c r="B147" s="55"/>
      <c r="C147" s="55"/>
      <c r="D147" s="55">
        <f>+D145/6</f>
        <v>0</v>
      </c>
      <c r="E147" s="55"/>
      <c r="F147" s="55"/>
      <c r="G147" s="55"/>
      <c r="H147" s="55"/>
      <c r="I147" s="55"/>
      <c r="J147" s="55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</row>
    <row r="148" spans="1:27" x14ac:dyDescent="0.2">
      <c r="A148" s="103"/>
      <c r="B148" s="55"/>
      <c r="C148" s="55"/>
      <c r="D148" s="55"/>
      <c r="E148" s="55"/>
      <c r="F148" s="55"/>
      <c r="G148" s="55"/>
      <c r="H148" s="55"/>
      <c r="I148" s="55"/>
      <c r="J148" s="55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</row>
    <row r="149" spans="1:27" x14ac:dyDescent="0.2">
      <c r="A149" s="103"/>
      <c r="B149" s="55"/>
      <c r="C149" s="55"/>
      <c r="D149" s="55"/>
      <c r="E149" s="55"/>
      <c r="F149" s="55"/>
      <c r="G149" s="55"/>
      <c r="H149" s="55"/>
      <c r="I149" s="55"/>
      <c r="J149" s="55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</row>
    <row r="150" spans="1:27" x14ac:dyDescent="0.2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</row>
    <row r="151" spans="1:27" x14ac:dyDescent="0.2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</row>
    <row r="152" spans="1:27" x14ac:dyDescent="0.2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</row>
    <row r="153" spans="1:27" x14ac:dyDescent="0.2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</row>
    <row r="154" spans="1:27" x14ac:dyDescent="0.2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</row>
    <row r="155" spans="1:27" x14ac:dyDescent="0.2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</row>
    <row r="156" spans="1:27" x14ac:dyDescent="0.2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</row>
    <row r="157" spans="1:27" x14ac:dyDescent="0.2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</row>
    <row r="158" spans="1:27" x14ac:dyDescent="0.2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</row>
    <row r="159" spans="1:27" x14ac:dyDescent="0.2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</row>
    <row r="160" spans="1:27" x14ac:dyDescent="0.2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</row>
    <row r="161" spans="1:27" x14ac:dyDescent="0.2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</row>
    <row r="162" spans="1:27" x14ac:dyDescent="0.2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</row>
    <row r="163" spans="1:27" x14ac:dyDescent="0.2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</row>
    <row r="164" spans="1:27" x14ac:dyDescent="0.2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</row>
    <row r="165" spans="1:27" x14ac:dyDescent="0.2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</row>
    <row r="166" spans="1:27" x14ac:dyDescent="0.2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</row>
    <row r="167" spans="1:27" x14ac:dyDescent="0.2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</row>
    <row r="168" spans="1:27" x14ac:dyDescent="0.2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</row>
    <row r="169" spans="1:27" x14ac:dyDescent="0.2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3"/>
    </row>
    <row r="170" spans="1:27" x14ac:dyDescent="0.2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</row>
    <row r="171" spans="1:27" x14ac:dyDescent="0.2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  <c r="AA171" s="103"/>
    </row>
    <row r="172" spans="1:27" x14ac:dyDescent="0.2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</row>
    <row r="173" spans="1:27" x14ac:dyDescent="0.2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  <c r="AA173" s="103"/>
    </row>
    <row r="174" spans="1:27" x14ac:dyDescent="0.2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</row>
    <row r="175" spans="1:27" x14ac:dyDescent="0.2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</row>
    <row r="176" spans="1:27" x14ac:dyDescent="0.2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</row>
    <row r="177" spans="1:27" x14ac:dyDescent="0.2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</row>
    <row r="178" spans="1:27" x14ac:dyDescent="0.2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</row>
    <row r="179" spans="1:27" x14ac:dyDescent="0.2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</row>
    <row r="180" spans="1:27" x14ac:dyDescent="0.2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</row>
    <row r="181" spans="1:27" x14ac:dyDescent="0.2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  <c r="AA181" s="103"/>
    </row>
    <row r="182" spans="1:27" x14ac:dyDescent="0.2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  <c r="AA182" s="103"/>
    </row>
    <row r="183" spans="1:27" x14ac:dyDescent="0.2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  <c r="AA183" s="103"/>
    </row>
    <row r="184" spans="1:27" x14ac:dyDescent="0.2">
      <c r="A184" s="103"/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  <c r="AA184" s="103"/>
    </row>
    <row r="185" spans="1:27" x14ac:dyDescent="0.2">
      <c r="A185" s="103"/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3"/>
    </row>
    <row r="186" spans="1:27" x14ac:dyDescent="0.2">
      <c r="A186" s="103"/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</row>
    <row r="187" spans="1:27" x14ac:dyDescent="0.2">
      <c r="A187" s="103"/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</row>
    <row r="188" spans="1:27" x14ac:dyDescent="0.2">
      <c r="A188" s="103"/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</row>
    <row r="189" spans="1:27" x14ac:dyDescent="0.2">
      <c r="A189" s="103"/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</row>
    <row r="190" spans="1:27" x14ac:dyDescent="0.2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</row>
    <row r="191" spans="1:27" x14ac:dyDescent="0.2">
      <c r="A191" s="103"/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</row>
    <row r="192" spans="1:27" x14ac:dyDescent="0.2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</row>
    <row r="193" spans="1:27" x14ac:dyDescent="0.2">
      <c r="A193" s="103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</row>
    <row r="194" spans="1:27" x14ac:dyDescent="0.2">
      <c r="A194" s="103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</row>
    <row r="195" spans="1:27" x14ac:dyDescent="0.2">
      <c r="A195" s="103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</row>
    <row r="196" spans="1:27" x14ac:dyDescent="0.2">
      <c r="A196" s="103"/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</row>
    <row r="197" spans="1:27" x14ac:dyDescent="0.2">
      <c r="A197" s="103"/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</row>
    <row r="198" spans="1:27" x14ac:dyDescent="0.2">
      <c r="A198" s="103"/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</row>
    <row r="199" spans="1:27" x14ac:dyDescent="0.2">
      <c r="A199" s="103"/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</row>
    <row r="200" spans="1:27" x14ac:dyDescent="0.2">
      <c r="A200" s="103"/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</row>
    <row r="201" spans="1:27" x14ac:dyDescent="0.2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</row>
    <row r="202" spans="1:27" x14ac:dyDescent="0.2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</row>
    <row r="203" spans="1:27" x14ac:dyDescent="0.2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</row>
    <row r="204" spans="1:27" x14ac:dyDescent="0.2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</row>
    <row r="205" spans="1:27" x14ac:dyDescent="0.2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</row>
    <row r="206" spans="1:27" x14ac:dyDescent="0.2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</row>
    <row r="207" spans="1:27" x14ac:dyDescent="0.2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</row>
    <row r="208" spans="1:27" x14ac:dyDescent="0.2">
      <c r="A208" s="103"/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</row>
    <row r="209" spans="1:27" x14ac:dyDescent="0.2">
      <c r="A209" s="103"/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</row>
    <row r="210" spans="1:27" x14ac:dyDescent="0.2">
      <c r="A210" s="103"/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</row>
    <row r="211" spans="1:27" x14ac:dyDescent="0.2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</row>
    <row r="212" spans="1:27" x14ac:dyDescent="0.2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</row>
    <row r="213" spans="1:27" x14ac:dyDescent="0.2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</row>
    <row r="214" spans="1:27" x14ac:dyDescent="0.2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</row>
    <row r="215" spans="1:27" x14ac:dyDescent="0.2">
      <c r="A215" s="103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</row>
    <row r="216" spans="1:27" x14ac:dyDescent="0.2">
      <c r="A216" s="103"/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  <c r="AA216" s="103"/>
    </row>
    <row r="217" spans="1:27" x14ac:dyDescent="0.2">
      <c r="A217" s="103"/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  <c r="AA217" s="103"/>
    </row>
    <row r="218" spans="1:27" x14ac:dyDescent="0.2">
      <c r="A218" s="103"/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  <c r="AA218" s="103"/>
    </row>
    <row r="219" spans="1:27" x14ac:dyDescent="0.2">
      <c r="A219" s="103"/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</row>
    <row r="220" spans="1:27" x14ac:dyDescent="0.2">
      <c r="A220" s="103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</row>
    <row r="221" spans="1:27" x14ac:dyDescent="0.2">
      <c r="A221" s="103"/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</row>
    <row r="222" spans="1:27" x14ac:dyDescent="0.2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</row>
    <row r="223" spans="1:27" x14ac:dyDescent="0.2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</row>
    <row r="224" spans="1:27" x14ac:dyDescent="0.2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  <c r="AA224" s="103"/>
    </row>
    <row r="225" spans="1:27" x14ac:dyDescent="0.2">
      <c r="A225" s="103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  <c r="AA225" s="103"/>
    </row>
    <row r="226" spans="1:27" x14ac:dyDescent="0.2">
      <c r="A226" s="103"/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  <c r="AA226" s="103"/>
    </row>
    <row r="227" spans="1:27" x14ac:dyDescent="0.2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  <c r="AA227" s="103"/>
    </row>
    <row r="228" spans="1:27" x14ac:dyDescent="0.2">
      <c r="A228" s="103"/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  <c r="AA228" s="103"/>
    </row>
    <row r="229" spans="1:27" x14ac:dyDescent="0.2">
      <c r="A229" s="103"/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  <c r="Z229" s="103"/>
      <c r="AA229" s="103"/>
    </row>
    <row r="230" spans="1:27" x14ac:dyDescent="0.2">
      <c r="A230" s="103"/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  <c r="AA230" s="103"/>
    </row>
  </sheetData>
  <mergeCells count="6">
    <mergeCell ref="A102:J102"/>
    <mergeCell ref="A6:J6"/>
    <mergeCell ref="A7:J7"/>
    <mergeCell ref="A52:J52"/>
    <mergeCell ref="A53:J53"/>
    <mergeCell ref="A101:J10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84"/>
  <sheetViews>
    <sheetView zoomScaleNormal="100" workbookViewId="0">
      <selection activeCell="H95" sqref="H95"/>
    </sheetView>
  </sheetViews>
  <sheetFormatPr baseColWidth="10" defaultColWidth="11.42578125" defaultRowHeight="15" x14ac:dyDescent="0.25"/>
  <cols>
    <col min="1" max="10" width="16.7109375" customWidth="1"/>
    <col min="257" max="257" width="17" customWidth="1"/>
    <col min="258" max="265" width="16" customWidth="1"/>
    <col min="266" max="266" width="17.7109375" customWidth="1"/>
    <col min="513" max="513" width="17" customWidth="1"/>
    <col min="514" max="521" width="16" customWidth="1"/>
    <col min="522" max="522" width="17.7109375" customWidth="1"/>
    <col min="769" max="769" width="17" customWidth="1"/>
    <col min="770" max="777" width="16" customWidth="1"/>
    <col min="778" max="778" width="17.7109375" customWidth="1"/>
    <col min="1025" max="1025" width="17" customWidth="1"/>
    <col min="1026" max="1033" width="16" customWidth="1"/>
    <col min="1034" max="1034" width="17.7109375" customWidth="1"/>
    <col min="1281" max="1281" width="17" customWidth="1"/>
    <col min="1282" max="1289" width="16" customWidth="1"/>
    <col min="1290" max="1290" width="17.7109375" customWidth="1"/>
    <col min="1537" max="1537" width="17" customWidth="1"/>
    <col min="1538" max="1545" width="16" customWidth="1"/>
    <col min="1546" max="1546" width="17.7109375" customWidth="1"/>
    <col min="1793" max="1793" width="17" customWidth="1"/>
    <col min="1794" max="1801" width="16" customWidth="1"/>
    <col min="1802" max="1802" width="17.7109375" customWidth="1"/>
    <col min="2049" max="2049" width="17" customWidth="1"/>
    <col min="2050" max="2057" width="16" customWidth="1"/>
    <col min="2058" max="2058" width="17.7109375" customWidth="1"/>
    <col min="2305" max="2305" width="17" customWidth="1"/>
    <col min="2306" max="2313" width="16" customWidth="1"/>
    <col min="2314" max="2314" width="17.7109375" customWidth="1"/>
    <col min="2561" max="2561" width="17" customWidth="1"/>
    <col min="2562" max="2569" width="16" customWidth="1"/>
    <col min="2570" max="2570" width="17.7109375" customWidth="1"/>
    <col min="2817" max="2817" width="17" customWidth="1"/>
    <col min="2818" max="2825" width="16" customWidth="1"/>
    <col min="2826" max="2826" width="17.7109375" customWidth="1"/>
    <col min="3073" max="3073" width="17" customWidth="1"/>
    <col min="3074" max="3081" width="16" customWidth="1"/>
    <col min="3082" max="3082" width="17.7109375" customWidth="1"/>
    <col min="3329" max="3329" width="17" customWidth="1"/>
    <col min="3330" max="3337" width="16" customWidth="1"/>
    <col min="3338" max="3338" width="17.7109375" customWidth="1"/>
    <col min="3585" max="3585" width="17" customWidth="1"/>
    <col min="3586" max="3593" width="16" customWidth="1"/>
    <col min="3594" max="3594" width="17.7109375" customWidth="1"/>
    <col min="3841" max="3841" width="17" customWidth="1"/>
    <col min="3842" max="3849" width="16" customWidth="1"/>
    <col min="3850" max="3850" width="17.7109375" customWidth="1"/>
    <col min="4097" max="4097" width="17" customWidth="1"/>
    <col min="4098" max="4105" width="16" customWidth="1"/>
    <col min="4106" max="4106" width="17.7109375" customWidth="1"/>
    <col min="4353" max="4353" width="17" customWidth="1"/>
    <col min="4354" max="4361" width="16" customWidth="1"/>
    <col min="4362" max="4362" width="17.7109375" customWidth="1"/>
    <col min="4609" max="4609" width="17" customWidth="1"/>
    <col min="4610" max="4617" width="16" customWidth="1"/>
    <col min="4618" max="4618" width="17.7109375" customWidth="1"/>
    <col min="4865" max="4865" width="17" customWidth="1"/>
    <col min="4866" max="4873" width="16" customWidth="1"/>
    <col min="4874" max="4874" width="17.7109375" customWidth="1"/>
    <col min="5121" max="5121" width="17" customWidth="1"/>
    <col min="5122" max="5129" width="16" customWidth="1"/>
    <col min="5130" max="5130" width="17.7109375" customWidth="1"/>
    <col min="5377" max="5377" width="17" customWidth="1"/>
    <col min="5378" max="5385" width="16" customWidth="1"/>
    <col min="5386" max="5386" width="17.7109375" customWidth="1"/>
    <col min="5633" max="5633" width="17" customWidth="1"/>
    <col min="5634" max="5641" width="16" customWidth="1"/>
    <col min="5642" max="5642" width="17.7109375" customWidth="1"/>
    <col min="5889" max="5889" width="17" customWidth="1"/>
    <col min="5890" max="5897" width="16" customWidth="1"/>
    <col min="5898" max="5898" width="17.7109375" customWidth="1"/>
    <col min="6145" max="6145" width="17" customWidth="1"/>
    <col min="6146" max="6153" width="16" customWidth="1"/>
    <col min="6154" max="6154" width="17.7109375" customWidth="1"/>
    <col min="6401" max="6401" width="17" customWidth="1"/>
    <col min="6402" max="6409" width="16" customWidth="1"/>
    <col min="6410" max="6410" width="17.7109375" customWidth="1"/>
    <col min="6657" max="6657" width="17" customWidth="1"/>
    <col min="6658" max="6665" width="16" customWidth="1"/>
    <col min="6666" max="6666" width="17.7109375" customWidth="1"/>
    <col min="6913" max="6913" width="17" customWidth="1"/>
    <col min="6914" max="6921" width="16" customWidth="1"/>
    <col min="6922" max="6922" width="17.7109375" customWidth="1"/>
    <col min="7169" max="7169" width="17" customWidth="1"/>
    <col min="7170" max="7177" width="16" customWidth="1"/>
    <col min="7178" max="7178" width="17.7109375" customWidth="1"/>
    <col min="7425" max="7425" width="17" customWidth="1"/>
    <col min="7426" max="7433" width="16" customWidth="1"/>
    <col min="7434" max="7434" width="17.7109375" customWidth="1"/>
    <col min="7681" max="7681" width="17" customWidth="1"/>
    <col min="7682" max="7689" width="16" customWidth="1"/>
    <col min="7690" max="7690" width="17.7109375" customWidth="1"/>
    <col min="7937" max="7937" width="17" customWidth="1"/>
    <col min="7938" max="7945" width="16" customWidth="1"/>
    <col min="7946" max="7946" width="17.7109375" customWidth="1"/>
    <col min="8193" max="8193" width="17" customWidth="1"/>
    <col min="8194" max="8201" width="16" customWidth="1"/>
    <col min="8202" max="8202" width="17.7109375" customWidth="1"/>
    <col min="8449" max="8449" width="17" customWidth="1"/>
    <col min="8450" max="8457" width="16" customWidth="1"/>
    <col min="8458" max="8458" width="17.7109375" customWidth="1"/>
    <col min="8705" max="8705" width="17" customWidth="1"/>
    <col min="8706" max="8713" width="16" customWidth="1"/>
    <col min="8714" max="8714" width="17.7109375" customWidth="1"/>
    <col min="8961" max="8961" width="17" customWidth="1"/>
    <col min="8962" max="8969" width="16" customWidth="1"/>
    <col min="8970" max="8970" width="17.7109375" customWidth="1"/>
    <col min="9217" max="9217" width="17" customWidth="1"/>
    <col min="9218" max="9225" width="16" customWidth="1"/>
    <col min="9226" max="9226" width="17.7109375" customWidth="1"/>
    <col min="9473" max="9473" width="17" customWidth="1"/>
    <col min="9474" max="9481" width="16" customWidth="1"/>
    <col min="9482" max="9482" width="17.7109375" customWidth="1"/>
    <col min="9729" max="9729" width="17" customWidth="1"/>
    <col min="9730" max="9737" width="16" customWidth="1"/>
    <col min="9738" max="9738" width="17.7109375" customWidth="1"/>
    <col min="9985" max="9985" width="17" customWidth="1"/>
    <col min="9986" max="9993" width="16" customWidth="1"/>
    <col min="9994" max="9994" width="17.7109375" customWidth="1"/>
    <col min="10241" max="10241" width="17" customWidth="1"/>
    <col min="10242" max="10249" width="16" customWidth="1"/>
    <col min="10250" max="10250" width="17.7109375" customWidth="1"/>
    <col min="10497" max="10497" width="17" customWidth="1"/>
    <col min="10498" max="10505" width="16" customWidth="1"/>
    <col min="10506" max="10506" width="17.7109375" customWidth="1"/>
    <col min="10753" max="10753" width="17" customWidth="1"/>
    <col min="10754" max="10761" width="16" customWidth="1"/>
    <col min="10762" max="10762" width="17.7109375" customWidth="1"/>
    <col min="11009" max="11009" width="17" customWidth="1"/>
    <col min="11010" max="11017" width="16" customWidth="1"/>
    <col min="11018" max="11018" width="17.7109375" customWidth="1"/>
    <col min="11265" max="11265" width="17" customWidth="1"/>
    <col min="11266" max="11273" width="16" customWidth="1"/>
    <col min="11274" max="11274" width="17.7109375" customWidth="1"/>
    <col min="11521" max="11521" width="17" customWidth="1"/>
    <col min="11522" max="11529" width="16" customWidth="1"/>
    <col min="11530" max="11530" width="17.7109375" customWidth="1"/>
    <col min="11777" max="11777" width="17" customWidth="1"/>
    <col min="11778" max="11785" width="16" customWidth="1"/>
    <col min="11786" max="11786" width="17.7109375" customWidth="1"/>
    <col min="12033" max="12033" width="17" customWidth="1"/>
    <col min="12034" max="12041" width="16" customWidth="1"/>
    <col min="12042" max="12042" width="17.7109375" customWidth="1"/>
    <col min="12289" max="12289" width="17" customWidth="1"/>
    <col min="12290" max="12297" width="16" customWidth="1"/>
    <col min="12298" max="12298" width="17.7109375" customWidth="1"/>
    <col min="12545" max="12545" width="17" customWidth="1"/>
    <col min="12546" max="12553" width="16" customWidth="1"/>
    <col min="12554" max="12554" width="17.7109375" customWidth="1"/>
    <col min="12801" max="12801" width="17" customWidth="1"/>
    <col min="12802" max="12809" width="16" customWidth="1"/>
    <col min="12810" max="12810" width="17.7109375" customWidth="1"/>
    <col min="13057" max="13057" width="17" customWidth="1"/>
    <col min="13058" max="13065" width="16" customWidth="1"/>
    <col min="13066" max="13066" width="17.7109375" customWidth="1"/>
    <col min="13313" max="13313" width="17" customWidth="1"/>
    <col min="13314" max="13321" width="16" customWidth="1"/>
    <col min="13322" max="13322" width="17.7109375" customWidth="1"/>
    <col min="13569" max="13569" width="17" customWidth="1"/>
    <col min="13570" max="13577" width="16" customWidth="1"/>
    <col min="13578" max="13578" width="17.7109375" customWidth="1"/>
    <col min="13825" max="13825" width="17" customWidth="1"/>
    <col min="13826" max="13833" width="16" customWidth="1"/>
    <col min="13834" max="13834" width="17.7109375" customWidth="1"/>
    <col min="14081" max="14081" width="17" customWidth="1"/>
    <col min="14082" max="14089" width="16" customWidth="1"/>
    <col min="14090" max="14090" width="17.7109375" customWidth="1"/>
    <col min="14337" max="14337" width="17" customWidth="1"/>
    <col min="14338" max="14345" width="16" customWidth="1"/>
    <col min="14346" max="14346" width="17.7109375" customWidth="1"/>
    <col min="14593" max="14593" width="17" customWidth="1"/>
    <col min="14594" max="14601" width="16" customWidth="1"/>
    <col min="14602" max="14602" width="17.7109375" customWidth="1"/>
    <col min="14849" max="14849" width="17" customWidth="1"/>
    <col min="14850" max="14857" width="16" customWidth="1"/>
    <col min="14858" max="14858" width="17.7109375" customWidth="1"/>
    <col min="15105" max="15105" width="17" customWidth="1"/>
    <col min="15106" max="15113" width="16" customWidth="1"/>
    <col min="15114" max="15114" width="17.7109375" customWidth="1"/>
    <col min="15361" max="15361" width="17" customWidth="1"/>
    <col min="15362" max="15369" width="16" customWidth="1"/>
    <col min="15370" max="15370" width="17.7109375" customWidth="1"/>
    <col min="15617" max="15617" width="17" customWidth="1"/>
    <col min="15618" max="15625" width="16" customWidth="1"/>
    <col min="15626" max="15626" width="17.7109375" customWidth="1"/>
    <col min="15873" max="15873" width="17" customWidth="1"/>
    <col min="15874" max="15881" width="16" customWidth="1"/>
    <col min="15882" max="15882" width="17.7109375" customWidth="1"/>
    <col min="16129" max="16129" width="17" customWidth="1"/>
    <col min="16130" max="16137" width="16" customWidth="1"/>
    <col min="16138" max="16138" width="17.7109375" customWidth="1"/>
  </cols>
  <sheetData>
    <row r="1" spans="1:22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2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x14ac:dyDescent="0.25">
      <c r="A3" s="69" t="s">
        <v>78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</row>
    <row r="4" spans="1:22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2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22" ht="15.75" x14ac:dyDescent="0.25">
      <c r="A6" s="199" t="s">
        <v>180</v>
      </c>
      <c r="B6" s="199"/>
      <c r="C6" s="199"/>
      <c r="D6" s="199"/>
      <c r="E6" s="199"/>
      <c r="F6" s="199"/>
      <c r="G6" s="199"/>
      <c r="H6" s="199"/>
      <c r="I6" s="199"/>
      <c r="J6" s="19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</row>
    <row r="7" spans="1:22" ht="15.75" x14ac:dyDescent="0.25">
      <c r="A7" s="199" t="s">
        <v>83</v>
      </c>
      <c r="B7" s="199"/>
      <c r="C7" s="199"/>
      <c r="D7" s="199"/>
      <c r="E7" s="199"/>
      <c r="F7" s="199"/>
      <c r="G7" s="199"/>
      <c r="H7" s="199"/>
      <c r="I7" s="199"/>
      <c r="J7" s="19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1.25" customHeight="1" thickBot="1" x14ac:dyDescent="0.3">
      <c r="A8" s="74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</row>
    <row r="9" spans="1:22" x14ac:dyDescent="0.25">
      <c r="A9" s="65" t="s">
        <v>1</v>
      </c>
      <c r="B9" s="66" t="s">
        <v>2</v>
      </c>
      <c r="C9" s="66" t="s">
        <v>3</v>
      </c>
      <c r="D9" s="66" t="s">
        <v>4</v>
      </c>
      <c r="E9" s="66" t="s">
        <v>5</v>
      </c>
      <c r="F9" s="66" t="s">
        <v>6</v>
      </c>
      <c r="G9" s="66" t="s">
        <v>7</v>
      </c>
      <c r="H9" s="66" t="s">
        <v>8</v>
      </c>
      <c r="I9" s="66" t="s">
        <v>9</v>
      </c>
      <c r="J9" s="67" t="s">
        <v>10</v>
      </c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</row>
    <row r="10" spans="1:22" ht="20.100000000000001" customHeight="1" x14ac:dyDescent="0.25">
      <c r="A10" s="161" t="s">
        <v>125</v>
      </c>
      <c r="B10" s="15">
        <v>34725</v>
      </c>
      <c r="C10" s="15">
        <v>1302378</v>
      </c>
      <c r="D10" s="15">
        <v>739039</v>
      </c>
      <c r="E10" s="15">
        <v>502208</v>
      </c>
      <c r="F10" s="15">
        <v>70566</v>
      </c>
      <c r="G10" s="15">
        <v>0</v>
      </c>
      <c r="H10" s="15">
        <v>166160</v>
      </c>
      <c r="I10" s="15">
        <v>62693</v>
      </c>
      <c r="J10" s="177">
        <f t="shared" ref="J10:J43" si="0">SUM(B10:I10)</f>
        <v>2877769</v>
      </c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</row>
    <row r="11" spans="1:22" ht="20.100000000000001" customHeight="1" x14ac:dyDescent="0.25">
      <c r="A11" s="161" t="s">
        <v>126</v>
      </c>
      <c r="B11" s="15">
        <v>37593</v>
      </c>
      <c r="C11" s="15">
        <v>12286</v>
      </c>
      <c r="D11" s="15">
        <v>24023</v>
      </c>
      <c r="E11" s="15">
        <v>28666</v>
      </c>
      <c r="F11" s="15">
        <v>43038</v>
      </c>
      <c r="G11" s="15">
        <v>43335</v>
      </c>
      <c r="H11" s="15">
        <v>177492</v>
      </c>
      <c r="I11" s="15">
        <v>14337</v>
      </c>
      <c r="J11" s="177">
        <f t="shared" si="0"/>
        <v>380770</v>
      </c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</row>
    <row r="12" spans="1:22" ht="20.100000000000001" customHeight="1" x14ac:dyDescent="0.25">
      <c r="A12" s="161" t="s">
        <v>127</v>
      </c>
      <c r="B12" s="15">
        <v>0</v>
      </c>
      <c r="C12" s="15">
        <v>300</v>
      </c>
      <c r="D12" s="15">
        <v>250</v>
      </c>
      <c r="E12" s="15">
        <v>0</v>
      </c>
      <c r="F12" s="15">
        <v>0</v>
      </c>
      <c r="G12" s="15">
        <v>21310</v>
      </c>
      <c r="H12" s="15">
        <v>432</v>
      </c>
      <c r="I12" s="15">
        <v>0</v>
      </c>
      <c r="J12" s="177">
        <f t="shared" si="0"/>
        <v>22292</v>
      </c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</row>
    <row r="13" spans="1:22" ht="20.100000000000001" customHeight="1" x14ac:dyDescent="0.25">
      <c r="A13" s="161" t="s">
        <v>128</v>
      </c>
      <c r="B13" s="15">
        <v>241</v>
      </c>
      <c r="C13" s="15">
        <v>782</v>
      </c>
      <c r="D13" s="15">
        <v>394</v>
      </c>
      <c r="E13" s="15">
        <v>237</v>
      </c>
      <c r="F13" s="15">
        <v>262</v>
      </c>
      <c r="G13" s="15">
        <v>200</v>
      </c>
      <c r="H13" s="15">
        <v>236</v>
      </c>
      <c r="I13" s="15">
        <v>271</v>
      </c>
      <c r="J13" s="177">
        <f t="shared" si="0"/>
        <v>2623</v>
      </c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</row>
    <row r="14" spans="1:22" ht="20.100000000000001" customHeight="1" x14ac:dyDescent="0.25">
      <c r="A14" s="161" t="s">
        <v>129</v>
      </c>
      <c r="B14" s="15">
        <v>5</v>
      </c>
      <c r="C14" s="15">
        <v>1</v>
      </c>
      <c r="D14" s="15">
        <v>11705</v>
      </c>
      <c r="E14" s="15">
        <v>0</v>
      </c>
      <c r="F14" s="15">
        <v>97</v>
      </c>
      <c r="G14" s="15">
        <v>100</v>
      </c>
      <c r="H14" s="15">
        <v>29240</v>
      </c>
      <c r="I14" s="15">
        <v>3857</v>
      </c>
      <c r="J14" s="177">
        <f t="shared" si="0"/>
        <v>45005</v>
      </c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</row>
    <row r="15" spans="1:22" ht="20.100000000000001" customHeight="1" x14ac:dyDescent="0.25">
      <c r="A15" s="161" t="s">
        <v>130</v>
      </c>
      <c r="B15" s="15">
        <v>6943</v>
      </c>
      <c r="C15" s="15">
        <v>2113</v>
      </c>
      <c r="D15" s="15">
        <v>12119</v>
      </c>
      <c r="E15" s="15">
        <v>21657</v>
      </c>
      <c r="F15" s="15">
        <v>22939</v>
      </c>
      <c r="G15" s="15">
        <v>18100</v>
      </c>
      <c r="H15" s="15">
        <v>189554</v>
      </c>
      <c r="I15" s="15">
        <v>39272</v>
      </c>
      <c r="J15" s="177">
        <f t="shared" si="0"/>
        <v>312697</v>
      </c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</row>
    <row r="16" spans="1:22" ht="20.100000000000001" customHeight="1" x14ac:dyDescent="0.25">
      <c r="A16" s="161" t="s">
        <v>131</v>
      </c>
      <c r="B16" s="15">
        <v>2386</v>
      </c>
      <c r="C16" s="15">
        <v>2625</v>
      </c>
      <c r="D16" s="15">
        <v>14027</v>
      </c>
      <c r="E16" s="15">
        <v>5395</v>
      </c>
      <c r="F16" s="15">
        <v>8271</v>
      </c>
      <c r="G16" s="15">
        <v>72390</v>
      </c>
      <c r="H16" s="15">
        <v>119350</v>
      </c>
      <c r="I16" s="15">
        <v>20612</v>
      </c>
      <c r="J16" s="177">
        <f t="shared" si="0"/>
        <v>245056</v>
      </c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</row>
    <row r="17" spans="1:22" ht="20.100000000000001" customHeight="1" x14ac:dyDescent="0.25">
      <c r="A17" s="161" t="s">
        <v>132</v>
      </c>
      <c r="B17" s="15">
        <v>922</v>
      </c>
      <c r="C17" s="15">
        <v>10</v>
      </c>
      <c r="D17" s="15">
        <v>65</v>
      </c>
      <c r="E17" s="15">
        <v>324</v>
      </c>
      <c r="F17" s="15">
        <v>1107</v>
      </c>
      <c r="G17" s="15">
        <v>7925</v>
      </c>
      <c r="H17" s="15">
        <v>3870</v>
      </c>
      <c r="I17" s="15">
        <v>0</v>
      </c>
      <c r="J17" s="177">
        <f t="shared" si="0"/>
        <v>14223</v>
      </c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</row>
    <row r="18" spans="1:22" ht="20.100000000000001" customHeight="1" x14ac:dyDescent="0.25">
      <c r="A18" s="161" t="s">
        <v>133</v>
      </c>
      <c r="B18" s="15">
        <v>4829</v>
      </c>
      <c r="C18" s="15">
        <v>3932</v>
      </c>
      <c r="D18" s="15">
        <v>9929</v>
      </c>
      <c r="E18" s="15">
        <v>4959</v>
      </c>
      <c r="F18" s="15">
        <v>20338</v>
      </c>
      <c r="G18" s="15">
        <v>57870</v>
      </c>
      <c r="H18" s="15">
        <v>104896</v>
      </c>
      <c r="I18" s="15">
        <v>7732</v>
      </c>
      <c r="J18" s="177">
        <f t="shared" si="0"/>
        <v>214485</v>
      </c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</row>
    <row r="19" spans="1:22" ht="20.100000000000001" customHeight="1" x14ac:dyDescent="0.25">
      <c r="A19" s="161" t="s">
        <v>134</v>
      </c>
      <c r="B19" s="15">
        <v>8405</v>
      </c>
      <c r="C19" s="15">
        <v>6069</v>
      </c>
      <c r="D19" s="15">
        <v>3813</v>
      </c>
      <c r="E19" s="15">
        <v>26100</v>
      </c>
      <c r="F19" s="15">
        <v>6994</v>
      </c>
      <c r="G19" s="15">
        <v>2442</v>
      </c>
      <c r="H19" s="15">
        <v>28654</v>
      </c>
      <c r="I19" s="15">
        <v>4029.6666666666665</v>
      </c>
      <c r="J19" s="177">
        <f t="shared" si="0"/>
        <v>86506.666666666672</v>
      </c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</row>
    <row r="20" spans="1:22" ht="20.100000000000001" customHeight="1" x14ac:dyDescent="0.25">
      <c r="A20" s="161" t="s">
        <v>135</v>
      </c>
      <c r="B20" s="15">
        <v>187</v>
      </c>
      <c r="C20" s="15">
        <v>22119</v>
      </c>
      <c r="D20" s="15">
        <v>830</v>
      </c>
      <c r="E20" s="15">
        <v>1108</v>
      </c>
      <c r="F20" s="15">
        <v>28422</v>
      </c>
      <c r="G20" s="15">
        <v>5025</v>
      </c>
      <c r="H20" s="15">
        <v>222</v>
      </c>
      <c r="I20" s="15">
        <v>13373</v>
      </c>
      <c r="J20" s="177">
        <f t="shared" si="0"/>
        <v>71286</v>
      </c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</row>
    <row r="21" spans="1:22" ht="20.100000000000001" customHeight="1" x14ac:dyDescent="0.25">
      <c r="A21" s="161" t="s">
        <v>136</v>
      </c>
      <c r="B21" s="15">
        <v>0</v>
      </c>
      <c r="C21" s="15">
        <v>0</v>
      </c>
      <c r="D21" s="15">
        <v>1</v>
      </c>
      <c r="E21" s="15">
        <v>24904</v>
      </c>
      <c r="F21" s="15">
        <v>6685</v>
      </c>
      <c r="G21" s="15">
        <v>317</v>
      </c>
      <c r="H21" s="15">
        <v>89</v>
      </c>
      <c r="I21" s="15">
        <v>0</v>
      </c>
      <c r="J21" s="177">
        <f t="shared" si="0"/>
        <v>31996</v>
      </c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</row>
    <row r="22" spans="1:22" ht="20.100000000000001" customHeight="1" x14ac:dyDescent="0.25">
      <c r="A22" s="161" t="s">
        <v>137</v>
      </c>
      <c r="B22" s="15">
        <v>7173.333333333333</v>
      </c>
      <c r="C22" s="15">
        <v>19603</v>
      </c>
      <c r="D22" s="15">
        <v>2552</v>
      </c>
      <c r="E22" s="15">
        <v>7831</v>
      </c>
      <c r="F22" s="15">
        <v>27810.333333333332</v>
      </c>
      <c r="G22" s="15">
        <v>10670.666666666666</v>
      </c>
      <c r="H22" s="15">
        <v>1475.6666666666667</v>
      </c>
      <c r="I22" s="15">
        <v>3796</v>
      </c>
      <c r="J22" s="177">
        <f t="shared" si="0"/>
        <v>80912</v>
      </c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</row>
    <row r="23" spans="1:22" ht="20.100000000000001" customHeight="1" x14ac:dyDescent="0.25">
      <c r="A23" s="161" t="s">
        <v>138</v>
      </c>
      <c r="B23" s="15">
        <v>43014</v>
      </c>
      <c r="C23" s="15">
        <v>23370</v>
      </c>
      <c r="D23" s="15">
        <v>34027</v>
      </c>
      <c r="E23" s="15">
        <v>90017</v>
      </c>
      <c r="F23" s="15">
        <v>46525</v>
      </c>
      <c r="G23" s="15">
        <v>11230</v>
      </c>
      <c r="H23" s="15">
        <v>27214</v>
      </c>
      <c r="I23" s="15">
        <v>13572</v>
      </c>
      <c r="J23" s="177">
        <f t="shared" si="0"/>
        <v>288969</v>
      </c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</row>
    <row r="24" spans="1:22" ht="20.100000000000001" customHeight="1" x14ac:dyDescent="0.25">
      <c r="A24" s="161" t="s">
        <v>139</v>
      </c>
      <c r="B24" s="15">
        <v>8280</v>
      </c>
      <c r="C24" s="15">
        <v>1431</v>
      </c>
      <c r="D24" s="15">
        <v>6704</v>
      </c>
      <c r="E24" s="15">
        <v>4400</v>
      </c>
      <c r="F24" s="15">
        <v>9005</v>
      </c>
      <c r="G24" s="15">
        <v>4317</v>
      </c>
      <c r="H24" s="15">
        <v>6874</v>
      </c>
      <c r="I24" s="15">
        <v>863</v>
      </c>
      <c r="J24" s="177">
        <f t="shared" si="0"/>
        <v>41874</v>
      </c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 ht="20.100000000000001" customHeight="1" x14ac:dyDescent="0.25">
      <c r="A25" s="161" t="s">
        <v>140</v>
      </c>
      <c r="B25" s="15">
        <v>0</v>
      </c>
      <c r="C25" s="15">
        <v>0</v>
      </c>
      <c r="D25" s="15">
        <v>0</v>
      </c>
      <c r="E25" s="15">
        <v>4523</v>
      </c>
      <c r="F25" s="15">
        <v>70</v>
      </c>
      <c r="G25" s="15">
        <v>0</v>
      </c>
      <c r="H25" s="15">
        <v>80</v>
      </c>
      <c r="I25" s="15">
        <v>0</v>
      </c>
      <c r="J25" s="177">
        <f t="shared" si="0"/>
        <v>4673</v>
      </c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 ht="20.100000000000001" customHeight="1" x14ac:dyDescent="0.25">
      <c r="A26" s="161" t="s">
        <v>141</v>
      </c>
      <c r="B26" s="15">
        <v>15014</v>
      </c>
      <c r="C26" s="15">
        <v>7911</v>
      </c>
      <c r="D26" s="15">
        <v>6337</v>
      </c>
      <c r="E26" s="15">
        <v>7400</v>
      </c>
      <c r="F26" s="15">
        <v>23671</v>
      </c>
      <c r="G26" s="15">
        <v>11445</v>
      </c>
      <c r="H26" s="15">
        <v>6262</v>
      </c>
      <c r="I26" s="15">
        <v>8717</v>
      </c>
      <c r="J26" s="177">
        <f t="shared" si="0"/>
        <v>86757</v>
      </c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</row>
    <row r="27" spans="1:22" ht="20.100000000000001" customHeight="1" x14ac:dyDescent="0.25">
      <c r="A27" s="161" t="s">
        <v>142</v>
      </c>
      <c r="B27" s="15">
        <v>3168</v>
      </c>
      <c r="C27" s="15">
        <v>370</v>
      </c>
      <c r="D27" s="15">
        <v>1695</v>
      </c>
      <c r="E27" s="15">
        <v>5418</v>
      </c>
      <c r="F27" s="15">
        <v>2820</v>
      </c>
      <c r="G27" s="15">
        <v>1413</v>
      </c>
      <c r="H27" s="15">
        <v>4052</v>
      </c>
      <c r="I27" s="15">
        <v>277</v>
      </c>
      <c r="J27" s="177">
        <f t="shared" si="0"/>
        <v>19213</v>
      </c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</row>
    <row r="28" spans="1:22" ht="20.100000000000001" customHeight="1" x14ac:dyDescent="0.25">
      <c r="A28" s="161" t="s">
        <v>143</v>
      </c>
      <c r="B28" s="15">
        <v>831</v>
      </c>
      <c r="C28" s="15">
        <v>28</v>
      </c>
      <c r="D28" s="15">
        <v>895</v>
      </c>
      <c r="E28" s="15">
        <v>7643</v>
      </c>
      <c r="F28" s="15">
        <v>9727</v>
      </c>
      <c r="G28" s="15">
        <v>4560</v>
      </c>
      <c r="H28" s="15">
        <v>19931</v>
      </c>
      <c r="I28" s="15">
        <v>59</v>
      </c>
      <c r="J28" s="177">
        <f t="shared" si="0"/>
        <v>43674</v>
      </c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</row>
    <row r="29" spans="1:22" ht="20.100000000000001" customHeight="1" x14ac:dyDescent="0.25">
      <c r="A29" s="161" t="s">
        <v>144</v>
      </c>
      <c r="B29" s="15">
        <v>708</v>
      </c>
      <c r="C29" s="15">
        <v>312.66666666666669</v>
      </c>
      <c r="D29" s="15">
        <v>567</v>
      </c>
      <c r="E29" s="15">
        <v>1513</v>
      </c>
      <c r="F29" s="15">
        <v>3684</v>
      </c>
      <c r="G29" s="15">
        <v>385</v>
      </c>
      <c r="H29" s="15">
        <v>265</v>
      </c>
      <c r="I29" s="15">
        <v>98</v>
      </c>
      <c r="J29" s="177">
        <f t="shared" si="0"/>
        <v>7532.666666666667</v>
      </c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</row>
    <row r="30" spans="1:22" ht="20.100000000000001" customHeight="1" x14ac:dyDescent="0.25">
      <c r="A30" s="161" t="s">
        <v>145</v>
      </c>
      <c r="B30" s="15">
        <v>16</v>
      </c>
      <c r="C30" s="15">
        <v>68</v>
      </c>
      <c r="D30" s="15">
        <v>1</v>
      </c>
      <c r="E30" s="15">
        <v>7094</v>
      </c>
      <c r="F30" s="15">
        <v>3262</v>
      </c>
      <c r="G30" s="15">
        <v>384</v>
      </c>
      <c r="H30" s="15">
        <v>77</v>
      </c>
      <c r="I30" s="15">
        <v>191</v>
      </c>
      <c r="J30" s="177">
        <f t="shared" si="0"/>
        <v>11093</v>
      </c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</row>
    <row r="31" spans="1:22" ht="20.100000000000001" customHeight="1" x14ac:dyDescent="0.25">
      <c r="A31" s="161" t="s">
        <v>146</v>
      </c>
      <c r="B31" s="15">
        <v>1</v>
      </c>
      <c r="C31" s="15">
        <v>8</v>
      </c>
      <c r="D31" s="15">
        <v>109</v>
      </c>
      <c r="E31" s="15">
        <v>7023</v>
      </c>
      <c r="F31" s="15">
        <v>714</v>
      </c>
      <c r="G31" s="15">
        <v>9</v>
      </c>
      <c r="H31" s="15">
        <v>64</v>
      </c>
      <c r="I31" s="15">
        <v>17</v>
      </c>
      <c r="J31" s="177">
        <f t="shared" si="0"/>
        <v>7945</v>
      </c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</row>
    <row r="32" spans="1:22" ht="20.100000000000001" customHeight="1" x14ac:dyDescent="0.25">
      <c r="A32" s="161" t="s">
        <v>147</v>
      </c>
      <c r="B32" s="15">
        <v>395</v>
      </c>
      <c r="C32" s="15">
        <v>104</v>
      </c>
      <c r="D32" s="15">
        <v>193</v>
      </c>
      <c r="E32" s="15">
        <v>2067</v>
      </c>
      <c r="F32" s="15">
        <v>6650</v>
      </c>
      <c r="G32" s="15">
        <v>254</v>
      </c>
      <c r="H32" s="15">
        <v>792</v>
      </c>
      <c r="I32" s="15">
        <v>80</v>
      </c>
      <c r="J32" s="177">
        <f t="shared" si="0"/>
        <v>10535</v>
      </c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</row>
    <row r="33" spans="1:22" ht="20.100000000000001" customHeight="1" x14ac:dyDescent="0.25">
      <c r="A33" s="161" t="s">
        <v>148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77">
        <f t="shared" si="0"/>
        <v>0</v>
      </c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</row>
    <row r="34" spans="1:22" ht="20.100000000000001" customHeight="1" x14ac:dyDescent="0.25">
      <c r="A34" s="161" t="s">
        <v>149</v>
      </c>
      <c r="B34" s="15">
        <v>3</v>
      </c>
      <c r="C34" s="15">
        <v>25</v>
      </c>
      <c r="D34" s="15">
        <v>165</v>
      </c>
      <c r="E34" s="15">
        <v>8800</v>
      </c>
      <c r="F34" s="15">
        <v>2970</v>
      </c>
      <c r="G34" s="15">
        <v>1660</v>
      </c>
      <c r="H34" s="15">
        <v>27</v>
      </c>
      <c r="I34" s="15">
        <v>155</v>
      </c>
      <c r="J34" s="177">
        <f t="shared" si="0"/>
        <v>13805</v>
      </c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</row>
    <row r="35" spans="1:22" ht="20.100000000000001" customHeight="1" x14ac:dyDescent="0.25">
      <c r="A35" s="161" t="s">
        <v>150</v>
      </c>
      <c r="B35" s="15">
        <v>205</v>
      </c>
      <c r="C35" s="15">
        <v>0</v>
      </c>
      <c r="D35" s="15">
        <v>468</v>
      </c>
      <c r="E35" s="15">
        <v>720</v>
      </c>
      <c r="F35" s="15">
        <v>2898</v>
      </c>
      <c r="G35" s="15">
        <v>1544</v>
      </c>
      <c r="H35" s="15">
        <v>1722</v>
      </c>
      <c r="I35" s="15">
        <v>193</v>
      </c>
      <c r="J35" s="177">
        <f t="shared" si="0"/>
        <v>7750</v>
      </c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</row>
    <row r="36" spans="1:22" ht="20.100000000000001" customHeight="1" x14ac:dyDescent="0.25">
      <c r="A36" s="161" t="s">
        <v>151</v>
      </c>
      <c r="B36" s="15">
        <v>338</v>
      </c>
      <c r="C36" s="15">
        <v>1785</v>
      </c>
      <c r="D36" s="15">
        <v>166</v>
      </c>
      <c r="E36" s="15">
        <v>1100</v>
      </c>
      <c r="F36" s="15">
        <v>3690</v>
      </c>
      <c r="G36" s="15">
        <v>401</v>
      </c>
      <c r="H36" s="15">
        <v>427</v>
      </c>
      <c r="I36" s="15">
        <v>10016</v>
      </c>
      <c r="J36" s="177">
        <f t="shared" si="0"/>
        <v>17923</v>
      </c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</row>
    <row r="37" spans="1:22" ht="20.100000000000001" customHeight="1" x14ac:dyDescent="0.25">
      <c r="A37" s="161" t="s">
        <v>152</v>
      </c>
      <c r="B37" s="15">
        <v>1471</v>
      </c>
      <c r="C37" s="15">
        <v>1137</v>
      </c>
      <c r="D37" s="15">
        <v>3627</v>
      </c>
      <c r="E37" s="15">
        <v>2978</v>
      </c>
      <c r="F37" s="15">
        <v>1941</v>
      </c>
      <c r="G37" s="15">
        <v>3743</v>
      </c>
      <c r="H37" s="15">
        <v>1357</v>
      </c>
      <c r="I37" s="15">
        <v>1502</v>
      </c>
      <c r="J37" s="177">
        <f t="shared" si="0"/>
        <v>17756</v>
      </c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</row>
    <row r="38" spans="1:22" ht="20.100000000000001" customHeight="1" x14ac:dyDescent="0.25">
      <c r="A38" s="161" t="s">
        <v>153</v>
      </c>
      <c r="B38" s="15">
        <v>346</v>
      </c>
      <c r="C38" s="15">
        <v>0</v>
      </c>
      <c r="D38" s="15">
        <v>2873</v>
      </c>
      <c r="E38" s="15">
        <v>0</v>
      </c>
      <c r="F38" s="15">
        <v>55</v>
      </c>
      <c r="G38" s="15">
        <v>4246</v>
      </c>
      <c r="H38" s="15">
        <v>1438</v>
      </c>
      <c r="I38" s="15">
        <v>1534</v>
      </c>
      <c r="J38" s="177">
        <f t="shared" si="0"/>
        <v>10492</v>
      </c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</row>
    <row r="39" spans="1:22" ht="20.100000000000001" customHeight="1" x14ac:dyDescent="0.25">
      <c r="A39" s="161" t="s">
        <v>154</v>
      </c>
      <c r="B39" s="15">
        <v>38</v>
      </c>
      <c r="C39" s="15">
        <v>968</v>
      </c>
      <c r="D39" s="15">
        <v>133</v>
      </c>
      <c r="E39" s="15">
        <v>463</v>
      </c>
      <c r="F39" s="15">
        <v>606</v>
      </c>
      <c r="G39" s="15">
        <v>812</v>
      </c>
      <c r="H39" s="15">
        <v>496</v>
      </c>
      <c r="I39" s="15">
        <v>2943</v>
      </c>
      <c r="J39" s="177">
        <f t="shared" si="0"/>
        <v>6459</v>
      </c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</row>
    <row r="40" spans="1:22" ht="20.100000000000001" customHeight="1" x14ac:dyDescent="0.25">
      <c r="A40" s="161" t="s">
        <v>155</v>
      </c>
      <c r="B40" s="15">
        <v>1392</v>
      </c>
      <c r="C40" s="15">
        <v>15511</v>
      </c>
      <c r="D40" s="15">
        <v>47</v>
      </c>
      <c r="E40" s="15">
        <v>801</v>
      </c>
      <c r="F40" s="15">
        <v>21391</v>
      </c>
      <c r="G40" s="15">
        <v>62</v>
      </c>
      <c r="H40" s="15">
        <v>89</v>
      </c>
      <c r="I40" s="15">
        <v>96</v>
      </c>
      <c r="J40" s="177">
        <f t="shared" si="0"/>
        <v>39389</v>
      </c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</row>
    <row r="41" spans="1:22" ht="20.100000000000001" customHeight="1" x14ac:dyDescent="0.25">
      <c r="A41" s="161" t="s">
        <v>156</v>
      </c>
      <c r="B41" s="15">
        <v>0</v>
      </c>
      <c r="C41" s="15">
        <v>5</v>
      </c>
      <c r="D41" s="15">
        <v>18</v>
      </c>
      <c r="E41" s="15">
        <v>1</v>
      </c>
      <c r="F41" s="15">
        <v>0</v>
      </c>
      <c r="G41" s="15">
        <v>1165</v>
      </c>
      <c r="H41" s="15">
        <v>10</v>
      </c>
      <c r="I41" s="15">
        <v>0</v>
      </c>
      <c r="J41" s="177">
        <f t="shared" si="0"/>
        <v>1199</v>
      </c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</row>
    <row r="42" spans="1:22" ht="20.100000000000001" customHeight="1" x14ac:dyDescent="0.25">
      <c r="A42" s="161" t="s">
        <v>157</v>
      </c>
      <c r="B42" s="15">
        <v>7763</v>
      </c>
      <c r="C42" s="15">
        <v>3278</v>
      </c>
      <c r="D42" s="15">
        <v>37428</v>
      </c>
      <c r="E42" s="15">
        <v>1597</v>
      </c>
      <c r="F42" s="15">
        <v>5927</v>
      </c>
      <c r="G42" s="15">
        <v>2068</v>
      </c>
      <c r="H42" s="15">
        <v>4681</v>
      </c>
      <c r="I42" s="15">
        <v>1540</v>
      </c>
      <c r="J42" s="177">
        <f t="shared" si="0"/>
        <v>64282</v>
      </c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</row>
    <row r="43" spans="1:22" ht="20.100000000000001" customHeight="1" x14ac:dyDescent="0.25">
      <c r="A43" s="161" t="s">
        <v>158</v>
      </c>
      <c r="B43" s="15">
        <v>29168</v>
      </c>
      <c r="C43" s="15">
        <v>20431</v>
      </c>
      <c r="D43" s="15">
        <v>21291</v>
      </c>
      <c r="E43" s="15">
        <v>58065</v>
      </c>
      <c r="F43" s="15">
        <v>27444</v>
      </c>
      <c r="G43" s="15">
        <v>25692</v>
      </c>
      <c r="H43" s="15">
        <v>18619</v>
      </c>
      <c r="I43" s="15">
        <v>7957</v>
      </c>
      <c r="J43" s="177">
        <f t="shared" si="0"/>
        <v>208667</v>
      </c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</row>
    <row r="44" spans="1:22" ht="16.5" customHeight="1" thickBot="1" x14ac:dyDescent="0.3">
      <c r="A44" s="68" t="s">
        <v>10</v>
      </c>
      <c r="B44" s="53">
        <f t="shared" ref="B44:I44" si="1">SUM(B10:B43)</f>
        <v>215560.33333333331</v>
      </c>
      <c r="C44" s="53">
        <f t="shared" si="1"/>
        <v>1448960.6666666667</v>
      </c>
      <c r="D44" s="53">
        <f t="shared" si="1"/>
        <v>935491</v>
      </c>
      <c r="E44" s="53">
        <f t="shared" si="1"/>
        <v>835012</v>
      </c>
      <c r="F44" s="53">
        <f t="shared" si="1"/>
        <v>409579.33333333337</v>
      </c>
      <c r="G44" s="53">
        <f t="shared" si="1"/>
        <v>315074.66666666663</v>
      </c>
      <c r="H44" s="53">
        <f t="shared" si="1"/>
        <v>916147.66666666663</v>
      </c>
      <c r="I44" s="53">
        <f t="shared" si="1"/>
        <v>219782.66666666666</v>
      </c>
      <c r="J44" s="54">
        <f>SUM(J10:J43)</f>
        <v>5295608.333333334</v>
      </c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</row>
    <row r="45" spans="1:22" ht="15" customHeight="1" x14ac:dyDescent="0.25">
      <c r="A45" s="62" t="s">
        <v>159</v>
      </c>
      <c r="B45" s="145"/>
      <c r="C45" s="145"/>
      <c r="D45" s="145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</row>
    <row r="46" spans="1:22" ht="15" customHeight="1" x14ac:dyDescent="0.25">
      <c r="A46" s="62"/>
      <c r="B46" s="145"/>
      <c r="C46" s="145"/>
      <c r="D46" s="145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</row>
    <row r="47" spans="1:22" ht="15" customHeight="1" x14ac:dyDescent="0.25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</row>
    <row r="48" spans="1:22" x14ac:dyDescent="0.25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</row>
    <row r="49" spans="1:22" x14ac:dyDescent="0.25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</row>
    <row r="50" spans="1:22" x14ac:dyDescent="0.25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</row>
    <row r="51" spans="1:22" x14ac:dyDescent="0.25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</row>
    <row r="52" spans="1:22" ht="15.75" x14ac:dyDescent="0.25">
      <c r="A52" s="199" t="s">
        <v>181</v>
      </c>
      <c r="B52" s="199"/>
      <c r="C52" s="199"/>
      <c r="D52" s="199"/>
      <c r="E52" s="199"/>
      <c r="F52" s="199"/>
      <c r="G52" s="199"/>
      <c r="H52" s="199"/>
      <c r="I52" s="199"/>
      <c r="J52" s="19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</row>
    <row r="53" spans="1:22" ht="15.75" x14ac:dyDescent="0.25">
      <c r="A53" s="200" t="s">
        <v>83</v>
      </c>
      <c r="B53" s="199"/>
      <c r="C53" s="199"/>
      <c r="D53" s="199"/>
      <c r="E53" s="199"/>
      <c r="F53" s="199"/>
      <c r="G53" s="199"/>
      <c r="H53" s="199"/>
      <c r="I53" s="199"/>
      <c r="J53" s="19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</row>
    <row r="54" spans="1:22" ht="15.75" thickBot="1" x14ac:dyDescent="0.3">
      <c r="A54" s="74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</row>
    <row r="55" spans="1:22" x14ac:dyDescent="0.25">
      <c r="A55" s="174" t="s">
        <v>1</v>
      </c>
      <c r="B55" s="175" t="s">
        <v>2</v>
      </c>
      <c r="C55" s="175" t="s">
        <v>3</v>
      </c>
      <c r="D55" s="175" t="s">
        <v>4</v>
      </c>
      <c r="E55" s="175" t="s">
        <v>5</v>
      </c>
      <c r="F55" s="175" t="s">
        <v>6</v>
      </c>
      <c r="G55" s="175" t="s">
        <v>7</v>
      </c>
      <c r="H55" s="175" t="s">
        <v>8</v>
      </c>
      <c r="I55" s="175" t="s">
        <v>9</v>
      </c>
      <c r="J55" s="176" t="s">
        <v>10</v>
      </c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</row>
    <row r="56" spans="1:22" ht="20.100000000000001" customHeight="1" x14ac:dyDescent="0.25">
      <c r="A56" s="161" t="s">
        <v>125</v>
      </c>
      <c r="B56" s="15">
        <v>35756</v>
      </c>
      <c r="C56" s="15">
        <v>1277619</v>
      </c>
      <c r="D56" s="15">
        <v>789773</v>
      </c>
      <c r="E56" s="15">
        <v>376017</v>
      </c>
      <c r="F56" s="15">
        <v>67302</v>
      </c>
      <c r="G56" s="15">
        <v>0</v>
      </c>
      <c r="H56" s="15">
        <v>175666</v>
      </c>
      <c r="I56" s="15">
        <v>56198</v>
      </c>
      <c r="J56" s="177">
        <f>SUM(B56:I56)</f>
        <v>2778331</v>
      </c>
      <c r="K56" s="69"/>
      <c r="L56" s="70"/>
      <c r="M56" s="69"/>
      <c r="N56" s="69"/>
      <c r="O56" s="69"/>
      <c r="P56" s="69"/>
      <c r="Q56" s="69"/>
      <c r="R56" s="69"/>
      <c r="S56" s="69"/>
      <c r="T56" s="69"/>
      <c r="U56" s="69"/>
      <c r="V56" s="69"/>
    </row>
    <row r="57" spans="1:22" ht="20.100000000000001" customHeight="1" x14ac:dyDescent="0.25">
      <c r="A57" s="161" t="s">
        <v>126</v>
      </c>
      <c r="B57" s="15">
        <v>38189.666666666672</v>
      </c>
      <c r="C57" s="15">
        <v>12836.666666666666</v>
      </c>
      <c r="D57" s="15">
        <v>24362.333333333332</v>
      </c>
      <c r="E57" s="15">
        <v>21179.666666666668</v>
      </c>
      <c r="F57" s="15">
        <v>39930.666666666664</v>
      </c>
      <c r="G57" s="15">
        <v>36305</v>
      </c>
      <c r="H57" s="15">
        <v>149058.33333333331</v>
      </c>
      <c r="I57" s="15">
        <v>25273</v>
      </c>
      <c r="J57" s="177">
        <f t="shared" ref="J57:J89" si="2">SUM(B57:I57)</f>
        <v>347135.33333333331</v>
      </c>
      <c r="K57" s="69"/>
      <c r="L57" s="70"/>
      <c r="M57" s="69"/>
      <c r="N57" s="69"/>
      <c r="O57" s="69"/>
      <c r="P57" s="69"/>
      <c r="Q57" s="69"/>
      <c r="R57" s="69"/>
      <c r="S57" s="69"/>
      <c r="T57" s="69"/>
      <c r="U57" s="69"/>
      <c r="V57" s="69"/>
    </row>
    <row r="58" spans="1:22" ht="20.100000000000001" customHeight="1" x14ac:dyDescent="0.25">
      <c r="A58" s="161" t="s">
        <v>127</v>
      </c>
      <c r="B58" s="15">
        <v>0</v>
      </c>
      <c r="C58" s="15">
        <v>0</v>
      </c>
      <c r="D58" s="15">
        <v>885</v>
      </c>
      <c r="E58" s="15">
        <v>0</v>
      </c>
      <c r="F58" s="15">
        <v>0</v>
      </c>
      <c r="G58" s="15">
        <v>23146</v>
      </c>
      <c r="H58" s="15">
        <v>0</v>
      </c>
      <c r="I58" s="15">
        <v>271</v>
      </c>
      <c r="J58" s="177">
        <f t="shared" si="2"/>
        <v>24302</v>
      </c>
      <c r="K58" s="69"/>
      <c r="L58" s="70"/>
      <c r="M58" s="69"/>
      <c r="N58" s="69"/>
      <c r="O58" s="69"/>
      <c r="P58" s="69"/>
      <c r="Q58" s="69"/>
      <c r="R58" s="69"/>
      <c r="S58" s="69"/>
      <c r="T58" s="69"/>
      <c r="U58" s="69"/>
      <c r="V58" s="69"/>
    </row>
    <row r="59" spans="1:22" ht="20.100000000000001" customHeight="1" x14ac:dyDescent="0.25">
      <c r="A59" s="161" t="s">
        <v>128</v>
      </c>
      <c r="B59" s="15">
        <v>5396.1363636363631</v>
      </c>
      <c r="C59" s="15">
        <v>472917.04545454541</v>
      </c>
      <c r="D59" s="15">
        <v>4798.181818181818</v>
      </c>
      <c r="E59" s="15">
        <v>7121.363636363636</v>
      </c>
      <c r="F59" s="15">
        <v>26117.499999999996</v>
      </c>
      <c r="G59" s="15">
        <v>19210.681818181816</v>
      </c>
      <c r="H59" s="15">
        <v>6259.3181818181811</v>
      </c>
      <c r="I59" s="15">
        <v>84874.318181818177</v>
      </c>
      <c r="J59" s="177">
        <f t="shared" si="2"/>
        <v>626694.54545454541</v>
      </c>
      <c r="K59" s="69"/>
      <c r="L59" s="70"/>
      <c r="M59" s="69"/>
      <c r="N59" s="69"/>
      <c r="O59" s="69"/>
      <c r="P59" s="69"/>
      <c r="Q59" s="69"/>
      <c r="R59" s="69"/>
      <c r="S59" s="69"/>
      <c r="T59" s="69"/>
      <c r="U59" s="69"/>
      <c r="V59" s="69"/>
    </row>
    <row r="60" spans="1:22" ht="20.100000000000001" customHeight="1" x14ac:dyDescent="0.25">
      <c r="A60" s="161" t="s">
        <v>129</v>
      </c>
      <c r="B60" s="15">
        <v>0</v>
      </c>
      <c r="C60" s="15">
        <v>192</v>
      </c>
      <c r="D60" s="15">
        <v>8414</v>
      </c>
      <c r="E60" s="15">
        <v>0</v>
      </c>
      <c r="F60" s="15">
        <v>33.666666666666671</v>
      </c>
      <c r="G60" s="15">
        <v>479</v>
      </c>
      <c r="H60" s="15">
        <v>29587</v>
      </c>
      <c r="I60" s="15">
        <v>6874.666666666667</v>
      </c>
      <c r="J60" s="177">
        <f t="shared" si="2"/>
        <v>45580.333333333328</v>
      </c>
      <c r="K60" s="69"/>
      <c r="L60" s="70"/>
      <c r="M60" s="69"/>
      <c r="N60" s="69"/>
      <c r="O60" s="69"/>
      <c r="P60" s="69"/>
      <c r="Q60" s="69"/>
      <c r="R60" s="69"/>
      <c r="S60" s="69"/>
      <c r="T60" s="69"/>
      <c r="U60" s="69"/>
      <c r="V60" s="69"/>
    </row>
    <row r="61" spans="1:22" ht="20.100000000000001" customHeight="1" x14ac:dyDescent="0.25">
      <c r="A61" s="161" t="s">
        <v>130</v>
      </c>
      <c r="B61" s="15">
        <v>9875</v>
      </c>
      <c r="C61" s="15">
        <v>7860</v>
      </c>
      <c r="D61" s="15">
        <v>13145.666666666666</v>
      </c>
      <c r="E61" s="15">
        <v>15745</v>
      </c>
      <c r="F61" s="15">
        <v>18058</v>
      </c>
      <c r="G61" s="15">
        <v>16268</v>
      </c>
      <c r="H61" s="15">
        <v>229626</v>
      </c>
      <c r="I61" s="15">
        <v>27111</v>
      </c>
      <c r="J61" s="177">
        <f t="shared" si="2"/>
        <v>337688.66666666663</v>
      </c>
      <c r="K61" s="69"/>
      <c r="L61" s="70"/>
      <c r="M61" s="69"/>
      <c r="N61" s="69"/>
      <c r="O61" s="69"/>
      <c r="P61" s="69"/>
      <c r="Q61" s="69"/>
      <c r="R61" s="69"/>
      <c r="S61" s="69"/>
      <c r="T61" s="69"/>
      <c r="U61" s="69"/>
      <c r="V61" s="69"/>
    </row>
    <row r="62" spans="1:22" ht="20.100000000000001" customHeight="1" x14ac:dyDescent="0.25">
      <c r="A62" s="161" t="s">
        <v>131</v>
      </c>
      <c r="B62" s="15">
        <v>523</v>
      </c>
      <c r="C62" s="15">
        <v>1573.6666666666667</v>
      </c>
      <c r="D62" s="15">
        <v>9291.6666666666679</v>
      </c>
      <c r="E62" s="15">
        <v>2730</v>
      </c>
      <c r="F62" s="15">
        <v>9023.6666666666661</v>
      </c>
      <c r="G62" s="15">
        <v>68855.666666666657</v>
      </c>
      <c r="H62" s="15">
        <v>154733</v>
      </c>
      <c r="I62" s="15">
        <v>14185</v>
      </c>
      <c r="J62" s="177">
        <f t="shared" si="2"/>
        <v>260915.66666666666</v>
      </c>
      <c r="K62" s="69"/>
      <c r="L62" s="70"/>
      <c r="M62" s="69"/>
      <c r="N62" s="69"/>
      <c r="O62" s="69"/>
      <c r="P62" s="69"/>
      <c r="Q62" s="69"/>
      <c r="R62" s="69"/>
      <c r="S62" s="69"/>
      <c r="T62" s="69"/>
      <c r="U62" s="69"/>
      <c r="V62" s="69"/>
    </row>
    <row r="63" spans="1:22" ht="20.100000000000001" customHeight="1" x14ac:dyDescent="0.25">
      <c r="A63" s="161" t="s">
        <v>132</v>
      </c>
      <c r="B63" s="15">
        <v>755</v>
      </c>
      <c r="C63" s="15">
        <v>13</v>
      </c>
      <c r="D63" s="15">
        <v>39</v>
      </c>
      <c r="E63" s="15">
        <v>0</v>
      </c>
      <c r="F63" s="15">
        <v>240</v>
      </c>
      <c r="G63" s="15">
        <v>9607</v>
      </c>
      <c r="H63" s="15">
        <v>2855</v>
      </c>
      <c r="I63" s="15">
        <v>0</v>
      </c>
      <c r="J63" s="177">
        <f t="shared" si="2"/>
        <v>13509</v>
      </c>
      <c r="K63" s="69"/>
      <c r="L63" s="70"/>
      <c r="M63" s="69"/>
      <c r="N63" s="69"/>
      <c r="O63" s="69"/>
      <c r="P63" s="69"/>
      <c r="Q63" s="69"/>
      <c r="R63" s="69"/>
      <c r="S63" s="69"/>
      <c r="T63" s="69"/>
      <c r="U63" s="69"/>
      <c r="V63" s="69"/>
    </row>
    <row r="64" spans="1:22" ht="20.100000000000001" customHeight="1" x14ac:dyDescent="0.25">
      <c r="A64" s="161" t="s">
        <v>133</v>
      </c>
      <c r="B64" s="15">
        <v>7586.666666666667</v>
      </c>
      <c r="C64" s="15">
        <v>20980.666666666668</v>
      </c>
      <c r="D64" s="15">
        <v>30468.666666666668</v>
      </c>
      <c r="E64" s="15">
        <v>11099</v>
      </c>
      <c r="F64" s="15">
        <v>46044.333333333336</v>
      </c>
      <c r="G64" s="15">
        <v>126601.66666666667</v>
      </c>
      <c r="H64" s="15">
        <v>115317.66666666667</v>
      </c>
      <c r="I64" s="15">
        <v>11056</v>
      </c>
      <c r="J64" s="177">
        <f t="shared" si="2"/>
        <v>369154.66666666669</v>
      </c>
      <c r="K64" s="69"/>
      <c r="L64" s="70"/>
      <c r="M64" s="69"/>
      <c r="N64" s="69"/>
      <c r="O64" s="69"/>
      <c r="P64" s="69"/>
      <c r="Q64" s="69"/>
      <c r="R64" s="69"/>
      <c r="S64" s="69"/>
      <c r="T64" s="69"/>
      <c r="U64" s="69"/>
      <c r="V64" s="69"/>
    </row>
    <row r="65" spans="1:22" ht="20.100000000000001" customHeight="1" x14ac:dyDescent="0.25">
      <c r="A65" s="161" t="s">
        <v>134</v>
      </c>
      <c r="B65" s="15">
        <v>7975</v>
      </c>
      <c r="C65" s="15">
        <v>8308</v>
      </c>
      <c r="D65" s="15">
        <v>2813.6666666666665</v>
      </c>
      <c r="E65" s="15">
        <v>21338</v>
      </c>
      <c r="F65" s="15">
        <v>10902.666666666666</v>
      </c>
      <c r="G65" s="15">
        <v>2079</v>
      </c>
      <c r="H65" s="15">
        <v>30500</v>
      </c>
      <c r="I65" s="15">
        <v>7459</v>
      </c>
      <c r="J65" s="177">
        <f t="shared" si="2"/>
        <v>91375.333333333343</v>
      </c>
      <c r="K65" s="69"/>
      <c r="L65" s="70"/>
      <c r="M65" s="69"/>
      <c r="N65" s="69"/>
      <c r="O65" s="69"/>
      <c r="P65" s="69"/>
      <c r="Q65" s="69"/>
      <c r="R65" s="69"/>
      <c r="S65" s="69"/>
      <c r="T65" s="69"/>
      <c r="U65" s="69"/>
      <c r="V65" s="69"/>
    </row>
    <row r="66" spans="1:22" ht="20.100000000000001" customHeight="1" x14ac:dyDescent="0.25">
      <c r="A66" s="161" t="s">
        <v>135</v>
      </c>
      <c r="B66" s="15">
        <v>106</v>
      </c>
      <c r="C66" s="15">
        <v>26930.666666666668</v>
      </c>
      <c r="D66" s="15">
        <v>449</v>
      </c>
      <c r="E66" s="15">
        <v>349.33333333333331</v>
      </c>
      <c r="F66" s="15">
        <v>18668</v>
      </c>
      <c r="G66" s="15">
        <v>4942</v>
      </c>
      <c r="H66" s="15">
        <v>694</v>
      </c>
      <c r="I66" s="15">
        <v>14644</v>
      </c>
      <c r="J66" s="177">
        <f t="shared" si="2"/>
        <v>66783</v>
      </c>
      <c r="K66" s="69"/>
      <c r="L66" s="70"/>
      <c r="M66" s="69"/>
      <c r="N66" s="69"/>
      <c r="O66" s="69"/>
      <c r="P66" s="69"/>
      <c r="Q66" s="69"/>
      <c r="R66" s="69"/>
      <c r="S66" s="69"/>
      <c r="T66" s="69"/>
      <c r="U66" s="69"/>
      <c r="V66" s="69"/>
    </row>
    <row r="67" spans="1:22" ht="20.100000000000001" customHeight="1" x14ac:dyDescent="0.25">
      <c r="A67" s="161" t="s">
        <v>136</v>
      </c>
      <c r="B67" s="15">
        <v>0</v>
      </c>
      <c r="C67" s="15">
        <v>0</v>
      </c>
      <c r="D67" s="15">
        <v>1</v>
      </c>
      <c r="E67" s="15">
        <v>26229.333333333332</v>
      </c>
      <c r="F67" s="15">
        <v>9764.6666666666679</v>
      </c>
      <c r="G67" s="15">
        <v>16.333333333333332</v>
      </c>
      <c r="H67" s="15">
        <v>46</v>
      </c>
      <c r="I67" s="15">
        <v>0</v>
      </c>
      <c r="J67" s="177">
        <f t="shared" si="2"/>
        <v>36057.333333333336</v>
      </c>
      <c r="K67" s="69"/>
      <c r="L67" s="70"/>
      <c r="M67" s="69"/>
      <c r="N67" s="69"/>
      <c r="O67" s="69"/>
      <c r="P67" s="69"/>
      <c r="Q67" s="69"/>
      <c r="R67" s="69"/>
      <c r="S67" s="69"/>
      <c r="T67" s="69"/>
      <c r="U67" s="69"/>
      <c r="V67" s="69"/>
    </row>
    <row r="68" spans="1:22" ht="20.100000000000001" customHeight="1" x14ac:dyDescent="0.25">
      <c r="A68" s="161" t="s">
        <v>137</v>
      </c>
      <c r="B68" s="15">
        <v>7898.333333333333</v>
      </c>
      <c r="C68" s="15">
        <v>19459</v>
      </c>
      <c r="D68" s="15">
        <v>2612.6666666666665</v>
      </c>
      <c r="E68" s="15">
        <v>10323.666666666666</v>
      </c>
      <c r="F68" s="15">
        <v>24615.333333333332</v>
      </c>
      <c r="G68" s="15">
        <v>9573.6666666666679</v>
      </c>
      <c r="H68" s="15">
        <v>423</v>
      </c>
      <c r="I68" s="15">
        <v>5232</v>
      </c>
      <c r="J68" s="177">
        <f t="shared" si="2"/>
        <v>80137.666666666672</v>
      </c>
      <c r="K68" s="69"/>
      <c r="L68" s="70"/>
      <c r="M68" s="69"/>
      <c r="N68" s="69"/>
      <c r="O68" s="69"/>
      <c r="P68" s="69"/>
      <c r="Q68" s="69"/>
      <c r="R68" s="69"/>
      <c r="S68" s="69"/>
      <c r="T68" s="69"/>
      <c r="U68" s="69"/>
      <c r="V68" s="69"/>
    </row>
    <row r="69" spans="1:22" ht="20.100000000000001" customHeight="1" x14ac:dyDescent="0.25">
      <c r="A69" s="161" t="s">
        <v>138</v>
      </c>
      <c r="B69" s="15">
        <v>50745.666666666664</v>
      </c>
      <c r="C69" s="15">
        <v>37646</v>
      </c>
      <c r="D69" s="15">
        <v>44326.333333333336</v>
      </c>
      <c r="E69" s="15">
        <v>89150</v>
      </c>
      <c r="F69" s="15">
        <v>60900.333333333336</v>
      </c>
      <c r="G69" s="15">
        <v>21719</v>
      </c>
      <c r="H69" s="15">
        <v>45169.333333333328</v>
      </c>
      <c r="I69" s="15">
        <v>23757.666666666668</v>
      </c>
      <c r="J69" s="177">
        <f t="shared" si="2"/>
        <v>373414.33333333331</v>
      </c>
      <c r="K69" s="69"/>
      <c r="L69" s="70"/>
      <c r="M69" s="69"/>
      <c r="N69" s="69"/>
      <c r="O69" s="69"/>
      <c r="P69" s="69"/>
      <c r="Q69" s="69"/>
      <c r="R69" s="69"/>
      <c r="S69" s="69"/>
      <c r="T69" s="69"/>
      <c r="U69" s="69"/>
      <c r="V69" s="69"/>
    </row>
    <row r="70" spans="1:22" ht="20.100000000000001" customHeight="1" x14ac:dyDescent="0.25">
      <c r="A70" s="161" t="s">
        <v>139</v>
      </c>
      <c r="B70" s="15">
        <v>8215</v>
      </c>
      <c r="C70" s="15">
        <v>5232</v>
      </c>
      <c r="D70" s="15">
        <v>33287.666666666672</v>
      </c>
      <c r="E70" s="15">
        <v>36184</v>
      </c>
      <c r="F70" s="15">
        <v>13176</v>
      </c>
      <c r="G70" s="15">
        <v>9123.3333333333339</v>
      </c>
      <c r="H70" s="15">
        <v>8416</v>
      </c>
      <c r="I70" s="15">
        <v>1808.3333333333333</v>
      </c>
      <c r="J70" s="177">
        <f t="shared" si="2"/>
        <v>115442.33333333333</v>
      </c>
      <c r="K70" s="69"/>
      <c r="L70" s="70"/>
      <c r="M70" s="69"/>
      <c r="N70" s="69"/>
      <c r="O70" s="69"/>
      <c r="P70" s="69"/>
      <c r="Q70" s="69"/>
      <c r="R70" s="69"/>
      <c r="S70" s="69"/>
      <c r="T70" s="69"/>
      <c r="U70" s="69"/>
      <c r="V70" s="69"/>
    </row>
    <row r="71" spans="1:22" ht="20.100000000000001" customHeight="1" x14ac:dyDescent="0.25">
      <c r="A71" s="161" t="s">
        <v>140</v>
      </c>
      <c r="B71" s="15">
        <v>0</v>
      </c>
      <c r="C71" s="15">
        <v>0</v>
      </c>
      <c r="D71" s="15">
        <v>748</v>
      </c>
      <c r="E71" s="15">
        <v>4309</v>
      </c>
      <c r="F71" s="15">
        <v>543</v>
      </c>
      <c r="G71" s="15">
        <v>0</v>
      </c>
      <c r="H71" s="15">
        <v>0</v>
      </c>
      <c r="I71" s="15">
        <v>0</v>
      </c>
      <c r="J71" s="177">
        <f t="shared" si="2"/>
        <v>5600</v>
      </c>
      <c r="K71" s="69"/>
      <c r="L71" s="70"/>
      <c r="M71" s="69"/>
      <c r="N71" s="69"/>
      <c r="O71" s="69"/>
      <c r="P71" s="69"/>
      <c r="Q71" s="69"/>
      <c r="R71" s="69"/>
      <c r="S71" s="69"/>
      <c r="T71" s="69"/>
      <c r="U71" s="69"/>
      <c r="V71" s="69"/>
    </row>
    <row r="72" spans="1:22" ht="20.100000000000001" customHeight="1" x14ac:dyDescent="0.25">
      <c r="A72" s="161" t="s">
        <v>141</v>
      </c>
      <c r="B72" s="15">
        <v>10925.333333333332</v>
      </c>
      <c r="C72" s="15">
        <v>28104.666666666668</v>
      </c>
      <c r="D72" s="15">
        <v>8738.6666666666679</v>
      </c>
      <c r="E72" s="15">
        <v>25183.666666666668</v>
      </c>
      <c r="F72" s="15">
        <v>26989.666666666668</v>
      </c>
      <c r="G72" s="15">
        <v>16473</v>
      </c>
      <c r="H72" s="15">
        <v>7556.333333333333</v>
      </c>
      <c r="I72" s="15">
        <v>12188.666666666666</v>
      </c>
      <c r="J72" s="177">
        <f t="shared" si="2"/>
        <v>136160</v>
      </c>
      <c r="K72" s="69"/>
      <c r="L72" s="70"/>
      <c r="M72" s="69"/>
      <c r="N72" s="69"/>
      <c r="O72" s="69"/>
      <c r="P72" s="69"/>
      <c r="Q72" s="69"/>
      <c r="R72" s="69"/>
      <c r="S72" s="69"/>
      <c r="T72" s="69"/>
      <c r="U72" s="69"/>
      <c r="V72" s="69"/>
    </row>
    <row r="73" spans="1:22" ht="20.100000000000001" customHeight="1" x14ac:dyDescent="0.25">
      <c r="A73" s="161" t="s">
        <v>142</v>
      </c>
      <c r="B73" s="15">
        <v>7916</v>
      </c>
      <c r="C73" s="15">
        <v>975</v>
      </c>
      <c r="D73" s="15">
        <v>9942.6666666666661</v>
      </c>
      <c r="E73" s="15">
        <v>40650</v>
      </c>
      <c r="F73" s="15">
        <v>9204</v>
      </c>
      <c r="G73" s="15">
        <v>3822.3333333333335</v>
      </c>
      <c r="H73" s="15">
        <v>4702.333333333333</v>
      </c>
      <c r="I73" s="15">
        <v>565.66666666666674</v>
      </c>
      <c r="J73" s="177">
        <f t="shared" si="2"/>
        <v>77777.999999999985</v>
      </c>
      <c r="K73" s="69"/>
      <c r="L73" s="70"/>
      <c r="M73" s="69"/>
      <c r="N73" s="69"/>
      <c r="O73" s="69"/>
      <c r="P73" s="69"/>
      <c r="Q73" s="69"/>
      <c r="R73" s="69"/>
      <c r="S73" s="69"/>
      <c r="T73" s="69"/>
      <c r="U73" s="69"/>
      <c r="V73" s="69"/>
    </row>
    <row r="74" spans="1:22" ht="20.100000000000001" customHeight="1" x14ac:dyDescent="0.25">
      <c r="A74" s="161" t="s">
        <v>143</v>
      </c>
      <c r="B74" s="15">
        <v>1624</v>
      </c>
      <c r="C74" s="15">
        <v>30</v>
      </c>
      <c r="D74" s="15">
        <v>452.66666666666669</v>
      </c>
      <c r="E74" s="15">
        <v>7896</v>
      </c>
      <c r="F74" s="15">
        <v>27812</v>
      </c>
      <c r="G74" s="15">
        <v>10365.333333333334</v>
      </c>
      <c r="H74" s="15">
        <v>20372</v>
      </c>
      <c r="I74" s="15">
        <v>434.66666666666669</v>
      </c>
      <c r="J74" s="177">
        <f t="shared" si="2"/>
        <v>68986.666666666672</v>
      </c>
      <c r="K74" s="69"/>
      <c r="L74" s="70"/>
      <c r="M74" s="69"/>
      <c r="N74" s="69"/>
      <c r="O74" s="69"/>
      <c r="P74" s="69"/>
      <c r="Q74" s="69"/>
      <c r="R74" s="69"/>
      <c r="S74" s="69"/>
      <c r="T74" s="69"/>
      <c r="U74" s="69"/>
      <c r="V74" s="69"/>
    </row>
    <row r="75" spans="1:22" ht="20.100000000000001" customHeight="1" x14ac:dyDescent="0.25">
      <c r="A75" s="161" t="s">
        <v>144</v>
      </c>
      <c r="B75" s="15">
        <v>1006.3333333333334</v>
      </c>
      <c r="C75" s="15">
        <v>864</v>
      </c>
      <c r="D75" s="15">
        <v>647.33333333333337</v>
      </c>
      <c r="E75" s="15">
        <v>3681.6666666666665</v>
      </c>
      <c r="F75" s="15">
        <v>4314</v>
      </c>
      <c r="G75" s="15">
        <v>329</v>
      </c>
      <c r="H75" s="15">
        <v>213.33333333333334</v>
      </c>
      <c r="I75" s="15">
        <v>206</v>
      </c>
      <c r="J75" s="177">
        <f t="shared" si="2"/>
        <v>11261.666666666668</v>
      </c>
      <c r="K75" s="69"/>
      <c r="L75" s="70"/>
      <c r="M75" s="69"/>
      <c r="N75" s="69"/>
      <c r="O75" s="69"/>
      <c r="P75" s="69"/>
      <c r="Q75" s="69"/>
      <c r="R75" s="69"/>
      <c r="S75" s="69"/>
      <c r="T75" s="69"/>
      <c r="U75" s="69"/>
      <c r="V75" s="69"/>
    </row>
    <row r="76" spans="1:22" ht="20.100000000000001" customHeight="1" x14ac:dyDescent="0.25">
      <c r="A76" s="161" t="s">
        <v>145</v>
      </c>
      <c r="B76" s="15">
        <v>32.333333333333336</v>
      </c>
      <c r="C76" s="15">
        <v>51</v>
      </c>
      <c r="D76" s="15">
        <v>0</v>
      </c>
      <c r="E76" s="15">
        <v>7748.666666666667</v>
      </c>
      <c r="F76" s="15">
        <v>4623</v>
      </c>
      <c r="G76" s="15">
        <v>221.33333333333331</v>
      </c>
      <c r="H76" s="15">
        <v>35</v>
      </c>
      <c r="I76" s="15">
        <v>253</v>
      </c>
      <c r="J76" s="177">
        <f t="shared" si="2"/>
        <v>12964.333333333334</v>
      </c>
      <c r="K76" s="69"/>
      <c r="L76" s="70"/>
      <c r="M76" s="69"/>
      <c r="N76" s="69"/>
      <c r="O76" s="69"/>
      <c r="P76" s="69"/>
      <c r="Q76" s="69"/>
      <c r="R76" s="69"/>
      <c r="S76" s="69"/>
      <c r="T76" s="69"/>
      <c r="U76" s="69"/>
      <c r="V76" s="69"/>
    </row>
    <row r="77" spans="1:22" ht="20.100000000000001" customHeight="1" x14ac:dyDescent="0.25">
      <c r="A77" s="161" t="s">
        <v>146</v>
      </c>
      <c r="B77" s="15">
        <v>423</v>
      </c>
      <c r="C77" s="15">
        <v>0</v>
      </c>
      <c r="D77" s="15">
        <v>2110</v>
      </c>
      <c r="E77" s="15">
        <v>139006</v>
      </c>
      <c r="F77" s="15">
        <v>6680</v>
      </c>
      <c r="G77" s="15">
        <v>9404</v>
      </c>
      <c r="H77" s="15">
        <v>2963</v>
      </c>
      <c r="I77" s="15">
        <v>12</v>
      </c>
      <c r="J77" s="177">
        <f t="shared" si="2"/>
        <v>160598</v>
      </c>
      <c r="K77" s="69"/>
      <c r="L77" s="70"/>
      <c r="M77" s="69"/>
      <c r="N77" s="69"/>
      <c r="O77" s="69"/>
      <c r="P77" s="69"/>
      <c r="Q77" s="69"/>
      <c r="R77" s="69"/>
      <c r="S77" s="69"/>
      <c r="T77" s="69"/>
      <c r="U77" s="69"/>
      <c r="V77" s="69"/>
    </row>
    <row r="78" spans="1:22" ht="20.100000000000001" customHeight="1" x14ac:dyDescent="0.25">
      <c r="A78" s="161" t="s">
        <v>147</v>
      </c>
      <c r="B78" s="15">
        <v>975.33333333333326</v>
      </c>
      <c r="C78" s="15">
        <v>418.33333333333337</v>
      </c>
      <c r="D78" s="15">
        <v>742.66666666666663</v>
      </c>
      <c r="E78" s="15">
        <v>6245.333333333333</v>
      </c>
      <c r="F78" s="15">
        <v>8318.3333333333321</v>
      </c>
      <c r="G78" s="15">
        <v>631.33333333333337</v>
      </c>
      <c r="H78" s="15">
        <v>1418</v>
      </c>
      <c r="I78" s="15">
        <v>104.33333333333333</v>
      </c>
      <c r="J78" s="177">
        <f t="shared" si="2"/>
        <v>18853.666666666664</v>
      </c>
      <c r="K78" s="69"/>
      <c r="L78" s="70"/>
      <c r="M78" s="69"/>
      <c r="N78" s="69"/>
      <c r="O78" s="69"/>
      <c r="P78" s="69"/>
      <c r="Q78" s="69"/>
      <c r="R78" s="69"/>
      <c r="S78" s="69"/>
      <c r="T78" s="69"/>
      <c r="U78" s="69"/>
      <c r="V78" s="69"/>
    </row>
    <row r="79" spans="1:22" ht="20.100000000000001" customHeight="1" x14ac:dyDescent="0.25">
      <c r="A79" s="161" t="s">
        <v>148</v>
      </c>
      <c r="B79" s="15">
        <v>0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77">
        <f t="shared" si="2"/>
        <v>0</v>
      </c>
      <c r="K79" s="69"/>
      <c r="L79" s="70"/>
      <c r="M79" s="69"/>
      <c r="N79" s="69"/>
      <c r="O79" s="69"/>
      <c r="P79" s="69"/>
      <c r="Q79" s="69"/>
      <c r="R79" s="69"/>
      <c r="S79" s="69"/>
      <c r="T79" s="69"/>
      <c r="U79" s="69"/>
      <c r="V79" s="69"/>
    </row>
    <row r="80" spans="1:22" ht="20.100000000000001" customHeight="1" x14ac:dyDescent="0.25">
      <c r="A80" s="161" t="s">
        <v>149</v>
      </c>
      <c r="B80" s="15">
        <v>2</v>
      </c>
      <c r="C80" s="15">
        <v>11</v>
      </c>
      <c r="D80" s="15">
        <v>15</v>
      </c>
      <c r="E80" s="15">
        <v>38936.666666666664</v>
      </c>
      <c r="F80" s="15">
        <v>11098</v>
      </c>
      <c r="G80" s="15">
        <v>1798.3333333333333</v>
      </c>
      <c r="H80" s="15">
        <v>3.6666666666666665</v>
      </c>
      <c r="I80" s="15">
        <v>105</v>
      </c>
      <c r="J80" s="177">
        <f t="shared" si="2"/>
        <v>51969.666666666664</v>
      </c>
      <c r="K80" s="69"/>
      <c r="L80" s="70"/>
      <c r="M80" s="69"/>
      <c r="N80" s="69"/>
      <c r="O80" s="69"/>
      <c r="P80" s="69"/>
      <c r="Q80" s="69"/>
      <c r="R80" s="69"/>
      <c r="S80" s="69"/>
      <c r="T80" s="69"/>
      <c r="U80" s="69"/>
      <c r="V80" s="69"/>
    </row>
    <row r="81" spans="1:22" ht="20.100000000000001" customHeight="1" x14ac:dyDescent="0.25">
      <c r="A81" s="161" t="s">
        <v>150</v>
      </c>
      <c r="B81" s="15">
        <v>197344.66666666666</v>
      </c>
      <c r="C81" s="15">
        <v>9695</v>
      </c>
      <c r="D81" s="15">
        <v>16735.333333333336</v>
      </c>
      <c r="E81" s="15">
        <v>41604.333333333336</v>
      </c>
      <c r="F81" s="15">
        <v>96421</v>
      </c>
      <c r="G81" s="15">
        <v>96684.333333333328</v>
      </c>
      <c r="H81" s="15">
        <v>38288</v>
      </c>
      <c r="I81" s="15">
        <v>11164</v>
      </c>
      <c r="J81" s="177">
        <f t="shared" si="2"/>
        <v>507936.66666666663</v>
      </c>
      <c r="K81" s="69"/>
      <c r="L81" s="70"/>
      <c r="M81" s="69"/>
      <c r="N81" s="69"/>
      <c r="O81" s="69"/>
      <c r="P81" s="69"/>
      <c r="Q81" s="69"/>
      <c r="R81" s="69"/>
      <c r="S81" s="69"/>
      <c r="T81" s="69"/>
      <c r="U81" s="69"/>
      <c r="V81" s="69"/>
    </row>
    <row r="82" spans="1:22" ht="20.100000000000001" customHeight="1" x14ac:dyDescent="0.25">
      <c r="A82" s="161" t="s">
        <v>151</v>
      </c>
      <c r="B82" s="15">
        <v>4363</v>
      </c>
      <c r="C82" s="15">
        <v>33578</v>
      </c>
      <c r="D82" s="15">
        <v>518</v>
      </c>
      <c r="E82" s="15">
        <v>12334</v>
      </c>
      <c r="F82" s="15">
        <v>48581</v>
      </c>
      <c r="G82" s="15">
        <v>6513</v>
      </c>
      <c r="H82" s="15">
        <v>181</v>
      </c>
      <c r="I82" s="15">
        <v>49453</v>
      </c>
      <c r="J82" s="177">
        <f t="shared" si="2"/>
        <v>155521</v>
      </c>
      <c r="K82" s="69"/>
      <c r="L82" s="70"/>
      <c r="M82" s="69"/>
      <c r="N82" s="69"/>
      <c r="O82" s="69"/>
      <c r="P82" s="69"/>
      <c r="Q82" s="69"/>
      <c r="R82" s="69"/>
      <c r="S82" s="69"/>
      <c r="T82" s="69"/>
      <c r="U82" s="69"/>
      <c r="V82" s="69"/>
    </row>
    <row r="83" spans="1:22" ht="20.100000000000001" customHeight="1" x14ac:dyDescent="0.25">
      <c r="A83" s="161" t="s">
        <v>152</v>
      </c>
      <c r="B83" s="15">
        <v>2161</v>
      </c>
      <c r="C83" s="15">
        <v>14052</v>
      </c>
      <c r="D83" s="15">
        <v>55716</v>
      </c>
      <c r="E83" s="15">
        <v>21633</v>
      </c>
      <c r="F83" s="15">
        <v>4935</v>
      </c>
      <c r="G83" s="15">
        <v>11065</v>
      </c>
      <c r="H83" s="15">
        <v>1803</v>
      </c>
      <c r="I83" s="15">
        <v>7285</v>
      </c>
      <c r="J83" s="177">
        <f t="shared" si="2"/>
        <v>118650</v>
      </c>
      <c r="K83" s="69"/>
      <c r="L83" s="70"/>
      <c r="M83" s="69"/>
      <c r="N83" s="69"/>
      <c r="O83" s="69"/>
      <c r="P83" s="69"/>
      <c r="Q83" s="69"/>
      <c r="R83" s="69"/>
      <c r="S83" s="69"/>
      <c r="T83" s="69"/>
      <c r="U83" s="69"/>
      <c r="V83" s="69"/>
    </row>
    <row r="84" spans="1:22" ht="20.100000000000001" customHeight="1" x14ac:dyDescent="0.25">
      <c r="A84" s="161" t="s">
        <v>153</v>
      </c>
      <c r="B84" s="15">
        <v>385.66666666666669</v>
      </c>
      <c r="C84" s="15">
        <v>5</v>
      </c>
      <c r="D84" s="15">
        <v>3252</v>
      </c>
      <c r="E84" s="15">
        <v>0</v>
      </c>
      <c r="F84" s="15">
        <v>254</v>
      </c>
      <c r="G84" s="15">
        <v>5663.666666666667</v>
      </c>
      <c r="H84" s="15">
        <v>1603</v>
      </c>
      <c r="I84" s="15">
        <v>2023.6666666666667</v>
      </c>
      <c r="J84" s="177">
        <f t="shared" si="2"/>
        <v>13187</v>
      </c>
      <c r="K84" s="69"/>
      <c r="L84" s="70"/>
      <c r="M84" s="69"/>
      <c r="N84" s="69"/>
      <c r="O84" s="69"/>
      <c r="P84" s="69"/>
      <c r="Q84" s="69"/>
      <c r="R84" s="69"/>
      <c r="S84" s="69"/>
      <c r="T84" s="69"/>
      <c r="U84" s="69"/>
      <c r="V84" s="69"/>
    </row>
    <row r="85" spans="1:22" ht="20.100000000000001" customHeight="1" x14ac:dyDescent="0.25">
      <c r="A85" s="161" t="s">
        <v>154</v>
      </c>
      <c r="B85" s="15">
        <v>32115.333333333336</v>
      </c>
      <c r="C85" s="15">
        <v>47229.333333333336</v>
      </c>
      <c r="D85" s="15">
        <v>1239.3333333333333</v>
      </c>
      <c r="E85" s="15">
        <v>18970.666666666664</v>
      </c>
      <c r="F85" s="15">
        <v>171750.33333333334</v>
      </c>
      <c r="G85" s="15">
        <v>11814.666666666666</v>
      </c>
      <c r="H85" s="15">
        <v>202.66666666666666</v>
      </c>
      <c r="I85" s="15">
        <v>121676</v>
      </c>
      <c r="J85" s="177">
        <f t="shared" si="2"/>
        <v>404998.33333333337</v>
      </c>
      <c r="K85" s="69"/>
      <c r="L85" s="70"/>
      <c r="M85" s="69"/>
      <c r="N85" s="69"/>
      <c r="O85" s="69"/>
      <c r="P85" s="69"/>
      <c r="Q85" s="69"/>
      <c r="R85" s="69"/>
      <c r="S85" s="69"/>
      <c r="T85" s="69"/>
      <c r="U85" s="69"/>
      <c r="V85" s="69"/>
    </row>
    <row r="86" spans="1:22" ht="20.100000000000001" customHeight="1" x14ac:dyDescent="0.25">
      <c r="A86" s="161" t="s">
        <v>155</v>
      </c>
      <c r="B86" s="15">
        <v>3424.6666666666665</v>
      </c>
      <c r="C86" s="15">
        <v>126133</v>
      </c>
      <c r="D86" s="15">
        <v>84</v>
      </c>
      <c r="E86" s="15">
        <v>388</v>
      </c>
      <c r="F86" s="15">
        <v>19202.333333333332</v>
      </c>
      <c r="G86" s="15">
        <v>0</v>
      </c>
      <c r="H86" s="15">
        <v>0</v>
      </c>
      <c r="I86" s="15">
        <v>308.33333333333331</v>
      </c>
      <c r="J86" s="177">
        <f t="shared" si="2"/>
        <v>149540.33333333334</v>
      </c>
      <c r="K86" s="69"/>
      <c r="L86" s="70"/>
      <c r="M86" s="69"/>
      <c r="N86" s="69"/>
      <c r="O86" s="69"/>
      <c r="P86" s="69"/>
      <c r="Q86" s="69"/>
      <c r="R86" s="69"/>
      <c r="S86" s="69"/>
      <c r="T86" s="69"/>
      <c r="U86" s="69"/>
      <c r="V86" s="69"/>
    </row>
    <row r="87" spans="1:22" ht="20.100000000000001" customHeight="1" x14ac:dyDescent="0.25">
      <c r="A87" s="161" t="s">
        <v>156</v>
      </c>
      <c r="B87" s="15">
        <v>2183</v>
      </c>
      <c r="C87" s="15">
        <v>1277</v>
      </c>
      <c r="D87" s="15">
        <v>0</v>
      </c>
      <c r="E87" s="15">
        <v>662.66666666666663</v>
      </c>
      <c r="F87" s="15">
        <v>6053</v>
      </c>
      <c r="G87" s="15">
        <v>12698.666666666666</v>
      </c>
      <c r="H87" s="15">
        <v>3</v>
      </c>
      <c r="I87" s="15">
        <v>4974.3333333333339</v>
      </c>
      <c r="J87" s="177">
        <f t="shared" si="2"/>
        <v>27851.666666666672</v>
      </c>
      <c r="K87" s="69"/>
      <c r="L87" s="70"/>
      <c r="M87" s="69"/>
      <c r="N87" s="69"/>
      <c r="O87" s="69"/>
      <c r="P87" s="69"/>
      <c r="Q87" s="69"/>
      <c r="R87" s="69"/>
      <c r="S87" s="69"/>
      <c r="T87" s="69"/>
      <c r="U87" s="69"/>
      <c r="V87" s="69"/>
    </row>
    <row r="88" spans="1:22" ht="20.100000000000001" customHeight="1" x14ac:dyDescent="0.25">
      <c r="A88" s="161" t="s">
        <v>157</v>
      </c>
      <c r="B88" s="15">
        <v>25614</v>
      </c>
      <c r="C88" s="15">
        <v>11008.083333333334</v>
      </c>
      <c r="D88" s="15">
        <v>201263.91666666666</v>
      </c>
      <c r="E88" s="15">
        <v>4810.5</v>
      </c>
      <c r="F88" s="15">
        <v>10055.666666666666</v>
      </c>
      <c r="G88" s="15">
        <v>70286.083333333328</v>
      </c>
      <c r="H88" s="15">
        <v>23193.333333333332</v>
      </c>
      <c r="I88" s="15">
        <v>714.97222222222229</v>
      </c>
      <c r="J88" s="177">
        <f t="shared" si="2"/>
        <v>346946.55555555556</v>
      </c>
      <c r="K88" s="69"/>
      <c r="L88" s="70"/>
      <c r="M88" s="69"/>
      <c r="N88" s="69"/>
      <c r="O88" s="69"/>
      <c r="P88" s="69"/>
      <c r="Q88" s="69"/>
      <c r="R88" s="69"/>
      <c r="S88" s="69"/>
      <c r="T88" s="69"/>
      <c r="U88" s="69"/>
      <c r="V88" s="69"/>
    </row>
    <row r="89" spans="1:22" ht="20.100000000000001" customHeight="1" x14ac:dyDescent="0.25">
      <c r="A89" s="161" t="s">
        <v>158</v>
      </c>
      <c r="B89" s="15">
        <v>155863.36111111109</v>
      </c>
      <c r="C89" s="15">
        <v>159980.33333333334</v>
      </c>
      <c r="D89" s="15">
        <v>18485.916666666668</v>
      </c>
      <c r="E89" s="15">
        <v>212997.25</v>
      </c>
      <c r="F89" s="15">
        <v>24547</v>
      </c>
      <c r="G89" s="15">
        <v>105884.5</v>
      </c>
      <c r="H89" s="15">
        <v>23448.472222222219</v>
      </c>
      <c r="I89" s="15">
        <v>2920.9166666666665</v>
      </c>
      <c r="J89" s="177">
        <f t="shared" si="2"/>
        <v>704127.75</v>
      </c>
      <c r="K89" s="69"/>
      <c r="L89" s="70"/>
      <c r="M89" s="69"/>
      <c r="N89" s="69"/>
      <c r="O89" s="69"/>
      <c r="P89" s="69"/>
      <c r="Q89" s="69"/>
      <c r="R89" s="69"/>
      <c r="S89" s="69"/>
      <c r="T89" s="69"/>
      <c r="U89" s="69"/>
      <c r="V89" s="69"/>
    </row>
    <row r="90" spans="1:22" ht="15" customHeight="1" thickBot="1" x14ac:dyDescent="0.3">
      <c r="A90" s="68" t="s">
        <v>10</v>
      </c>
      <c r="B90" s="53">
        <f t="shared" ref="B90:I90" si="3">SUM(B56:B89)</f>
        <v>619380.49747474748</v>
      </c>
      <c r="C90" s="53">
        <f t="shared" si="3"/>
        <v>2324979.4621212129</v>
      </c>
      <c r="D90" s="53">
        <f t="shared" si="3"/>
        <v>1285359.3484848484</v>
      </c>
      <c r="E90" s="53">
        <f t="shared" si="3"/>
        <v>1204523.7803030303</v>
      </c>
      <c r="F90" s="53">
        <f t="shared" si="3"/>
        <v>826158.16666666663</v>
      </c>
      <c r="G90" s="53">
        <f t="shared" si="3"/>
        <v>711580.93181818177</v>
      </c>
      <c r="H90" s="53">
        <f t="shared" si="3"/>
        <v>1074336.7904040404</v>
      </c>
      <c r="I90" s="53">
        <f t="shared" si="3"/>
        <v>493133.54040404042</v>
      </c>
      <c r="J90" s="54">
        <f>SUM(J56:J89)</f>
        <v>8539452.5176767688</v>
      </c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</row>
    <row r="91" spans="1:22" ht="15" customHeight="1" x14ac:dyDescent="0.25">
      <c r="A91" s="109" t="s">
        <v>264</v>
      </c>
      <c r="B91" s="110"/>
      <c r="C91" s="110"/>
      <c r="D91" s="110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</row>
    <row r="92" spans="1:22" ht="15" customHeight="1" x14ac:dyDescent="0.25">
      <c r="A92" s="109"/>
      <c r="B92" s="110"/>
      <c r="C92" s="110"/>
      <c r="D92" s="110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</row>
    <row r="93" spans="1:22" x14ac:dyDescent="0.25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</row>
    <row r="94" spans="1:22" x14ac:dyDescent="0.25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</row>
    <row r="95" spans="1:22" x14ac:dyDescent="0.25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</row>
    <row r="96" spans="1:22" ht="15.75" x14ac:dyDescent="0.25">
      <c r="A96" s="199" t="s">
        <v>182</v>
      </c>
      <c r="B96" s="199"/>
      <c r="C96" s="199"/>
      <c r="D96" s="199"/>
      <c r="E96" s="199"/>
      <c r="F96" s="199"/>
      <c r="G96" s="199"/>
      <c r="H96" s="199"/>
      <c r="I96" s="199"/>
      <c r="J96" s="19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</row>
    <row r="97" spans="1:22" ht="15.75" x14ac:dyDescent="0.25">
      <c r="A97" s="200" t="s">
        <v>162</v>
      </c>
      <c r="B97" s="199"/>
      <c r="C97" s="199"/>
      <c r="D97" s="199"/>
      <c r="E97" s="199"/>
      <c r="F97" s="199"/>
      <c r="G97" s="199"/>
      <c r="H97" s="199"/>
      <c r="I97" s="199"/>
      <c r="J97" s="19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</row>
    <row r="98" spans="1:22" ht="9" customHeight="1" x14ac:dyDescent="0.25">
      <c r="A98" s="74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</row>
    <row r="99" spans="1:22" ht="6" customHeight="1" thickBot="1" x14ac:dyDescent="0.3">
      <c r="A99" s="74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</row>
    <row r="100" spans="1:22" x14ac:dyDescent="0.25">
      <c r="A100" s="174" t="s">
        <v>1</v>
      </c>
      <c r="B100" s="175" t="s">
        <v>2</v>
      </c>
      <c r="C100" s="175" t="s">
        <v>3</v>
      </c>
      <c r="D100" s="175" t="s">
        <v>4</v>
      </c>
      <c r="E100" s="175" t="s">
        <v>5</v>
      </c>
      <c r="F100" s="175" t="s">
        <v>6</v>
      </c>
      <c r="G100" s="175" t="s">
        <v>7</v>
      </c>
      <c r="H100" s="175" t="s">
        <v>8</v>
      </c>
      <c r="I100" s="175" t="s">
        <v>9</v>
      </c>
      <c r="J100" s="176" t="s">
        <v>10</v>
      </c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</row>
    <row r="101" spans="1:22" ht="20.100000000000001" customHeight="1" x14ac:dyDescent="0.25">
      <c r="A101" s="161" t="s">
        <v>125</v>
      </c>
      <c r="B101" s="15">
        <v>164067</v>
      </c>
      <c r="C101" s="15">
        <v>5364740</v>
      </c>
      <c r="D101" s="15">
        <v>3603674</v>
      </c>
      <c r="E101" s="15">
        <v>1890395</v>
      </c>
      <c r="F101" s="15">
        <v>243210</v>
      </c>
      <c r="G101" s="15">
        <v>0</v>
      </c>
      <c r="H101" s="15">
        <v>713200</v>
      </c>
      <c r="I101" s="15">
        <v>171264</v>
      </c>
      <c r="J101" s="177">
        <f>SUM(B101:I101)</f>
        <v>12150550</v>
      </c>
      <c r="K101" s="69"/>
      <c r="L101" s="70"/>
      <c r="M101" s="69"/>
      <c r="N101" s="69"/>
      <c r="O101" s="69"/>
      <c r="P101" s="69"/>
      <c r="Q101" s="69"/>
      <c r="R101" s="69"/>
      <c r="S101" s="69"/>
      <c r="T101" s="69"/>
      <c r="U101" s="69"/>
      <c r="V101" s="69"/>
    </row>
    <row r="102" spans="1:22" ht="20.100000000000001" customHeight="1" x14ac:dyDescent="0.25">
      <c r="A102" s="161" t="s">
        <v>126</v>
      </c>
      <c r="B102" s="15">
        <v>68229</v>
      </c>
      <c r="C102" s="15">
        <v>24830</v>
      </c>
      <c r="D102" s="15">
        <v>47582</v>
      </c>
      <c r="E102" s="15">
        <v>53172</v>
      </c>
      <c r="F102" s="15">
        <v>92049</v>
      </c>
      <c r="G102" s="15">
        <v>71500</v>
      </c>
      <c r="H102" s="15">
        <v>379891</v>
      </c>
      <c r="I102" s="15">
        <v>43858</v>
      </c>
      <c r="J102" s="177">
        <f t="shared" ref="J102:J134" si="4">SUM(B102:I102)</f>
        <v>781111</v>
      </c>
      <c r="K102" s="69"/>
      <c r="L102" s="70"/>
      <c r="M102" s="69"/>
      <c r="N102" s="69"/>
      <c r="O102" s="69"/>
      <c r="P102" s="69"/>
      <c r="Q102" s="69"/>
      <c r="R102" s="69"/>
      <c r="S102" s="69"/>
      <c r="T102" s="69"/>
      <c r="U102" s="69"/>
      <c r="V102" s="69"/>
    </row>
    <row r="103" spans="1:22" ht="20.100000000000001" customHeight="1" x14ac:dyDescent="0.25">
      <c r="A103" s="161" t="s">
        <v>127</v>
      </c>
      <c r="B103" s="15">
        <v>0</v>
      </c>
      <c r="C103" s="15">
        <v>0</v>
      </c>
      <c r="D103" s="15">
        <v>2955</v>
      </c>
      <c r="E103" s="15">
        <v>0</v>
      </c>
      <c r="F103" s="15">
        <v>0</v>
      </c>
      <c r="G103" s="15">
        <v>46016</v>
      </c>
      <c r="H103" s="15">
        <v>0</v>
      </c>
      <c r="I103" s="15">
        <v>444</v>
      </c>
      <c r="J103" s="177">
        <f t="shared" si="4"/>
        <v>49415</v>
      </c>
      <c r="K103" s="69"/>
      <c r="L103" s="70"/>
      <c r="M103" s="69"/>
      <c r="N103" s="69"/>
      <c r="O103" s="69"/>
      <c r="P103" s="69"/>
      <c r="Q103" s="69"/>
      <c r="R103" s="69"/>
      <c r="S103" s="69"/>
      <c r="T103" s="69"/>
      <c r="U103" s="69"/>
      <c r="V103" s="69"/>
    </row>
    <row r="104" spans="1:22" ht="20.100000000000001" customHeight="1" x14ac:dyDescent="0.25">
      <c r="A104" s="161" t="s">
        <v>163</v>
      </c>
      <c r="B104" s="15">
        <v>4830</v>
      </c>
      <c r="C104" s="15">
        <v>117835</v>
      </c>
      <c r="D104" s="15">
        <v>3090</v>
      </c>
      <c r="E104" s="15">
        <v>5005</v>
      </c>
      <c r="F104" s="15">
        <v>19445</v>
      </c>
      <c r="G104" s="15">
        <v>19410</v>
      </c>
      <c r="H104" s="15">
        <v>2021</v>
      </c>
      <c r="I104" s="15">
        <v>47386</v>
      </c>
      <c r="J104" s="177">
        <f t="shared" si="4"/>
        <v>219022</v>
      </c>
      <c r="K104" s="69"/>
      <c r="L104" s="70"/>
      <c r="M104" s="69"/>
      <c r="N104" s="69"/>
      <c r="O104" s="69"/>
      <c r="P104" s="69"/>
      <c r="Q104" s="69"/>
      <c r="R104" s="69"/>
      <c r="S104" s="69"/>
      <c r="T104" s="69"/>
      <c r="U104" s="69"/>
      <c r="V104" s="69"/>
    </row>
    <row r="105" spans="1:22" ht="20.100000000000001" customHeight="1" x14ac:dyDescent="0.25">
      <c r="A105" s="161" t="s">
        <v>129</v>
      </c>
      <c r="B105" s="15">
        <v>0</v>
      </c>
      <c r="C105" s="15">
        <v>40</v>
      </c>
      <c r="D105" s="15">
        <v>15333</v>
      </c>
      <c r="E105" s="15">
        <v>0</v>
      </c>
      <c r="F105" s="15">
        <v>104</v>
      </c>
      <c r="G105" s="15">
        <v>601</v>
      </c>
      <c r="H105" s="15">
        <v>65785</v>
      </c>
      <c r="I105" s="15">
        <v>11869</v>
      </c>
      <c r="J105" s="177">
        <f t="shared" si="4"/>
        <v>93732</v>
      </c>
      <c r="K105" s="69"/>
      <c r="L105" s="70"/>
      <c r="M105" s="69"/>
      <c r="N105" s="69"/>
      <c r="O105" s="69"/>
      <c r="P105" s="69"/>
      <c r="Q105" s="69"/>
      <c r="R105" s="69"/>
      <c r="S105" s="69"/>
      <c r="T105" s="69"/>
      <c r="U105" s="69"/>
      <c r="V105" s="69"/>
    </row>
    <row r="106" spans="1:22" ht="20.100000000000001" customHeight="1" x14ac:dyDescent="0.25">
      <c r="A106" s="161" t="s">
        <v>130</v>
      </c>
      <c r="B106" s="15">
        <v>11131</v>
      </c>
      <c r="C106" s="15">
        <v>11242</v>
      </c>
      <c r="D106" s="15">
        <v>16810</v>
      </c>
      <c r="E106" s="15">
        <v>28844</v>
      </c>
      <c r="F106" s="15">
        <v>31303</v>
      </c>
      <c r="G106" s="15">
        <v>26512</v>
      </c>
      <c r="H106" s="15">
        <v>296233</v>
      </c>
      <c r="I106" s="15">
        <v>47494</v>
      </c>
      <c r="J106" s="177">
        <f t="shared" si="4"/>
        <v>469569</v>
      </c>
      <c r="K106" s="69"/>
      <c r="L106" s="70"/>
      <c r="M106" s="69"/>
      <c r="N106" s="69"/>
      <c r="O106" s="69"/>
      <c r="P106" s="69"/>
      <c r="Q106" s="69"/>
      <c r="R106" s="69"/>
      <c r="S106" s="69"/>
      <c r="T106" s="69"/>
      <c r="U106" s="69"/>
      <c r="V106" s="69"/>
    </row>
    <row r="107" spans="1:22" ht="20.100000000000001" customHeight="1" x14ac:dyDescent="0.25">
      <c r="A107" s="161" t="s">
        <v>131</v>
      </c>
      <c r="B107" s="15">
        <v>761</v>
      </c>
      <c r="C107" s="15">
        <v>2307</v>
      </c>
      <c r="D107" s="15">
        <v>9095</v>
      </c>
      <c r="E107" s="15">
        <v>4863</v>
      </c>
      <c r="F107" s="15">
        <v>12971</v>
      </c>
      <c r="G107" s="15">
        <v>63791</v>
      </c>
      <c r="H107" s="15">
        <v>168586</v>
      </c>
      <c r="I107" s="15">
        <v>13784</v>
      </c>
      <c r="J107" s="177">
        <f t="shared" si="4"/>
        <v>276158</v>
      </c>
      <c r="K107" s="69"/>
      <c r="L107" s="70"/>
      <c r="M107" s="69"/>
      <c r="N107" s="69"/>
      <c r="O107" s="69"/>
      <c r="P107" s="69"/>
      <c r="Q107" s="69"/>
      <c r="R107" s="69"/>
      <c r="S107" s="69"/>
      <c r="T107" s="69"/>
      <c r="U107" s="69"/>
      <c r="V107" s="69"/>
    </row>
    <row r="108" spans="1:22" ht="20.100000000000001" customHeight="1" x14ac:dyDescent="0.25">
      <c r="A108" s="161" t="s">
        <v>132</v>
      </c>
      <c r="B108" s="15">
        <v>1300</v>
      </c>
      <c r="C108" s="15">
        <v>13</v>
      </c>
      <c r="D108" s="15">
        <v>52</v>
      </c>
      <c r="E108" s="15">
        <v>0</v>
      </c>
      <c r="F108" s="15">
        <v>339</v>
      </c>
      <c r="G108" s="15">
        <v>7586</v>
      </c>
      <c r="H108" s="15">
        <v>3039</v>
      </c>
      <c r="I108" s="15">
        <v>0</v>
      </c>
      <c r="J108" s="177">
        <f t="shared" si="4"/>
        <v>12329</v>
      </c>
      <c r="K108" s="69"/>
      <c r="L108" s="70"/>
      <c r="M108" s="69"/>
      <c r="N108" s="69"/>
      <c r="O108" s="69"/>
      <c r="P108" s="69"/>
      <c r="Q108" s="69"/>
      <c r="R108" s="69"/>
      <c r="S108" s="69"/>
      <c r="T108" s="69"/>
      <c r="U108" s="69"/>
      <c r="V108" s="69"/>
    </row>
    <row r="109" spans="1:22" ht="20.100000000000001" customHeight="1" x14ac:dyDescent="0.25">
      <c r="A109" s="161" t="s">
        <v>133</v>
      </c>
      <c r="B109" s="15">
        <v>16781</v>
      </c>
      <c r="C109" s="15">
        <v>18738</v>
      </c>
      <c r="D109" s="15">
        <v>50905</v>
      </c>
      <c r="E109" s="15">
        <v>10856</v>
      </c>
      <c r="F109" s="15">
        <v>84325</v>
      </c>
      <c r="G109" s="15">
        <v>147129.33333333331</v>
      </c>
      <c r="H109" s="15">
        <v>203036</v>
      </c>
      <c r="I109" s="15">
        <v>15369</v>
      </c>
      <c r="J109" s="177">
        <f t="shared" si="4"/>
        <v>547139.33333333326</v>
      </c>
      <c r="K109" s="69"/>
      <c r="L109" s="70"/>
      <c r="M109" s="69"/>
      <c r="N109" s="69"/>
      <c r="O109" s="69"/>
      <c r="P109" s="69"/>
      <c r="Q109" s="69"/>
      <c r="R109" s="69"/>
      <c r="S109" s="69"/>
      <c r="T109" s="69"/>
      <c r="U109" s="69"/>
      <c r="V109" s="69"/>
    </row>
    <row r="110" spans="1:22" ht="20.100000000000001" customHeight="1" x14ac:dyDescent="0.25">
      <c r="A110" s="161" t="s">
        <v>134</v>
      </c>
      <c r="B110" s="15">
        <v>106570</v>
      </c>
      <c r="C110" s="15">
        <v>76074</v>
      </c>
      <c r="D110" s="15">
        <v>30489</v>
      </c>
      <c r="E110" s="15">
        <v>248118</v>
      </c>
      <c r="F110" s="15">
        <v>119662</v>
      </c>
      <c r="G110" s="15">
        <v>24641</v>
      </c>
      <c r="H110" s="15">
        <v>358132</v>
      </c>
      <c r="I110" s="15">
        <v>61380</v>
      </c>
      <c r="J110" s="177">
        <f t="shared" si="4"/>
        <v>1025066</v>
      </c>
      <c r="K110" s="69"/>
      <c r="L110" s="70"/>
      <c r="M110" s="69"/>
      <c r="N110" s="69"/>
      <c r="O110" s="69"/>
      <c r="P110" s="69"/>
      <c r="Q110" s="69"/>
      <c r="R110" s="69"/>
      <c r="S110" s="69"/>
      <c r="T110" s="69"/>
      <c r="U110" s="69"/>
      <c r="V110" s="69"/>
    </row>
    <row r="111" spans="1:22" ht="20.100000000000001" customHeight="1" x14ac:dyDescent="0.25">
      <c r="A111" s="161" t="s">
        <v>135</v>
      </c>
      <c r="B111" s="15">
        <v>970</v>
      </c>
      <c r="C111" s="15">
        <v>269566</v>
      </c>
      <c r="D111" s="15">
        <v>1624</v>
      </c>
      <c r="E111" s="15">
        <v>4318</v>
      </c>
      <c r="F111" s="15">
        <v>142699</v>
      </c>
      <c r="G111" s="15">
        <v>37072</v>
      </c>
      <c r="H111" s="15">
        <v>6160</v>
      </c>
      <c r="I111" s="15">
        <v>159206</v>
      </c>
      <c r="J111" s="177">
        <f t="shared" si="4"/>
        <v>621615</v>
      </c>
      <c r="K111" s="69"/>
      <c r="L111" s="70"/>
      <c r="M111" s="69"/>
      <c r="N111" s="69"/>
      <c r="O111" s="69"/>
      <c r="P111" s="69"/>
      <c r="Q111" s="69"/>
      <c r="R111" s="69"/>
      <c r="S111" s="69"/>
      <c r="T111" s="69"/>
      <c r="U111" s="69"/>
      <c r="V111" s="69"/>
    </row>
    <row r="112" spans="1:22" ht="20.100000000000001" customHeight="1" x14ac:dyDescent="0.25">
      <c r="A112" s="161" t="s">
        <v>136</v>
      </c>
      <c r="B112" s="15">
        <v>0</v>
      </c>
      <c r="C112" s="15">
        <v>0</v>
      </c>
      <c r="D112" s="15">
        <v>10</v>
      </c>
      <c r="E112" s="15">
        <v>930823</v>
      </c>
      <c r="F112" s="15">
        <v>243375</v>
      </c>
      <c r="G112" s="15">
        <v>6570</v>
      </c>
      <c r="H112" s="15">
        <v>153</v>
      </c>
      <c r="I112" s="15">
        <v>0</v>
      </c>
      <c r="J112" s="177">
        <f t="shared" si="4"/>
        <v>1180931</v>
      </c>
      <c r="K112" s="69"/>
      <c r="L112" s="70"/>
      <c r="M112" s="69"/>
      <c r="N112" s="69"/>
      <c r="O112" s="69"/>
      <c r="P112" s="69"/>
      <c r="Q112" s="69"/>
      <c r="R112" s="69"/>
      <c r="S112" s="69"/>
      <c r="T112" s="69"/>
      <c r="U112" s="69"/>
      <c r="V112" s="69"/>
    </row>
    <row r="113" spans="1:22" ht="20.100000000000001" customHeight="1" x14ac:dyDescent="0.25">
      <c r="A113" s="161" t="s">
        <v>137</v>
      </c>
      <c r="B113" s="15">
        <v>76480</v>
      </c>
      <c r="C113" s="15">
        <v>146797</v>
      </c>
      <c r="D113" s="15">
        <v>41681</v>
      </c>
      <c r="E113" s="15">
        <v>80369</v>
      </c>
      <c r="F113" s="15">
        <v>275366</v>
      </c>
      <c r="G113" s="15">
        <v>48650</v>
      </c>
      <c r="H113" s="15">
        <v>8893</v>
      </c>
      <c r="I113" s="15">
        <v>47481</v>
      </c>
      <c r="J113" s="177">
        <f t="shared" si="4"/>
        <v>725717</v>
      </c>
      <c r="K113" s="69"/>
      <c r="L113" s="70"/>
      <c r="M113" s="69"/>
      <c r="N113" s="69"/>
      <c r="O113" s="69"/>
      <c r="P113" s="69"/>
      <c r="Q113" s="69"/>
      <c r="R113" s="69"/>
      <c r="S113" s="69"/>
      <c r="T113" s="69"/>
      <c r="U113" s="69"/>
      <c r="V113" s="69"/>
    </row>
    <row r="114" spans="1:22" ht="20.100000000000001" customHeight="1" x14ac:dyDescent="0.25">
      <c r="A114" s="161" t="s">
        <v>138</v>
      </c>
      <c r="B114" s="15">
        <v>671237</v>
      </c>
      <c r="C114" s="15">
        <v>326990</v>
      </c>
      <c r="D114" s="15">
        <v>528408</v>
      </c>
      <c r="E114" s="15">
        <v>1093752</v>
      </c>
      <c r="F114" s="15">
        <v>633965</v>
      </c>
      <c r="G114" s="15">
        <v>167619</v>
      </c>
      <c r="H114" s="15">
        <v>467266</v>
      </c>
      <c r="I114" s="15">
        <v>184700</v>
      </c>
      <c r="J114" s="177">
        <f t="shared" si="4"/>
        <v>4073937</v>
      </c>
      <c r="K114" s="69"/>
      <c r="L114" s="70"/>
      <c r="M114" s="69"/>
      <c r="N114" s="69"/>
      <c r="O114" s="69"/>
      <c r="P114" s="69"/>
      <c r="Q114" s="69"/>
      <c r="R114" s="69"/>
      <c r="S114" s="69"/>
      <c r="T114" s="69"/>
      <c r="U114" s="69"/>
      <c r="V114" s="69"/>
    </row>
    <row r="115" spans="1:22" ht="20.100000000000001" customHeight="1" x14ac:dyDescent="0.25">
      <c r="A115" s="161" t="s">
        <v>139</v>
      </c>
      <c r="B115" s="15">
        <v>114362</v>
      </c>
      <c r="C115" s="15">
        <v>11680</v>
      </c>
      <c r="D115" s="15">
        <v>198602</v>
      </c>
      <c r="E115" s="15">
        <v>156725</v>
      </c>
      <c r="F115" s="15">
        <v>130452</v>
      </c>
      <c r="G115" s="15">
        <v>60178</v>
      </c>
      <c r="H115" s="15">
        <v>124095</v>
      </c>
      <c r="I115" s="15">
        <v>16130</v>
      </c>
      <c r="J115" s="177">
        <f t="shared" si="4"/>
        <v>812224</v>
      </c>
      <c r="K115" s="69"/>
      <c r="L115" s="70"/>
      <c r="M115" s="69"/>
      <c r="N115" s="69"/>
      <c r="O115" s="69"/>
      <c r="P115" s="69"/>
      <c r="Q115" s="69"/>
      <c r="R115" s="69"/>
      <c r="S115" s="69"/>
      <c r="T115" s="69"/>
      <c r="U115" s="69"/>
      <c r="V115" s="69"/>
    </row>
    <row r="116" spans="1:22" ht="20.100000000000001" customHeight="1" x14ac:dyDescent="0.25">
      <c r="A116" s="161" t="s">
        <v>140</v>
      </c>
      <c r="B116" s="15">
        <v>0</v>
      </c>
      <c r="C116" s="15">
        <v>0</v>
      </c>
      <c r="D116" s="15">
        <v>2618</v>
      </c>
      <c r="E116" s="15">
        <v>61224</v>
      </c>
      <c r="F116" s="15">
        <v>4196</v>
      </c>
      <c r="G116" s="15">
        <v>0</v>
      </c>
      <c r="H116" s="15">
        <v>0</v>
      </c>
      <c r="I116" s="15">
        <v>0</v>
      </c>
      <c r="J116" s="177">
        <f t="shared" si="4"/>
        <v>68038</v>
      </c>
      <c r="K116" s="69"/>
      <c r="L116" s="70"/>
      <c r="M116" s="69"/>
      <c r="N116" s="69"/>
      <c r="O116" s="69"/>
      <c r="P116" s="69"/>
      <c r="Q116" s="69"/>
      <c r="R116" s="69"/>
      <c r="S116" s="69"/>
      <c r="T116" s="69"/>
      <c r="U116" s="69"/>
      <c r="V116" s="69"/>
    </row>
    <row r="117" spans="1:22" ht="20.100000000000001" customHeight="1" x14ac:dyDescent="0.25">
      <c r="A117" s="161" t="s">
        <v>141</v>
      </c>
      <c r="B117" s="15">
        <v>99230</v>
      </c>
      <c r="C117" s="15">
        <v>133958</v>
      </c>
      <c r="D117" s="15">
        <v>67612</v>
      </c>
      <c r="E117" s="15">
        <v>161250</v>
      </c>
      <c r="F117" s="15">
        <v>161562</v>
      </c>
      <c r="G117" s="15">
        <v>84693</v>
      </c>
      <c r="H117" s="15">
        <v>49191</v>
      </c>
      <c r="I117" s="15">
        <v>86731</v>
      </c>
      <c r="J117" s="177">
        <f t="shared" si="4"/>
        <v>844227</v>
      </c>
      <c r="K117" s="69"/>
      <c r="L117" s="70"/>
      <c r="M117" s="69"/>
      <c r="N117" s="69"/>
      <c r="O117" s="69"/>
      <c r="P117" s="69"/>
      <c r="Q117" s="69"/>
      <c r="R117" s="69"/>
      <c r="S117" s="69"/>
      <c r="T117" s="69"/>
      <c r="U117" s="69"/>
      <c r="V117" s="69"/>
    </row>
    <row r="118" spans="1:22" ht="20.100000000000001" customHeight="1" x14ac:dyDescent="0.25">
      <c r="A118" s="161" t="s">
        <v>142</v>
      </c>
      <c r="B118" s="15">
        <v>86619</v>
      </c>
      <c r="C118" s="15">
        <v>2774</v>
      </c>
      <c r="D118" s="15">
        <v>85788</v>
      </c>
      <c r="E118" s="15">
        <v>210718</v>
      </c>
      <c r="F118" s="15">
        <v>41807</v>
      </c>
      <c r="G118" s="15">
        <v>29715</v>
      </c>
      <c r="H118" s="15">
        <v>74647</v>
      </c>
      <c r="I118" s="15">
        <v>3236</v>
      </c>
      <c r="J118" s="177">
        <f t="shared" si="4"/>
        <v>535304</v>
      </c>
      <c r="K118" s="69"/>
      <c r="L118" s="70"/>
      <c r="M118" s="69"/>
      <c r="N118" s="69"/>
      <c r="O118" s="69"/>
      <c r="P118" s="69"/>
      <c r="Q118" s="69"/>
      <c r="R118" s="69"/>
      <c r="S118" s="69"/>
      <c r="T118" s="69"/>
      <c r="U118" s="69"/>
      <c r="V118" s="69"/>
    </row>
    <row r="119" spans="1:22" ht="20.100000000000001" customHeight="1" x14ac:dyDescent="0.25">
      <c r="A119" s="161" t="s">
        <v>143</v>
      </c>
      <c r="B119" s="15">
        <v>32867</v>
      </c>
      <c r="C119" s="15">
        <v>14</v>
      </c>
      <c r="D119" s="15">
        <v>6373</v>
      </c>
      <c r="E119" s="15">
        <v>269006</v>
      </c>
      <c r="F119" s="15">
        <v>759673</v>
      </c>
      <c r="G119" s="15">
        <v>208197</v>
      </c>
      <c r="H119" s="15">
        <v>404790</v>
      </c>
      <c r="I119" s="15">
        <v>3090</v>
      </c>
      <c r="J119" s="177">
        <f t="shared" si="4"/>
        <v>1684010</v>
      </c>
      <c r="K119" s="69"/>
      <c r="L119" s="70"/>
      <c r="M119" s="69"/>
      <c r="N119" s="69"/>
      <c r="O119" s="69"/>
      <c r="P119" s="69"/>
      <c r="Q119" s="69"/>
      <c r="R119" s="69"/>
      <c r="S119" s="69"/>
      <c r="T119" s="69"/>
      <c r="U119" s="69"/>
      <c r="V119" s="69"/>
    </row>
    <row r="120" spans="1:22" ht="20.100000000000001" customHeight="1" x14ac:dyDescent="0.25">
      <c r="A120" s="161" t="s">
        <v>144</v>
      </c>
      <c r="B120" s="15">
        <v>15385</v>
      </c>
      <c r="C120" s="15">
        <v>2751</v>
      </c>
      <c r="D120" s="15">
        <v>10393</v>
      </c>
      <c r="E120" s="15">
        <v>59621</v>
      </c>
      <c r="F120" s="15">
        <v>76285</v>
      </c>
      <c r="G120" s="15">
        <v>4588</v>
      </c>
      <c r="H120" s="15">
        <v>2341</v>
      </c>
      <c r="I120" s="15">
        <v>2148</v>
      </c>
      <c r="J120" s="177">
        <f t="shared" si="4"/>
        <v>173512</v>
      </c>
      <c r="K120" s="69"/>
      <c r="L120" s="70"/>
      <c r="M120" s="69"/>
      <c r="N120" s="69"/>
      <c r="O120" s="69"/>
      <c r="P120" s="69"/>
      <c r="Q120" s="69"/>
      <c r="R120" s="69"/>
      <c r="S120" s="69"/>
      <c r="T120" s="69"/>
      <c r="U120" s="69"/>
      <c r="V120" s="69"/>
    </row>
    <row r="121" spans="1:22" ht="20.100000000000001" customHeight="1" x14ac:dyDescent="0.25">
      <c r="A121" s="161" t="s">
        <v>164</v>
      </c>
      <c r="B121" s="15">
        <v>239</v>
      </c>
      <c r="C121" s="15">
        <v>52</v>
      </c>
      <c r="D121" s="15">
        <v>0</v>
      </c>
      <c r="E121" s="15">
        <v>15162</v>
      </c>
      <c r="F121" s="15">
        <v>11255</v>
      </c>
      <c r="G121" s="15">
        <v>144</v>
      </c>
      <c r="H121" s="15">
        <v>283</v>
      </c>
      <c r="I121" s="15">
        <v>1290</v>
      </c>
      <c r="J121" s="177">
        <f t="shared" si="4"/>
        <v>28425</v>
      </c>
      <c r="K121" s="69"/>
      <c r="L121" s="70"/>
      <c r="M121" s="69"/>
      <c r="N121" s="69"/>
      <c r="O121" s="69"/>
      <c r="P121" s="69"/>
      <c r="Q121" s="69"/>
      <c r="R121" s="69"/>
      <c r="S121" s="69"/>
      <c r="T121" s="69"/>
      <c r="U121" s="69"/>
      <c r="V121" s="69"/>
    </row>
    <row r="122" spans="1:22" ht="20.100000000000001" customHeight="1" x14ac:dyDescent="0.25">
      <c r="A122" s="161" t="s">
        <v>165</v>
      </c>
      <c r="B122" s="15">
        <v>226</v>
      </c>
      <c r="C122" s="15">
        <v>0</v>
      </c>
      <c r="D122" s="15">
        <v>2346</v>
      </c>
      <c r="E122" s="15">
        <v>299616</v>
      </c>
      <c r="F122" s="15">
        <v>15488</v>
      </c>
      <c r="G122" s="15">
        <v>16617</v>
      </c>
      <c r="H122" s="15">
        <v>6417</v>
      </c>
      <c r="I122" s="15">
        <v>12</v>
      </c>
      <c r="J122" s="177">
        <f t="shared" si="4"/>
        <v>340722</v>
      </c>
      <c r="K122" s="69"/>
      <c r="L122" s="70"/>
      <c r="M122" s="69"/>
      <c r="N122" s="69"/>
      <c r="O122" s="69"/>
      <c r="P122" s="69"/>
      <c r="Q122" s="69"/>
      <c r="R122" s="69"/>
      <c r="S122" s="69"/>
      <c r="T122" s="69"/>
      <c r="U122" s="69"/>
      <c r="V122" s="69"/>
    </row>
    <row r="123" spans="1:22" ht="20.100000000000001" customHeight="1" x14ac:dyDescent="0.25">
      <c r="A123" s="161" t="s">
        <v>147</v>
      </c>
      <c r="B123" s="15">
        <v>11277</v>
      </c>
      <c r="C123" s="15">
        <v>1242</v>
      </c>
      <c r="D123" s="15">
        <v>8493</v>
      </c>
      <c r="E123" s="15">
        <v>96217</v>
      </c>
      <c r="F123" s="15">
        <v>237365</v>
      </c>
      <c r="G123" s="15">
        <v>8808</v>
      </c>
      <c r="H123" s="15">
        <v>33263</v>
      </c>
      <c r="I123" s="15">
        <v>792</v>
      </c>
      <c r="J123" s="177">
        <f t="shared" si="4"/>
        <v>397457</v>
      </c>
      <c r="K123" s="71"/>
      <c r="L123" s="70"/>
      <c r="M123" s="69"/>
      <c r="N123" s="69"/>
      <c r="O123" s="69"/>
      <c r="P123" s="69"/>
      <c r="Q123" s="69"/>
      <c r="R123" s="69"/>
      <c r="S123" s="69"/>
      <c r="T123" s="69"/>
      <c r="U123" s="69"/>
      <c r="V123" s="69"/>
    </row>
    <row r="124" spans="1:22" ht="20.100000000000001" customHeight="1" x14ac:dyDescent="0.25">
      <c r="A124" s="161" t="s">
        <v>148</v>
      </c>
      <c r="B124" s="15">
        <v>0</v>
      </c>
      <c r="C124" s="15">
        <v>0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77">
        <f t="shared" si="4"/>
        <v>0</v>
      </c>
      <c r="K124" s="69"/>
      <c r="L124" s="70"/>
      <c r="M124" s="69"/>
      <c r="N124" s="69"/>
      <c r="O124" s="69"/>
      <c r="P124" s="69"/>
      <c r="Q124" s="69"/>
      <c r="R124" s="69"/>
      <c r="S124" s="69"/>
      <c r="T124" s="69"/>
      <c r="U124" s="69"/>
      <c r="V124" s="69"/>
    </row>
    <row r="125" spans="1:22" ht="20.100000000000001" customHeight="1" x14ac:dyDescent="0.25">
      <c r="A125" s="161" t="s">
        <v>149</v>
      </c>
      <c r="B125" s="15">
        <v>110</v>
      </c>
      <c r="C125" s="15">
        <v>44</v>
      </c>
      <c r="D125" s="15">
        <v>150</v>
      </c>
      <c r="E125" s="15">
        <v>666190</v>
      </c>
      <c r="F125" s="15">
        <v>289845</v>
      </c>
      <c r="G125" s="15">
        <v>31718</v>
      </c>
      <c r="H125" s="15">
        <v>47</v>
      </c>
      <c r="I125" s="15">
        <v>297</v>
      </c>
      <c r="J125" s="177">
        <f t="shared" si="4"/>
        <v>988401</v>
      </c>
      <c r="K125" s="69"/>
      <c r="L125" s="70"/>
      <c r="M125" s="69"/>
      <c r="N125" s="69"/>
      <c r="O125" s="69"/>
      <c r="P125" s="69"/>
      <c r="Q125" s="69"/>
      <c r="R125" s="69"/>
      <c r="S125" s="69"/>
      <c r="T125" s="69"/>
      <c r="U125" s="69"/>
      <c r="V125" s="69"/>
    </row>
    <row r="126" spans="1:22" ht="20.100000000000001" customHeight="1" x14ac:dyDescent="0.25">
      <c r="A126" s="161" t="s">
        <v>166</v>
      </c>
      <c r="B126" s="15">
        <v>354503</v>
      </c>
      <c r="C126" s="15">
        <v>9751</v>
      </c>
      <c r="D126" s="15">
        <v>7846</v>
      </c>
      <c r="E126" s="15">
        <v>33806</v>
      </c>
      <c r="F126" s="15">
        <v>125941</v>
      </c>
      <c r="G126" s="15">
        <v>78280</v>
      </c>
      <c r="H126" s="15">
        <v>29924</v>
      </c>
      <c r="I126" s="15">
        <v>10484</v>
      </c>
      <c r="J126" s="177">
        <f t="shared" si="4"/>
        <v>650535</v>
      </c>
      <c r="K126" s="69"/>
      <c r="L126" s="70"/>
      <c r="M126" s="69"/>
      <c r="N126" s="69"/>
      <c r="O126" s="69"/>
      <c r="P126" s="69"/>
      <c r="Q126" s="69"/>
      <c r="R126" s="69"/>
      <c r="S126" s="69"/>
      <c r="T126" s="69"/>
      <c r="U126" s="69"/>
      <c r="V126" s="69"/>
    </row>
    <row r="127" spans="1:22" ht="20.100000000000001" customHeight="1" x14ac:dyDescent="0.25">
      <c r="A127" s="161" t="s">
        <v>167</v>
      </c>
      <c r="B127" s="15">
        <v>3493</v>
      </c>
      <c r="C127" s="15">
        <v>20329</v>
      </c>
      <c r="D127" s="15">
        <v>222</v>
      </c>
      <c r="E127" s="15">
        <v>12509</v>
      </c>
      <c r="F127" s="15">
        <v>74731</v>
      </c>
      <c r="G127" s="15">
        <v>2285</v>
      </c>
      <c r="H127" s="15">
        <v>95</v>
      </c>
      <c r="I127" s="15">
        <v>126390</v>
      </c>
      <c r="J127" s="177">
        <f t="shared" si="4"/>
        <v>240054</v>
      </c>
      <c r="K127" s="69"/>
      <c r="L127" s="70"/>
      <c r="M127" s="69"/>
      <c r="N127" s="69"/>
      <c r="O127" s="69"/>
      <c r="P127" s="69"/>
      <c r="Q127" s="69"/>
      <c r="R127" s="69"/>
      <c r="S127" s="69"/>
      <c r="T127" s="69"/>
      <c r="U127" s="69"/>
      <c r="V127" s="69"/>
    </row>
    <row r="128" spans="1:22" ht="20.100000000000001" customHeight="1" x14ac:dyDescent="0.25">
      <c r="A128" s="161" t="s">
        <v>168</v>
      </c>
      <c r="B128" s="15">
        <v>7918</v>
      </c>
      <c r="C128" s="15">
        <v>7679</v>
      </c>
      <c r="D128" s="15">
        <v>87432</v>
      </c>
      <c r="E128" s="15">
        <v>38771</v>
      </c>
      <c r="F128" s="15">
        <v>12560</v>
      </c>
      <c r="G128" s="15">
        <v>12571</v>
      </c>
      <c r="H128" s="15">
        <v>5575</v>
      </c>
      <c r="I128" s="15">
        <v>10445</v>
      </c>
      <c r="J128" s="177">
        <f>SUM(B128:I128)</f>
        <v>182951</v>
      </c>
      <c r="K128" s="69"/>
      <c r="L128" s="70"/>
      <c r="M128" s="69"/>
      <c r="N128" s="69"/>
      <c r="O128" s="69"/>
      <c r="P128" s="69"/>
      <c r="Q128" s="69"/>
      <c r="R128" s="69"/>
      <c r="S128" s="69"/>
      <c r="T128" s="69"/>
      <c r="U128" s="69"/>
      <c r="V128" s="69"/>
    </row>
    <row r="129" spans="1:22" ht="20.100000000000001" customHeight="1" x14ac:dyDescent="0.25">
      <c r="A129" s="161" t="s">
        <v>169</v>
      </c>
      <c r="B129" s="15">
        <v>459</v>
      </c>
      <c r="C129" s="15">
        <v>98</v>
      </c>
      <c r="D129" s="15">
        <v>8655</v>
      </c>
      <c r="E129" s="15">
        <v>0</v>
      </c>
      <c r="F129" s="15">
        <v>120</v>
      </c>
      <c r="G129" s="15">
        <v>5391</v>
      </c>
      <c r="H129" s="15">
        <v>986</v>
      </c>
      <c r="I129" s="15">
        <v>2708</v>
      </c>
      <c r="J129" s="177">
        <f t="shared" si="4"/>
        <v>18417</v>
      </c>
      <c r="K129" s="69"/>
      <c r="L129" s="70"/>
      <c r="M129" s="69"/>
      <c r="N129" s="69"/>
      <c r="O129" s="69"/>
      <c r="P129" s="69"/>
      <c r="Q129" s="69"/>
      <c r="R129" s="69"/>
      <c r="S129" s="69"/>
      <c r="T129" s="69"/>
      <c r="U129" s="69"/>
      <c r="V129" s="69"/>
    </row>
    <row r="130" spans="1:22" ht="20.100000000000001" customHeight="1" x14ac:dyDescent="0.25">
      <c r="A130" s="161" t="s">
        <v>170</v>
      </c>
      <c r="B130" s="15">
        <v>38488</v>
      </c>
      <c r="C130" s="15">
        <v>66346</v>
      </c>
      <c r="D130" s="15">
        <v>522</v>
      </c>
      <c r="E130" s="15">
        <v>5438</v>
      </c>
      <c r="F130" s="15">
        <v>251356</v>
      </c>
      <c r="G130" s="15">
        <v>18924</v>
      </c>
      <c r="H130" s="15">
        <v>448</v>
      </c>
      <c r="I130" s="15">
        <v>232902</v>
      </c>
      <c r="J130" s="177">
        <f t="shared" si="4"/>
        <v>614424</v>
      </c>
      <c r="K130" s="69"/>
      <c r="L130" s="70"/>
      <c r="M130" s="69"/>
      <c r="N130" s="69"/>
      <c r="O130" s="69"/>
      <c r="P130" s="69"/>
      <c r="Q130" s="69"/>
      <c r="R130" s="69"/>
      <c r="S130" s="69"/>
      <c r="T130" s="69"/>
      <c r="U130" s="69"/>
      <c r="V130" s="69"/>
    </row>
    <row r="131" spans="1:22" ht="20.100000000000001" customHeight="1" x14ac:dyDescent="0.25">
      <c r="A131" s="161" t="s">
        <v>171</v>
      </c>
      <c r="B131" s="15">
        <v>6215</v>
      </c>
      <c r="C131" s="15">
        <v>48287</v>
      </c>
      <c r="D131" s="15">
        <v>44</v>
      </c>
      <c r="E131" s="15">
        <v>473</v>
      </c>
      <c r="F131" s="15">
        <v>42270</v>
      </c>
      <c r="G131" s="15">
        <v>0</v>
      </c>
      <c r="H131" s="15">
        <v>0</v>
      </c>
      <c r="I131" s="15">
        <v>479</v>
      </c>
      <c r="J131" s="177">
        <f t="shared" si="4"/>
        <v>97768</v>
      </c>
      <c r="K131" s="69"/>
      <c r="L131" s="70"/>
      <c r="M131" s="69"/>
      <c r="N131" s="69"/>
      <c r="O131" s="69"/>
      <c r="P131" s="69"/>
      <c r="Q131" s="69"/>
      <c r="R131" s="69"/>
      <c r="S131" s="69"/>
      <c r="T131" s="69"/>
      <c r="U131" s="69"/>
      <c r="V131" s="69"/>
    </row>
    <row r="132" spans="1:22" ht="20.100000000000001" customHeight="1" x14ac:dyDescent="0.25">
      <c r="A132" s="161" t="s">
        <v>172</v>
      </c>
      <c r="B132" s="15">
        <v>3644</v>
      </c>
      <c r="C132" s="15">
        <v>794</v>
      </c>
      <c r="D132" s="15">
        <v>0</v>
      </c>
      <c r="E132" s="15">
        <v>94</v>
      </c>
      <c r="F132" s="15">
        <v>5363</v>
      </c>
      <c r="G132" s="15">
        <v>14322</v>
      </c>
      <c r="H132" s="15">
        <v>19</v>
      </c>
      <c r="I132" s="15">
        <v>5942</v>
      </c>
      <c r="J132" s="177">
        <f t="shared" si="4"/>
        <v>30178</v>
      </c>
      <c r="K132" s="69"/>
      <c r="L132" s="70"/>
      <c r="M132" s="69"/>
      <c r="N132" s="69"/>
      <c r="O132" s="69"/>
      <c r="P132" s="69"/>
      <c r="Q132" s="69"/>
      <c r="R132" s="69"/>
      <c r="S132" s="69"/>
      <c r="T132" s="69"/>
      <c r="U132" s="69"/>
      <c r="V132" s="69"/>
    </row>
    <row r="133" spans="1:22" ht="20.100000000000001" customHeight="1" x14ac:dyDescent="0.25">
      <c r="A133" s="161" t="s">
        <v>173</v>
      </c>
      <c r="B133" s="15">
        <v>1899596</v>
      </c>
      <c r="C133" s="15">
        <v>512452</v>
      </c>
      <c r="D133" s="15">
        <v>25222023</v>
      </c>
      <c r="E133" s="15">
        <v>324995</v>
      </c>
      <c r="F133" s="15">
        <v>533099</v>
      </c>
      <c r="G133" s="15">
        <v>3679503</v>
      </c>
      <c r="H133" s="15">
        <v>1364130</v>
      </c>
      <c r="I133" s="15">
        <v>342658</v>
      </c>
      <c r="J133" s="177">
        <f t="shared" si="4"/>
        <v>33878456</v>
      </c>
      <c r="K133" s="69"/>
      <c r="L133" s="70"/>
      <c r="M133" s="69"/>
      <c r="N133" s="69"/>
      <c r="O133" s="69"/>
      <c r="P133" s="69"/>
      <c r="Q133" s="69"/>
      <c r="R133" s="69"/>
      <c r="S133" s="69"/>
      <c r="T133" s="69"/>
      <c r="U133" s="69"/>
      <c r="V133" s="69"/>
    </row>
    <row r="134" spans="1:22" ht="20.100000000000001" customHeight="1" thickBot="1" x14ac:dyDescent="0.3">
      <c r="A134" s="162" t="s">
        <v>174</v>
      </c>
      <c r="B134" s="178">
        <v>454851</v>
      </c>
      <c r="C134" s="178">
        <v>287479</v>
      </c>
      <c r="D134" s="178">
        <v>153982</v>
      </c>
      <c r="E134" s="178">
        <v>384182</v>
      </c>
      <c r="F134" s="178">
        <v>109106</v>
      </c>
      <c r="G134" s="178">
        <v>355841</v>
      </c>
      <c r="H134" s="178">
        <v>90986</v>
      </c>
      <c r="I134" s="178">
        <v>44909</v>
      </c>
      <c r="J134" s="179">
        <f t="shared" si="4"/>
        <v>1881336</v>
      </c>
      <c r="K134" s="69"/>
      <c r="L134" s="70"/>
      <c r="M134" s="69"/>
      <c r="N134" s="69"/>
      <c r="O134" s="69"/>
      <c r="P134" s="69"/>
      <c r="Q134" s="69"/>
      <c r="R134" s="69"/>
      <c r="S134" s="69"/>
      <c r="T134" s="69"/>
      <c r="U134" s="69"/>
      <c r="V134" s="69"/>
    </row>
    <row r="135" spans="1:22" x14ac:dyDescent="0.25">
      <c r="A135" s="109" t="s">
        <v>159</v>
      </c>
      <c r="B135" s="110"/>
      <c r="C135" s="110"/>
      <c r="D135" s="110"/>
      <c r="E135" s="110"/>
      <c r="F135" s="69"/>
      <c r="G135" s="69"/>
      <c r="H135" s="69"/>
      <c r="I135" s="69"/>
      <c r="J135" s="70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</row>
    <row r="136" spans="1:22" x14ac:dyDescent="0.25">
      <c r="A136" s="111" t="s">
        <v>175</v>
      </c>
      <c r="B136" s="110"/>
      <c r="C136" s="110"/>
      <c r="D136" s="110"/>
      <c r="E136" s="110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</row>
    <row r="137" spans="1:22" x14ac:dyDescent="0.25">
      <c r="A137" s="111" t="s">
        <v>176</v>
      </c>
      <c r="B137" s="110"/>
      <c r="C137" s="110"/>
      <c r="D137" s="110"/>
      <c r="E137" s="110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</row>
    <row r="138" spans="1:22" x14ac:dyDescent="0.25">
      <c r="A138" s="110"/>
      <c r="B138" s="110"/>
      <c r="C138" s="110"/>
      <c r="D138" s="110"/>
      <c r="E138" s="110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</row>
    <row r="139" spans="1:22" x14ac:dyDescent="0.25">
      <c r="A139" s="110"/>
      <c r="B139" s="110"/>
      <c r="C139" s="110"/>
      <c r="D139" s="110"/>
      <c r="E139" s="110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</row>
    <row r="140" spans="1:22" x14ac:dyDescent="0.25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</row>
    <row r="141" spans="1:22" x14ac:dyDescent="0.25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</row>
    <row r="142" spans="1:22" x14ac:dyDescent="0.25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</row>
    <row r="143" spans="1:22" x14ac:dyDescent="0.25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</row>
    <row r="144" spans="1:22" x14ac:dyDescent="0.25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</row>
    <row r="145" spans="1:22" x14ac:dyDescent="0.25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</row>
    <row r="146" spans="1:22" x14ac:dyDescent="0.25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</row>
    <row r="147" spans="1:22" x14ac:dyDescent="0.25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</row>
    <row r="148" spans="1:22" x14ac:dyDescent="0.25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</row>
    <row r="149" spans="1:22" x14ac:dyDescent="0.25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</row>
    <row r="150" spans="1:22" x14ac:dyDescent="0.25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</row>
    <row r="151" spans="1:22" x14ac:dyDescent="0.25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</row>
    <row r="152" spans="1:22" x14ac:dyDescent="0.25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</row>
    <row r="153" spans="1:22" x14ac:dyDescent="0.25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</row>
    <row r="154" spans="1:22" x14ac:dyDescent="0.25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</row>
    <row r="155" spans="1:22" x14ac:dyDescent="0.25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</row>
    <row r="156" spans="1:22" x14ac:dyDescent="0.25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</row>
    <row r="157" spans="1:22" x14ac:dyDescent="0.25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</row>
    <row r="158" spans="1:22" x14ac:dyDescent="0.25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</row>
    <row r="159" spans="1:22" x14ac:dyDescent="0.25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</row>
    <row r="160" spans="1:22" x14ac:dyDescent="0.25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</row>
    <row r="161" spans="1:22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</row>
    <row r="162" spans="1:22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</row>
    <row r="163" spans="1:22" x14ac:dyDescent="0.25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</row>
    <row r="164" spans="1:22" x14ac:dyDescent="0.25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</row>
    <row r="165" spans="1:22" x14ac:dyDescent="0.25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</row>
    <row r="166" spans="1:22" x14ac:dyDescent="0.25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</row>
    <row r="167" spans="1:22" x14ac:dyDescent="0.25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</row>
    <row r="168" spans="1:22" x14ac:dyDescent="0.25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</row>
    <row r="169" spans="1:22" x14ac:dyDescent="0.25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</row>
    <row r="170" spans="1:22" x14ac:dyDescent="0.25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</row>
    <row r="171" spans="1:22" x14ac:dyDescent="0.25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</row>
    <row r="172" spans="1:22" x14ac:dyDescent="0.25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</row>
    <row r="173" spans="1:22" x14ac:dyDescent="0.25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</row>
    <row r="174" spans="1:22" x14ac:dyDescent="0.25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</row>
    <row r="175" spans="1:22" x14ac:dyDescent="0.25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</row>
    <row r="176" spans="1:22" x14ac:dyDescent="0.25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</row>
    <row r="177" spans="1:22" x14ac:dyDescent="0.25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</row>
    <row r="178" spans="1:22" x14ac:dyDescent="0.25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</row>
    <row r="179" spans="1:22" x14ac:dyDescent="0.25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</row>
    <row r="180" spans="1:22" x14ac:dyDescent="0.25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</row>
    <row r="181" spans="1:22" x14ac:dyDescent="0.25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</row>
    <row r="182" spans="1:22" x14ac:dyDescent="0.25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</row>
    <row r="183" spans="1:22" x14ac:dyDescent="0.25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</row>
    <row r="184" spans="1:22" x14ac:dyDescent="0.25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</row>
  </sheetData>
  <mergeCells count="6">
    <mergeCell ref="A97:J97"/>
    <mergeCell ref="A6:J6"/>
    <mergeCell ref="A7:J7"/>
    <mergeCell ref="A52:J52"/>
    <mergeCell ref="A53:J53"/>
    <mergeCell ref="A96:J9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V198"/>
  <sheetViews>
    <sheetView topLeftCell="A2" zoomScaleNormal="100" workbookViewId="0">
      <selection activeCell="C18" sqref="C18"/>
    </sheetView>
  </sheetViews>
  <sheetFormatPr baseColWidth="10" defaultColWidth="12.42578125" defaultRowHeight="12.75" x14ac:dyDescent="0.2"/>
  <cols>
    <col min="1" max="10" width="16.7109375" style="57" customWidth="1"/>
    <col min="11" max="16384" width="12.42578125" style="57"/>
  </cols>
  <sheetData>
    <row r="1" spans="1:40" hidden="1" x14ac:dyDescent="0.2">
      <c r="A1" s="57" t="s">
        <v>78</v>
      </c>
    </row>
    <row r="2" spans="1:40" s="60" customFormat="1" x14ac:dyDescent="0.2"/>
    <row r="3" spans="1:40" s="60" customFormat="1" x14ac:dyDescent="0.2"/>
    <row r="4" spans="1:40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</row>
    <row r="5" spans="1:40" x14ac:dyDescent="0.2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</row>
    <row r="6" spans="1:40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</row>
    <row r="7" spans="1:40" ht="15.75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</row>
    <row r="8" spans="1:40" s="138" customFormat="1" ht="15.75" x14ac:dyDescent="0.25">
      <c r="A8" s="201" t="s">
        <v>183</v>
      </c>
      <c r="B8" s="201"/>
      <c r="C8" s="201"/>
      <c r="D8" s="201"/>
      <c r="E8" s="201"/>
      <c r="F8" s="201"/>
      <c r="G8" s="201"/>
      <c r="H8" s="201"/>
      <c r="I8" s="201"/>
      <c r="J8" s="201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</row>
    <row r="9" spans="1:40" s="138" customFormat="1" ht="15.75" x14ac:dyDescent="0.25">
      <c r="A9" s="201" t="s">
        <v>184</v>
      </c>
      <c r="B9" s="201"/>
      <c r="C9" s="201"/>
      <c r="D9" s="201"/>
      <c r="E9" s="201"/>
      <c r="F9" s="201"/>
      <c r="G9" s="201"/>
      <c r="H9" s="201"/>
      <c r="I9" s="201"/>
      <c r="J9" s="201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</row>
    <row r="10" spans="1:40" ht="13.5" thickBot="1" x14ac:dyDescent="0.25">
      <c r="A10" s="142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</row>
    <row r="11" spans="1:40" x14ac:dyDescent="0.2">
      <c r="A11" s="65" t="s">
        <v>1</v>
      </c>
      <c r="B11" s="66" t="s">
        <v>2</v>
      </c>
      <c r="C11" s="66" t="s">
        <v>3</v>
      </c>
      <c r="D11" s="66" t="s">
        <v>4</v>
      </c>
      <c r="E11" s="66" t="s">
        <v>5</v>
      </c>
      <c r="F11" s="66" t="s">
        <v>6</v>
      </c>
      <c r="G11" s="66" t="s">
        <v>7</v>
      </c>
      <c r="H11" s="66" t="s">
        <v>8</v>
      </c>
      <c r="I11" s="66" t="s">
        <v>9</v>
      </c>
      <c r="J11" s="67" t="s">
        <v>10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</row>
    <row r="12" spans="1:40" ht="20.100000000000001" customHeight="1" x14ac:dyDescent="0.2">
      <c r="A12" s="161" t="s">
        <v>262</v>
      </c>
      <c r="B12" s="15">
        <v>31898</v>
      </c>
      <c r="C12" s="15">
        <v>1309153</v>
      </c>
      <c r="D12" s="15">
        <v>690178</v>
      </c>
      <c r="E12" s="15">
        <v>387265</v>
      </c>
      <c r="F12" s="15">
        <v>24518</v>
      </c>
      <c r="G12" s="15">
        <v>0</v>
      </c>
      <c r="H12" s="15">
        <v>147279</v>
      </c>
      <c r="I12" s="15">
        <v>60465</v>
      </c>
      <c r="J12" s="177">
        <f t="shared" ref="J12:J45" si="0">SUM(B12:I12)</f>
        <v>2650756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</row>
    <row r="13" spans="1:40" ht="20.100000000000001" customHeight="1" x14ac:dyDescent="0.2">
      <c r="A13" s="161" t="s">
        <v>126</v>
      </c>
      <c r="B13" s="15">
        <v>35829</v>
      </c>
      <c r="C13" s="15">
        <v>14055</v>
      </c>
      <c r="D13" s="15">
        <v>34398</v>
      </c>
      <c r="E13" s="15">
        <v>20586</v>
      </c>
      <c r="F13" s="15">
        <v>39007</v>
      </c>
      <c r="G13" s="15">
        <v>50273</v>
      </c>
      <c r="H13" s="15">
        <v>213907</v>
      </c>
      <c r="I13" s="15">
        <v>18143</v>
      </c>
      <c r="J13" s="177">
        <f t="shared" si="0"/>
        <v>426198</v>
      </c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</row>
    <row r="14" spans="1:40" ht="20.100000000000001" customHeight="1" x14ac:dyDescent="0.2">
      <c r="A14" s="161" t="s">
        <v>127</v>
      </c>
      <c r="B14" s="15">
        <v>170</v>
      </c>
      <c r="C14" s="15">
        <v>60</v>
      </c>
      <c r="D14" s="15">
        <v>160</v>
      </c>
      <c r="E14" s="15">
        <v>0</v>
      </c>
      <c r="F14" s="15">
        <v>0</v>
      </c>
      <c r="G14" s="15">
        <v>21210</v>
      </c>
      <c r="H14" s="15">
        <v>0</v>
      </c>
      <c r="I14" s="15">
        <v>0</v>
      </c>
      <c r="J14" s="177">
        <f t="shared" si="0"/>
        <v>21600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</row>
    <row r="15" spans="1:40" ht="20.100000000000001" customHeight="1" x14ac:dyDescent="0.2">
      <c r="A15" s="161" t="s">
        <v>128</v>
      </c>
      <c r="B15" s="15">
        <v>116</v>
      </c>
      <c r="C15" s="15">
        <v>571</v>
      </c>
      <c r="D15" s="15">
        <v>119</v>
      </c>
      <c r="E15" s="15">
        <v>172</v>
      </c>
      <c r="F15" s="15">
        <v>261</v>
      </c>
      <c r="G15" s="15">
        <v>93</v>
      </c>
      <c r="H15" s="15">
        <v>45</v>
      </c>
      <c r="I15" s="15">
        <v>135</v>
      </c>
      <c r="J15" s="177">
        <f t="shared" si="0"/>
        <v>1512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</row>
    <row r="16" spans="1:40" ht="20.100000000000001" customHeight="1" x14ac:dyDescent="0.2">
      <c r="A16" s="161" t="s">
        <v>129</v>
      </c>
      <c r="B16" s="15">
        <v>0</v>
      </c>
      <c r="C16" s="15">
        <v>402</v>
      </c>
      <c r="D16" s="15">
        <v>8200</v>
      </c>
      <c r="E16" s="15">
        <v>182</v>
      </c>
      <c r="F16" s="15">
        <v>74</v>
      </c>
      <c r="G16" s="15">
        <v>32</v>
      </c>
      <c r="H16" s="15">
        <v>29856</v>
      </c>
      <c r="I16" s="15">
        <v>2750</v>
      </c>
      <c r="J16" s="177">
        <f t="shared" si="0"/>
        <v>41496</v>
      </c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</row>
    <row r="17" spans="1:40" ht="20.100000000000001" customHeight="1" x14ac:dyDescent="0.2">
      <c r="A17" s="161" t="s">
        <v>130</v>
      </c>
      <c r="B17" s="15">
        <v>8388</v>
      </c>
      <c r="C17" s="15">
        <v>4884</v>
      </c>
      <c r="D17" s="15">
        <v>24427</v>
      </c>
      <c r="E17" s="15">
        <v>17785</v>
      </c>
      <c r="F17" s="15">
        <v>28538</v>
      </c>
      <c r="G17" s="15">
        <v>18171</v>
      </c>
      <c r="H17" s="15">
        <v>284591</v>
      </c>
      <c r="I17" s="15">
        <v>21914</v>
      </c>
      <c r="J17" s="177">
        <f t="shared" si="0"/>
        <v>408698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</row>
    <row r="18" spans="1:40" ht="20.100000000000001" customHeight="1" x14ac:dyDescent="0.2">
      <c r="A18" s="161" t="s">
        <v>131</v>
      </c>
      <c r="B18" s="15">
        <v>3401</v>
      </c>
      <c r="C18" s="15">
        <v>3412</v>
      </c>
      <c r="D18" s="15">
        <v>16448</v>
      </c>
      <c r="E18" s="15">
        <v>5301</v>
      </c>
      <c r="F18" s="15">
        <v>7512</v>
      </c>
      <c r="G18" s="15">
        <v>85960</v>
      </c>
      <c r="H18" s="15">
        <v>160603</v>
      </c>
      <c r="I18" s="15">
        <v>8543</v>
      </c>
      <c r="J18" s="177">
        <f t="shared" si="0"/>
        <v>291180</v>
      </c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</row>
    <row r="19" spans="1:40" ht="20.100000000000001" customHeight="1" x14ac:dyDescent="0.2">
      <c r="A19" s="161" t="s">
        <v>132</v>
      </c>
      <c r="B19" s="15">
        <v>685</v>
      </c>
      <c r="C19" s="15">
        <v>0</v>
      </c>
      <c r="D19" s="15">
        <v>23</v>
      </c>
      <c r="E19" s="15">
        <v>1</v>
      </c>
      <c r="F19" s="15">
        <v>935</v>
      </c>
      <c r="G19" s="15">
        <v>5384</v>
      </c>
      <c r="H19" s="15">
        <v>7786</v>
      </c>
      <c r="I19" s="15">
        <v>0</v>
      </c>
      <c r="J19" s="177">
        <f t="shared" si="0"/>
        <v>14814</v>
      </c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</row>
    <row r="20" spans="1:40" ht="20.100000000000001" customHeight="1" x14ac:dyDescent="0.2">
      <c r="A20" s="161" t="s">
        <v>133</v>
      </c>
      <c r="B20" s="15">
        <v>4010</v>
      </c>
      <c r="C20" s="15">
        <v>3158</v>
      </c>
      <c r="D20" s="15">
        <v>12044</v>
      </c>
      <c r="E20" s="15">
        <v>5679</v>
      </c>
      <c r="F20" s="15">
        <v>17400</v>
      </c>
      <c r="G20" s="15">
        <v>81679</v>
      </c>
      <c r="H20" s="15">
        <v>113509</v>
      </c>
      <c r="I20" s="15">
        <v>5574</v>
      </c>
      <c r="J20" s="177">
        <f t="shared" si="0"/>
        <v>243053</v>
      </c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</row>
    <row r="21" spans="1:40" ht="20.100000000000001" customHeight="1" x14ac:dyDescent="0.2">
      <c r="A21" s="161" t="s">
        <v>134</v>
      </c>
      <c r="B21" s="15">
        <v>10345</v>
      </c>
      <c r="C21" s="15">
        <v>7921</v>
      </c>
      <c r="D21" s="15">
        <v>4388</v>
      </c>
      <c r="E21" s="15">
        <v>22288</v>
      </c>
      <c r="F21" s="15">
        <v>6709</v>
      </c>
      <c r="G21" s="15">
        <v>2909</v>
      </c>
      <c r="H21" s="15">
        <v>28790</v>
      </c>
      <c r="I21" s="15">
        <v>5607</v>
      </c>
      <c r="J21" s="177">
        <f t="shared" si="0"/>
        <v>88957</v>
      </c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</row>
    <row r="22" spans="1:40" ht="20.100000000000001" customHeight="1" x14ac:dyDescent="0.2">
      <c r="A22" s="161" t="s">
        <v>135</v>
      </c>
      <c r="B22" s="15">
        <v>100</v>
      </c>
      <c r="C22" s="15">
        <v>23076</v>
      </c>
      <c r="D22" s="15">
        <v>2782</v>
      </c>
      <c r="E22" s="15">
        <v>706</v>
      </c>
      <c r="F22" s="15">
        <v>24308</v>
      </c>
      <c r="G22" s="15">
        <v>2199</v>
      </c>
      <c r="H22" s="15">
        <v>348</v>
      </c>
      <c r="I22" s="15">
        <v>9819</v>
      </c>
      <c r="J22" s="177">
        <f t="shared" si="0"/>
        <v>63338</v>
      </c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</row>
    <row r="23" spans="1:40" ht="20.100000000000001" customHeight="1" x14ac:dyDescent="0.2">
      <c r="A23" s="161" t="s">
        <v>136</v>
      </c>
      <c r="B23" s="15">
        <v>0</v>
      </c>
      <c r="C23" s="15">
        <v>0</v>
      </c>
      <c r="D23" s="15">
        <v>3</v>
      </c>
      <c r="E23" s="15">
        <v>25919</v>
      </c>
      <c r="F23" s="15">
        <v>8262</v>
      </c>
      <c r="G23" s="15">
        <v>436</v>
      </c>
      <c r="H23" s="15">
        <v>0</v>
      </c>
      <c r="I23" s="15">
        <v>10</v>
      </c>
      <c r="J23" s="177">
        <f t="shared" si="0"/>
        <v>34630</v>
      </c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</row>
    <row r="24" spans="1:40" ht="20.100000000000001" customHeight="1" x14ac:dyDescent="0.2">
      <c r="A24" s="161" t="s">
        <v>137</v>
      </c>
      <c r="B24" s="15">
        <v>6204</v>
      </c>
      <c r="C24" s="15">
        <v>18852</v>
      </c>
      <c r="D24" s="15">
        <v>3635</v>
      </c>
      <c r="E24" s="15">
        <v>5679</v>
      </c>
      <c r="F24" s="15">
        <v>22454</v>
      </c>
      <c r="G24" s="15">
        <v>8553</v>
      </c>
      <c r="H24" s="15">
        <v>1915</v>
      </c>
      <c r="I24" s="15">
        <v>5325</v>
      </c>
      <c r="J24" s="177">
        <f t="shared" si="0"/>
        <v>72617</v>
      </c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</row>
    <row r="25" spans="1:40" ht="20.100000000000001" customHeight="1" x14ac:dyDescent="0.2">
      <c r="A25" s="161" t="s">
        <v>138</v>
      </c>
      <c r="B25" s="15">
        <v>38709</v>
      </c>
      <c r="C25" s="15">
        <v>29037</v>
      </c>
      <c r="D25" s="15">
        <v>45156</v>
      </c>
      <c r="E25" s="15">
        <v>76774</v>
      </c>
      <c r="F25" s="15">
        <v>42141</v>
      </c>
      <c r="G25" s="15">
        <v>15759</v>
      </c>
      <c r="H25" s="15">
        <v>30966</v>
      </c>
      <c r="I25" s="15">
        <v>15562</v>
      </c>
      <c r="J25" s="177">
        <f t="shared" si="0"/>
        <v>294104</v>
      </c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</row>
    <row r="26" spans="1:40" ht="20.100000000000001" customHeight="1" x14ac:dyDescent="0.2">
      <c r="A26" s="161" t="s">
        <v>139</v>
      </c>
      <c r="B26" s="15">
        <v>6742</v>
      </c>
      <c r="C26" s="15">
        <v>1800</v>
      </c>
      <c r="D26" s="15">
        <v>8442</v>
      </c>
      <c r="E26" s="15">
        <v>4662</v>
      </c>
      <c r="F26" s="15">
        <v>6892</v>
      </c>
      <c r="G26" s="15">
        <v>3808</v>
      </c>
      <c r="H26" s="15">
        <v>8350</v>
      </c>
      <c r="I26" s="15">
        <v>1786</v>
      </c>
      <c r="J26" s="177">
        <f t="shared" si="0"/>
        <v>42482</v>
      </c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</row>
    <row r="27" spans="1:40" ht="20.100000000000001" customHeight="1" x14ac:dyDescent="0.2">
      <c r="A27" s="161" t="s">
        <v>140</v>
      </c>
      <c r="B27" s="15">
        <v>1</v>
      </c>
      <c r="C27" s="15">
        <v>0</v>
      </c>
      <c r="D27" s="15">
        <v>0</v>
      </c>
      <c r="E27" s="15">
        <v>10063</v>
      </c>
      <c r="F27" s="15">
        <v>0</v>
      </c>
      <c r="G27" s="15">
        <v>2</v>
      </c>
      <c r="H27" s="15">
        <v>0</v>
      </c>
      <c r="I27" s="15">
        <v>0</v>
      </c>
      <c r="J27" s="177">
        <f t="shared" si="0"/>
        <v>10066</v>
      </c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</row>
    <row r="28" spans="1:40" ht="20.100000000000001" customHeight="1" x14ac:dyDescent="0.2">
      <c r="A28" s="161" t="s">
        <v>141</v>
      </c>
      <c r="B28" s="15">
        <v>4251</v>
      </c>
      <c r="C28" s="15">
        <v>10166</v>
      </c>
      <c r="D28" s="15">
        <v>7900</v>
      </c>
      <c r="E28" s="15">
        <v>5382</v>
      </c>
      <c r="F28" s="15">
        <v>27354</v>
      </c>
      <c r="G28" s="15">
        <v>17988</v>
      </c>
      <c r="H28" s="15">
        <v>10830</v>
      </c>
      <c r="I28" s="15">
        <v>10441</v>
      </c>
      <c r="J28" s="177">
        <f t="shared" si="0"/>
        <v>94312</v>
      </c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</row>
    <row r="29" spans="1:40" ht="20.100000000000001" customHeight="1" x14ac:dyDescent="0.2">
      <c r="A29" s="161" t="s">
        <v>142</v>
      </c>
      <c r="B29" s="15">
        <v>2528</v>
      </c>
      <c r="C29" s="15">
        <v>595</v>
      </c>
      <c r="D29" s="15">
        <v>1785</v>
      </c>
      <c r="E29" s="15">
        <v>5018</v>
      </c>
      <c r="F29" s="15">
        <v>3614</v>
      </c>
      <c r="G29" s="15">
        <v>2421</v>
      </c>
      <c r="H29" s="15">
        <v>3200</v>
      </c>
      <c r="I29" s="15">
        <v>375</v>
      </c>
      <c r="J29" s="177">
        <f t="shared" si="0"/>
        <v>19536</v>
      </c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</row>
    <row r="30" spans="1:40" ht="20.100000000000001" customHeight="1" x14ac:dyDescent="0.2">
      <c r="A30" s="161" t="s">
        <v>143</v>
      </c>
      <c r="B30" s="15">
        <v>1130</v>
      </c>
      <c r="C30" s="15">
        <v>0</v>
      </c>
      <c r="D30" s="15">
        <v>1628</v>
      </c>
      <c r="E30" s="15">
        <v>9374</v>
      </c>
      <c r="F30" s="15">
        <v>12273</v>
      </c>
      <c r="G30" s="15">
        <v>4415</v>
      </c>
      <c r="H30" s="15">
        <v>15403</v>
      </c>
      <c r="I30" s="15">
        <v>841</v>
      </c>
      <c r="J30" s="177">
        <f t="shared" si="0"/>
        <v>45064</v>
      </c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</row>
    <row r="31" spans="1:40" ht="20.100000000000001" customHeight="1" x14ac:dyDescent="0.2">
      <c r="A31" s="161" t="s">
        <v>144</v>
      </c>
      <c r="B31" s="15">
        <v>352</v>
      </c>
      <c r="C31" s="15">
        <v>183</v>
      </c>
      <c r="D31" s="15">
        <v>523</v>
      </c>
      <c r="E31" s="15">
        <v>1345</v>
      </c>
      <c r="F31" s="15">
        <v>3268</v>
      </c>
      <c r="G31" s="15">
        <v>57</v>
      </c>
      <c r="H31" s="15">
        <v>1596</v>
      </c>
      <c r="I31" s="15">
        <v>131</v>
      </c>
      <c r="J31" s="177">
        <f t="shared" si="0"/>
        <v>7455</v>
      </c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</row>
    <row r="32" spans="1:40" ht="20.100000000000001" customHeight="1" x14ac:dyDescent="0.2">
      <c r="A32" s="161" t="s">
        <v>145</v>
      </c>
      <c r="B32" s="15">
        <v>5</v>
      </c>
      <c r="C32" s="15">
        <v>42</v>
      </c>
      <c r="D32" s="15">
        <v>0</v>
      </c>
      <c r="E32" s="15">
        <v>8284</v>
      </c>
      <c r="F32" s="15">
        <v>2373</v>
      </c>
      <c r="G32" s="15">
        <v>379</v>
      </c>
      <c r="H32" s="15">
        <v>148</v>
      </c>
      <c r="I32" s="15">
        <v>109</v>
      </c>
      <c r="J32" s="177">
        <f t="shared" si="0"/>
        <v>11340</v>
      </c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</row>
    <row r="33" spans="1:40" ht="20.100000000000001" customHeight="1" x14ac:dyDescent="0.2">
      <c r="A33" s="161" t="s">
        <v>146</v>
      </c>
      <c r="B33" s="15">
        <v>0</v>
      </c>
      <c r="C33" s="15">
        <v>79</v>
      </c>
      <c r="D33" s="15">
        <v>0</v>
      </c>
      <c r="E33" s="15">
        <v>5301</v>
      </c>
      <c r="F33" s="15">
        <v>1064</v>
      </c>
      <c r="G33" s="15">
        <v>5</v>
      </c>
      <c r="H33" s="15">
        <v>0</v>
      </c>
      <c r="I33" s="15">
        <v>19</v>
      </c>
      <c r="J33" s="177">
        <f t="shared" si="0"/>
        <v>6468</v>
      </c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</row>
    <row r="34" spans="1:40" ht="20.100000000000001" customHeight="1" x14ac:dyDescent="0.2">
      <c r="A34" s="161" t="s">
        <v>147</v>
      </c>
      <c r="B34" s="15">
        <v>368</v>
      </c>
      <c r="C34" s="15">
        <v>183</v>
      </c>
      <c r="D34" s="15">
        <v>286</v>
      </c>
      <c r="E34" s="15">
        <v>1564</v>
      </c>
      <c r="F34" s="15">
        <v>7019</v>
      </c>
      <c r="G34" s="15">
        <v>283</v>
      </c>
      <c r="H34" s="15">
        <v>1353</v>
      </c>
      <c r="I34" s="15">
        <v>101</v>
      </c>
      <c r="J34" s="177">
        <f t="shared" si="0"/>
        <v>11157</v>
      </c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</row>
    <row r="35" spans="1:40" ht="20.100000000000001" customHeight="1" x14ac:dyDescent="0.2">
      <c r="A35" s="161" t="s">
        <v>263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68662</v>
      </c>
      <c r="I35" s="15">
        <v>0</v>
      </c>
      <c r="J35" s="177">
        <f t="shared" si="0"/>
        <v>68662</v>
      </c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</row>
    <row r="36" spans="1:40" ht="20.100000000000001" customHeight="1" x14ac:dyDescent="0.2">
      <c r="A36" s="161" t="s">
        <v>149</v>
      </c>
      <c r="B36" s="15">
        <v>0</v>
      </c>
      <c r="C36" s="15">
        <v>19</v>
      </c>
      <c r="D36" s="15">
        <v>14</v>
      </c>
      <c r="E36" s="15">
        <v>10314</v>
      </c>
      <c r="F36" s="15">
        <v>3316</v>
      </c>
      <c r="G36" s="15">
        <v>2680</v>
      </c>
      <c r="H36" s="15">
        <v>30</v>
      </c>
      <c r="I36" s="15">
        <v>3</v>
      </c>
      <c r="J36" s="177">
        <f t="shared" si="0"/>
        <v>16376</v>
      </c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</row>
    <row r="37" spans="1:40" ht="20.100000000000001" customHeight="1" x14ac:dyDescent="0.2">
      <c r="A37" s="161" t="s">
        <v>150</v>
      </c>
      <c r="B37" s="15">
        <v>186</v>
      </c>
      <c r="C37" s="15">
        <v>0</v>
      </c>
      <c r="D37" s="15">
        <v>132</v>
      </c>
      <c r="E37" s="15">
        <v>411</v>
      </c>
      <c r="F37" s="15">
        <v>1357</v>
      </c>
      <c r="G37" s="15">
        <v>451</v>
      </c>
      <c r="H37" s="15">
        <v>2682</v>
      </c>
      <c r="I37" s="15">
        <v>2648</v>
      </c>
      <c r="J37" s="177">
        <f t="shared" si="0"/>
        <v>7867</v>
      </c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</row>
    <row r="38" spans="1:40" ht="20.100000000000001" customHeight="1" x14ac:dyDescent="0.2">
      <c r="A38" s="161" t="s">
        <v>151</v>
      </c>
      <c r="B38" s="15">
        <v>53</v>
      </c>
      <c r="C38" s="15">
        <v>1999</v>
      </c>
      <c r="D38" s="15">
        <v>117</v>
      </c>
      <c r="E38" s="15">
        <v>1172</v>
      </c>
      <c r="F38" s="15">
        <v>10029</v>
      </c>
      <c r="G38" s="15">
        <v>180</v>
      </c>
      <c r="H38" s="15">
        <v>200</v>
      </c>
      <c r="I38" s="15">
        <v>6659</v>
      </c>
      <c r="J38" s="177">
        <f t="shared" si="0"/>
        <v>20409</v>
      </c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</row>
    <row r="39" spans="1:40" ht="20.100000000000001" customHeight="1" x14ac:dyDescent="0.2">
      <c r="A39" s="161" t="s">
        <v>152</v>
      </c>
      <c r="B39" s="15">
        <v>876</v>
      </c>
      <c r="C39" s="15">
        <v>1316</v>
      </c>
      <c r="D39" s="15">
        <v>4459</v>
      </c>
      <c r="E39" s="15">
        <v>1905</v>
      </c>
      <c r="F39" s="15">
        <v>4431</v>
      </c>
      <c r="G39" s="15">
        <v>2510</v>
      </c>
      <c r="H39" s="15">
        <v>2317</v>
      </c>
      <c r="I39" s="15">
        <v>2505</v>
      </c>
      <c r="J39" s="177">
        <f t="shared" si="0"/>
        <v>20319</v>
      </c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</row>
    <row r="40" spans="1:40" ht="20.100000000000001" customHeight="1" x14ac:dyDescent="0.2">
      <c r="A40" s="161" t="s">
        <v>153</v>
      </c>
      <c r="B40" s="15">
        <v>200</v>
      </c>
      <c r="C40" s="15">
        <v>0</v>
      </c>
      <c r="D40" s="15">
        <v>3296</v>
      </c>
      <c r="E40" s="15">
        <v>0</v>
      </c>
      <c r="F40" s="15">
        <v>52</v>
      </c>
      <c r="G40" s="15">
        <v>2699</v>
      </c>
      <c r="H40" s="15">
        <v>2318</v>
      </c>
      <c r="I40" s="15">
        <v>767</v>
      </c>
      <c r="J40" s="177">
        <f t="shared" si="0"/>
        <v>9332</v>
      </c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</row>
    <row r="41" spans="1:40" ht="20.100000000000001" customHeight="1" x14ac:dyDescent="0.2">
      <c r="A41" s="161" t="s">
        <v>154</v>
      </c>
      <c r="B41" s="15">
        <v>18</v>
      </c>
      <c r="C41" s="15">
        <v>571</v>
      </c>
      <c r="D41" s="15">
        <v>60</v>
      </c>
      <c r="E41" s="15">
        <v>182</v>
      </c>
      <c r="F41" s="15">
        <v>123</v>
      </c>
      <c r="G41" s="15">
        <v>35</v>
      </c>
      <c r="H41" s="15">
        <v>37</v>
      </c>
      <c r="I41" s="15">
        <v>1847</v>
      </c>
      <c r="J41" s="177">
        <f t="shared" si="0"/>
        <v>2873</v>
      </c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</row>
    <row r="42" spans="1:40" ht="20.100000000000001" customHeight="1" x14ac:dyDescent="0.2">
      <c r="A42" s="161" t="s">
        <v>155</v>
      </c>
      <c r="B42" s="15">
        <v>1164</v>
      </c>
      <c r="C42" s="15">
        <v>19603</v>
      </c>
      <c r="D42" s="15">
        <v>470</v>
      </c>
      <c r="E42" s="15">
        <v>417</v>
      </c>
      <c r="F42" s="15">
        <v>55287</v>
      </c>
      <c r="G42" s="15">
        <v>0</v>
      </c>
      <c r="H42" s="15">
        <v>389</v>
      </c>
      <c r="I42" s="15">
        <v>423</v>
      </c>
      <c r="J42" s="177">
        <f t="shared" si="0"/>
        <v>77753</v>
      </c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</row>
    <row r="43" spans="1:40" ht="20.100000000000001" customHeight="1" x14ac:dyDescent="0.2">
      <c r="A43" s="161" t="s">
        <v>156</v>
      </c>
      <c r="B43" s="15">
        <v>0</v>
      </c>
      <c r="C43" s="15">
        <v>0</v>
      </c>
      <c r="D43" s="15">
        <v>23</v>
      </c>
      <c r="E43" s="15">
        <v>0</v>
      </c>
      <c r="F43" s="15">
        <v>850</v>
      </c>
      <c r="G43" s="15">
        <v>0</v>
      </c>
      <c r="H43" s="15">
        <v>0</v>
      </c>
      <c r="I43" s="15">
        <v>35</v>
      </c>
      <c r="J43" s="177">
        <f t="shared" si="0"/>
        <v>908</v>
      </c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</row>
    <row r="44" spans="1:40" ht="20.100000000000001" customHeight="1" x14ac:dyDescent="0.2">
      <c r="A44" s="161" t="s">
        <v>157</v>
      </c>
      <c r="B44" s="15">
        <v>4474</v>
      </c>
      <c r="C44" s="15">
        <v>4115</v>
      </c>
      <c r="D44" s="15">
        <v>38806</v>
      </c>
      <c r="E44" s="15">
        <v>1532</v>
      </c>
      <c r="F44" s="15">
        <v>10100</v>
      </c>
      <c r="G44" s="15">
        <v>2263</v>
      </c>
      <c r="H44" s="15">
        <v>6613</v>
      </c>
      <c r="I44" s="15">
        <v>1415</v>
      </c>
      <c r="J44" s="177">
        <f t="shared" si="0"/>
        <v>69318</v>
      </c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</row>
    <row r="45" spans="1:40" ht="20.100000000000001" customHeight="1" x14ac:dyDescent="0.2">
      <c r="A45" s="161" t="s">
        <v>158</v>
      </c>
      <c r="B45" s="15">
        <v>27059</v>
      </c>
      <c r="C45" s="15">
        <v>25306</v>
      </c>
      <c r="D45" s="15">
        <v>24307</v>
      </c>
      <c r="E45" s="15">
        <v>53750</v>
      </c>
      <c r="F45" s="15">
        <v>33144</v>
      </c>
      <c r="G45" s="15">
        <v>26640</v>
      </c>
      <c r="H45" s="15">
        <v>24488</v>
      </c>
      <c r="I45" s="15">
        <v>10683</v>
      </c>
      <c r="J45" s="177">
        <f t="shared" si="0"/>
        <v>225377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</row>
    <row r="46" spans="1:40" ht="20.100000000000001" customHeight="1" thickBot="1" x14ac:dyDescent="0.25">
      <c r="A46" s="68" t="s">
        <v>10</v>
      </c>
      <c r="B46" s="53">
        <f t="shared" ref="B46:I46" si="1">SUM(B12:B45)</f>
        <v>189262</v>
      </c>
      <c r="C46" s="53">
        <f t="shared" si="1"/>
        <v>1480558</v>
      </c>
      <c r="D46" s="53">
        <f t="shared" si="1"/>
        <v>934209</v>
      </c>
      <c r="E46" s="53">
        <f t="shared" si="1"/>
        <v>689013</v>
      </c>
      <c r="F46" s="53">
        <f t="shared" si="1"/>
        <v>404665</v>
      </c>
      <c r="G46" s="53">
        <f t="shared" si="1"/>
        <v>359474</v>
      </c>
      <c r="H46" s="53">
        <f t="shared" si="1"/>
        <v>1168211</v>
      </c>
      <c r="I46" s="53">
        <f t="shared" si="1"/>
        <v>194635</v>
      </c>
      <c r="J46" s="54">
        <f>SUM(J12:J45)</f>
        <v>5420027</v>
      </c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</row>
    <row r="47" spans="1:40" x14ac:dyDescent="0.2">
      <c r="A47" s="109" t="s">
        <v>245</v>
      </c>
      <c r="B47" s="111"/>
      <c r="C47" s="111"/>
      <c r="D47" s="111"/>
      <c r="E47" s="111"/>
      <c r="F47" s="111" t="s">
        <v>259</v>
      </c>
      <c r="G47" s="111"/>
      <c r="H47" s="111"/>
      <c r="I47" s="111"/>
      <c r="J47" s="111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</row>
    <row r="48" spans="1:40" x14ac:dyDescent="0.2">
      <c r="A48" s="109" t="s">
        <v>246</v>
      </c>
      <c r="B48" s="111"/>
      <c r="C48" s="111"/>
      <c r="D48" s="111"/>
      <c r="E48" s="111"/>
      <c r="F48" s="111" t="s">
        <v>260</v>
      </c>
      <c r="G48" s="111"/>
      <c r="H48" s="111"/>
      <c r="I48" s="111"/>
      <c r="J48" s="111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</row>
    <row r="49" spans="1:40" x14ac:dyDescent="0.2">
      <c r="A49" s="109"/>
      <c r="B49" s="111"/>
      <c r="C49" s="111"/>
      <c r="D49" s="111"/>
      <c r="E49" s="111"/>
      <c r="F49" s="111"/>
      <c r="G49" s="111"/>
      <c r="H49" s="111"/>
      <c r="I49" s="111"/>
      <c r="J49" s="111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</row>
    <row r="50" spans="1:40" x14ac:dyDescent="0.2">
      <c r="A50" s="109"/>
      <c r="B50" s="111"/>
      <c r="C50" s="111"/>
      <c r="D50" s="111"/>
      <c r="E50" s="111"/>
      <c r="F50" s="111"/>
      <c r="G50" s="111"/>
      <c r="H50" s="111"/>
      <c r="I50" s="111"/>
      <c r="J50" s="111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</row>
    <row r="51" spans="1:40" ht="15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</row>
    <row r="52" spans="1:40" x14ac:dyDescent="0.2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</row>
    <row r="53" spans="1:40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</row>
    <row r="54" spans="1:40" hidden="1" x14ac:dyDescent="0.2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</row>
    <row r="55" spans="1:40" x14ac:dyDescent="0.2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</row>
    <row r="56" spans="1:40" s="138" customFormat="1" ht="15.75" x14ac:dyDescent="0.25">
      <c r="A56" s="201" t="s">
        <v>185</v>
      </c>
      <c r="B56" s="201"/>
      <c r="C56" s="201"/>
      <c r="D56" s="201"/>
      <c r="E56" s="201"/>
      <c r="F56" s="201"/>
      <c r="G56" s="201"/>
      <c r="H56" s="201"/>
      <c r="I56" s="201"/>
      <c r="J56" s="201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</row>
    <row r="57" spans="1:40" s="138" customFormat="1" ht="15.75" x14ac:dyDescent="0.25">
      <c r="A57" s="201" t="s">
        <v>184</v>
      </c>
      <c r="B57" s="201"/>
      <c r="C57" s="201"/>
      <c r="D57" s="201"/>
      <c r="E57" s="201"/>
      <c r="F57" s="201"/>
      <c r="G57" s="201"/>
      <c r="H57" s="201"/>
      <c r="I57" s="201"/>
      <c r="J57" s="201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</row>
    <row r="58" spans="1:40" ht="7.5" customHeight="1" thickBot="1" x14ac:dyDescent="0.25">
      <c r="A58" s="142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</row>
    <row r="59" spans="1:40" hidden="1" x14ac:dyDescent="0.2">
      <c r="A59" s="104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</row>
    <row r="60" spans="1:40" hidden="1" x14ac:dyDescent="0.2">
      <c r="A60" s="104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</row>
    <row r="61" spans="1:40" x14ac:dyDescent="0.2">
      <c r="A61" s="174" t="s">
        <v>1</v>
      </c>
      <c r="B61" s="175" t="s">
        <v>2</v>
      </c>
      <c r="C61" s="175" t="s">
        <v>3</v>
      </c>
      <c r="D61" s="175" t="s">
        <v>4</v>
      </c>
      <c r="E61" s="175" t="s">
        <v>5</v>
      </c>
      <c r="F61" s="175" t="s">
        <v>6</v>
      </c>
      <c r="G61" s="175" t="s">
        <v>7</v>
      </c>
      <c r="H61" s="175" t="s">
        <v>8</v>
      </c>
      <c r="I61" s="175" t="s">
        <v>9</v>
      </c>
      <c r="J61" s="176" t="s">
        <v>10</v>
      </c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</row>
    <row r="62" spans="1:40" ht="20.100000000000001" customHeight="1" x14ac:dyDescent="0.2">
      <c r="A62" s="189" t="s">
        <v>262</v>
      </c>
      <c r="B62" s="143">
        <v>26870</v>
      </c>
      <c r="C62" s="143">
        <v>1210118</v>
      </c>
      <c r="D62" s="143">
        <v>677736</v>
      </c>
      <c r="E62" s="143">
        <v>414751</v>
      </c>
      <c r="F62" s="143">
        <v>38810</v>
      </c>
      <c r="G62" s="143">
        <v>0</v>
      </c>
      <c r="H62" s="143">
        <v>140971</v>
      </c>
      <c r="I62" s="143">
        <v>49107</v>
      </c>
      <c r="J62" s="190">
        <f>SUM(B62:I62)</f>
        <v>2558363</v>
      </c>
      <c r="K62" s="60"/>
      <c r="L62" s="64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</row>
    <row r="63" spans="1:40" ht="20.100000000000001" customHeight="1" x14ac:dyDescent="0.2">
      <c r="A63" s="189" t="s">
        <v>126</v>
      </c>
      <c r="B63" s="143">
        <v>43613</v>
      </c>
      <c r="C63" s="143">
        <v>14732</v>
      </c>
      <c r="D63" s="143">
        <v>22612</v>
      </c>
      <c r="E63" s="143">
        <v>19888</v>
      </c>
      <c r="F63" s="143">
        <v>36119</v>
      </c>
      <c r="G63" s="143">
        <v>39933</v>
      </c>
      <c r="H63" s="143">
        <v>228618</v>
      </c>
      <c r="I63" s="143">
        <v>16379</v>
      </c>
      <c r="J63" s="190">
        <f t="shared" ref="J63:J93" si="2">SUM(B63:I63)</f>
        <v>421894</v>
      </c>
      <c r="K63" s="60"/>
      <c r="L63" s="64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</row>
    <row r="64" spans="1:40" ht="20.100000000000001" customHeight="1" x14ac:dyDescent="0.2">
      <c r="A64" s="189" t="s">
        <v>127</v>
      </c>
      <c r="B64" s="143">
        <v>150</v>
      </c>
      <c r="C64" s="143">
        <v>2219</v>
      </c>
      <c r="D64" s="143">
        <v>250</v>
      </c>
      <c r="E64" s="143">
        <v>0</v>
      </c>
      <c r="F64" s="143">
        <v>0</v>
      </c>
      <c r="G64" s="143">
        <v>18942</v>
      </c>
      <c r="H64" s="143">
        <v>0</v>
      </c>
      <c r="I64" s="143">
        <v>0</v>
      </c>
      <c r="J64" s="190">
        <f t="shared" si="2"/>
        <v>21561</v>
      </c>
      <c r="K64" s="60"/>
      <c r="L64" s="64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</row>
    <row r="65" spans="1:40" ht="20.100000000000001" customHeight="1" x14ac:dyDescent="0.2">
      <c r="A65" s="189" t="s">
        <v>128</v>
      </c>
      <c r="B65" s="143">
        <v>12440.123456790123</v>
      </c>
      <c r="C65" s="143">
        <v>373703.17220543808</v>
      </c>
      <c r="D65" s="143">
        <v>69064.36464088397</v>
      </c>
      <c r="E65" s="143">
        <v>4833.7662337662341</v>
      </c>
      <c r="F65" s="143">
        <v>12291.732283464567</v>
      </c>
      <c r="G65" s="143">
        <v>57157</v>
      </c>
      <c r="H65" s="143">
        <v>2201.0676156583631</v>
      </c>
      <c r="I65" s="143">
        <v>125621.57277178699</v>
      </c>
      <c r="J65" s="190">
        <f t="shared" si="2"/>
        <v>657312.79920778831</v>
      </c>
      <c r="K65" s="60"/>
      <c r="L65" s="64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</row>
    <row r="66" spans="1:40" ht="20.100000000000001" customHeight="1" x14ac:dyDescent="0.2">
      <c r="A66" s="189" t="s">
        <v>129</v>
      </c>
      <c r="B66" s="143">
        <v>0</v>
      </c>
      <c r="C66" s="143">
        <v>0</v>
      </c>
      <c r="D66" s="143">
        <v>8358</v>
      </c>
      <c r="E66" s="143">
        <v>45</v>
      </c>
      <c r="F66" s="143">
        <v>134</v>
      </c>
      <c r="G66" s="143">
        <v>32</v>
      </c>
      <c r="H66" s="143">
        <v>30155</v>
      </c>
      <c r="I66" s="143">
        <v>2102</v>
      </c>
      <c r="J66" s="190">
        <f t="shared" si="2"/>
        <v>40826</v>
      </c>
      <c r="K66" s="60"/>
      <c r="L66" s="64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</row>
    <row r="67" spans="1:40" ht="20.100000000000001" customHeight="1" x14ac:dyDescent="0.2">
      <c r="A67" s="189" t="s">
        <v>130</v>
      </c>
      <c r="B67" s="143">
        <v>4991</v>
      </c>
      <c r="C67" s="143">
        <v>2037</v>
      </c>
      <c r="D67" s="143">
        <v>13211</v>
      </c>
      <c r="E67" s="143">
        <v>19281</v>
      </c>
      <c r="F67" s="143">
        <v>19097</v>
      </c>
      <c r="G67" s="143">
        <v>13088</v>
      </c>
      <c r="H67" s="143">
        <v>216072</v>
      </c>
      <c r="I67" s="143">
        <v>31212</v>
      </c>
      <c r="J67" s="190">
        <f t="shared" si="2"/>
        <v>318989</v>
      </c>
      <c r="K67" s="60"/>
      <c r="L67" s="64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</row>
    <row r="68" spans="1:40" ht="20.100000000000001" customHeight="1" x14ac:dyDescent="0.2">
      <c r="A68" s="189" t="s">
        <v>131</v>
      </c>
      <c r="B68" s="143">
        <v>1058</v>
      </c>
      <c r="C68" s="143">
        <v>1211</v>
      </c>
      <c r="D68" s="143">
        <v>9760</v>
      </c>
      <c r="E68" s="143">
        <v>2910</v>
      </c>
      <c r="F68" s="143">
        <v>7771</v>
      </c>
      <c r="G68" s="143">
        <v>74221</v>
      </c>
      <c r="H68" s="143">
        <v>137756</v>
      </c>
      <c r="I68" s="143">
        <v>12815</v>
      </c>
      <c r="J68" s="190">
        <f t="shared" si="2"/>
        <v>247502</v>
      </c>
      <c r="K68" s="60"/>
      <c r="L68" s="64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</row>
    <row r="69" spans="1:40" ht="20.100000000000001" customHeight="1" x14ac:dyDescent="0.2">
      <c r="A69" s="189" t="s">
        <v>132</v>
      </c>
      <c r="B69" s="143">
        <v>653</v>
      </c>
      <c r="C69" s="143">
        <v>0</v>
      </c>
      <c r="D69" s="143">
        <v>254</v>
      </c>
      <c r="E69" s="143">
        <v>1</v>
      </c>
      <c r="F69" s="143">
        <v>419</v>
      </c>
      <c r="G69" s="143">
        <v>3567</v>
      </c>
      <c r="H69" s="143">
        <v>2911</v>
      </c>
      <c r="I69" s="143">
        <v>0</v>
      </c>
      <c r="J69" s="190">
        <f t="shared" si="2"/>
        <v>7805</v>
      </c>
      <c r="K69" s="60"/>
      <c r="L69" s="64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</row>
    <row r="70" spans="1:40" ht="20.100000000000001" customHeight="1" x14ac:dyDescent="0.2">
      <c r="A70" s="189" t="s">
        <v>133</v>
      </c>
      <c r="B70" s="143">
        <v>5099</v>
      </c>
      <c r="C70" s="143">
        <v>19456</v>
      </c>
      <c r="D70" s="143">
        <v>36537</v>
      </c>
      <c r="E70" s="143">
        <v>7643</v>
      </c>
      <c r="F70" s="143">
        <v>41646</v>
      </c>
      <c r="G70" s="143">
        <v>154387</v>
      </c>
      <c r="H70" s="143">
        <v>121202</v>
      </c>
      <c r="I70" s="143">
        <v>14914</v>
      </c>
      <c r="J70" s="190">
        <f t="shared" si="2"/>
        <v>400884</v>
      </c>
      <c r="K70" s="60"/>
      <c r="L70" s="64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</row>
    <row r="71" spans="1:40" ht="20.100000000000001" customHeight="1" x14ac:dyDescent="0.2">
      <c r="A71" s="189" t="s">
        <v>134</v>
      </c>
      <c r="B71" s="143">
        <v>10038</v>
      </c>
      <c r="C71" s="143">
        <v>7218</v>
      </c>
      <c r="D71" s="143">
        <v>4090</v>
      </c>
      <c r="E71" s="143">
        <v>26075</v>
      </c>
      <c r="F71" s="143">
        <v>5787</v>
      </c>
      <c r="G71" s="143">
        <v>2158</v>
      </c>
      <c r="H71" s="143">
        <v>27224</v>
      </c>
      <c r="I71" s="143">
        <v>4728</v>
      </c>
      <c r="J71" s="190">
        <f t="shared" si="2"/>
        <v>87318</v>
      </c>
      <c r="K71" s="60"/>
      <c r="L71" s="64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</row>
    <row r="72" spans="1:40" ht="20.100000000000001" customHeight="1" x14ac:dyDescent="0.2">
      <c r="A72" s="189" t="s">
        <v>135</v>
      </c>
      <c r="B72" s="143">
        <v>303</v>
      </c>
      <c r="C72" s="143">
        <v>28295</v>
      </c>
      <c r="D72" s="143">
        <v>522</v>
      </c>
      <c r="E72" s="143">
        <v>257</v>
      </c>
      <c r="F72" s="143">
        <v>25724</v>
      </c>
      <c r="G72" s="143">
        <v>1655</v>
      </c>
      <c r="H72" s="143">
        <v>330</v>
      </c>
      <c r="I72" s="143">
        <v>11539</v>
      </c>
      <c r="J72" s="190">
        <f t="shared" si="2"/>
        <v>68625</v>
      </c>
      <c r="K72" s="60"/>
      <c r="L72" s="64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</row>
    <row r="73" spans="1:40" ht="20.100000000000001" customHeight="1" x14ac:dyDescent="0.2">
      <c r="A73" s="189" t="s">
        <v>136</v>
      </c>
      <c r="B73" s="143">
        <v>0</v>
      </c>
      <c r="C73" s="143">
        <v>0</v>
      </c>
      <c r="D73" s="143">
        <v>0</v>
      </c>
      <c r="E73" s="143">
        <v>29609</v>
      </c>
      <c r="F73" s="143">
        <v>10090</v>
      </c>
      <c r="G73" s="143">
        <v>20</v>
      </c>
      <c r="H73" s="143">
        <v>0</v>
      </c>
      <c r="I73" s="143">
        <v>0</v>
      </c>
      <c r="J73" s="190">
        <f t="shared" si="2"/>
        <v>39719</v>
      </c>
      <c r="K73" s="60"/>
      <c r="L73" s="64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</row>
    <row r="74" spans="1:40" ht="20.100000000000001" customHeight="1" x14ac:dyDescent="0.2">
      <c r="A74" s="189" t="s">
        <v>137</v>
      </c>
      <c r="B74" s="143">
        <v>10146</v>
      </c>
      <c r="C74" s="143">
        <v>21255</v>
      </c>
      <c r="D74" s="143">
        <v>2366</v>
      </c>
      <c r="E74" s="143">
        <v>3263</v>
      </c>
      <c r="F74" s="143">
        <v>28704</v>
      </c>
      <c r="G74" s="143">
        <v>10263</v>
      </c>
      <c r="H74" s="143">
        <v>489</v>
      </c>
      <c r="I74" s="143">
        <v>5610</v>
      </c>
      <c r="J74" s="190">
        <f t="shared" si="2"/>
        <v>82096</v>
      </c>
      <c r="K74" s="60"/>
      <c r="L74" s="64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</row>
    <row r="75" spans="1:40" ht="20.100000000000001" customHeight="1" x14ac:dyDescent="0.2">
      <c r="A75" s="189" t="s">
        <v>138</v>
      </c>
      <c r="B75" s="143">
        <v>62095</v>
      </c>
      <c r="C75" s="143">
        <v>33554</v>
      </c>
      <c r="D75" s="143">
        <v>40108</v>
      </c>
      <c r="E75" s="143">
        <v>99072</v>
      </c>
      <c r="F75" s="143">
        <v>52066</v>
      </c>
      <c r="G75" s="143">
        <v>16642</v>
      </c>
      <c r="H75" s="143">
        <v>37576</v>
      </c>
      <c r="I75" s="143">
        <v>18895</v>
      </c>
      <c r="J75" s="190">
        <f t="shared" si="2"/>
        <v>360008</v>
      </c>
      <c r="K75" s="60"/>
      <c r="L75" s="64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</row>
    <row r="76" spans="1:40" ht="20.100000000000001" customHeight="1" x14ac:dyDescent="0.2">
      <c r="A76" s="189" t="s">
        <v>139</v>
      </c>
      <c r="B76" s="143">
        <v>9588</v>
      </c>
      <c r="C76" s="143">
        <v>5007</v>
      </c>
      <c r="D76" s="143">
        <v>34800</v>
      </c>
      <c r="E76" s="143">
        <v>43266</v>
      </c>
      <c r="F76" s="143">
        <v>9260</v>
      </c>
      <c r="G76" s="143">
        <v>5948</v>
      </c>
      <c r="H76" s="143">
        <v>5934</v>
      </c>
      <c r="I76" s="143">
        <v>1881</v>
      </c>
      <c r="J76" s="190">
        <f t="shared" si="2"/>
        <v>115684</v>
      </c>
      <c r="K76" s="60"/>
      <c r="L76" s="64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</row>
    <row r="77" spans="1:40" ht="20.100000000000001" customHeight="1" x14ac:dyDescent="0.2">
      <c r="A77" s="189" t="s">
        <v>140</v>
      </c>
      <c r="B77" s="143">
        <v>1</v>
      </c>
      <c r="C77" s="143">
        <v>0</v>
      </c>
      <c r="D77" s="143">
        <v>0</v>
      </c>
      <c r="E77" s="143">
        <v>7400</v>
      </c>
      <c r="F77" s="143">
        <v>1373</v>
      </c>
      <c r="G77" s="143">
        <v>0</v>
      </c>
      <c r="H77" s="143">
        <v>0</v>
      </c>
      <c r="I77" s="143">
        <v>0</v>
      </c>
      <c r="J77" s="190">
        <f t="shared" si="2"/>
        <v>8774</v>
      </c>
      <c r="K77" s="60"/>
      <c r="L77" s="64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</row>
    <row r="78" spans="1:40" ht="20.100000000000001" customHeight="1" x14ac:dyDescent="0.2">
      <c r="A78" s="189" t="s">
        <v>141</v>
      </c>
      <c r="B78" s="143">
        <v>16769</v>
      </c>
      <c r="C78" s="143">
        <v>22272</v>
      </c>
      <c r="D78" s="143">
        <v>10823</v>
      </c>
      <c r="E78" s="143">
        <v>25361</v>
      </c>
      <c r="F78" s="143">
        <v>29756</v>
      </c>
      <c r="G78" s="143">
        <v>15910</v>
      </c>
      <c r="H78" s="143">
        <v>5908</v>
      </c>
      <c r="I78" s="143">
        <v>11943</v>
      </c>
      <c r="J78" s="190">
        <f t="shared" si="2"/>
        <v>138742</v>
      </c>
      <c r="K78" s="60"/>
      <c r="L78" s="64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</row>
    <row r="79" spans="1:40" ht="20.100000000000001" customHeight="1" x14ac:dyDescent="0.2">
      <c r="A79" s="189" t="s">
        <v>142</v>
      </c>
      <c r="B79" s="143">
        <v>5253</v>
      </c>
      <c r="C79" s="143">
        <v>1173</v>
      </c>
      <c r="D79" s="143">
        <v>11563</v>
      </c>
      <c r="E79" s="143">
        <v>35012</v>
      </c>
      <c r="F79" s="143">
        <v>10202</v>
      </c>
      <c r="G79" s="143">
        <v>4739</v>
      </c>
      <c r="H79" s="143">
        <v>3433</v>
      </c>
      <c r="I79" s="143">
        <v>817</v>
      </c>
      <c r="J79" s="190">
        <f t="shared" si="2"/>
        <v>72192</v>
      </c>
      <c r="K79" s="60"/>
      <c r="L79" s="64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</row>
    <row r="80" spans="1:40" ht="20.100000000000001" customHeight="1" x14ac:dyDescent="0.2">
      <c r="A80" s="189" t="s">
        <v>143</v>
      </c>
      <c r="B80" s="143">
        <v>854</v>
      </c>
      <c r="C80" s="143">
        <v>0</v>
      </c>
      <c r="D80" s="143">
        <v>881</v>
      </c>
      <c r="E80" s="143">
        <v>13798</v>
      </c>
      <c r="F80" s="143">
        <v>17093</v>
      </c>
      <c r="G80" s="143">
        <v>4142</v>
      </c>
      <c r="H80" s="143">
        <v>21704</v>
      </c>
      <c r="I80" s="143">
        <v>747</v>
      </c>
      <c r="J80" s="190">
        <f t="shared" si="2"/>
        <v>59219</v>
      </c>
      <c r="K80" s="60"/>
      <c r="L80" s="64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</row>
    <row r="81" spans="1:40" ht="20.100000000000001" customHeight="1" x14ac:dyDescent="0.2">
      <c r="A81" s="189" t="s">
        <v>144</v>
      </c>
      <c r="B81" s="143">
        <v>269</v>
      </c>
      <c r="C81" s="143">
        <v>583</v>
      </c>
      <c r="D81" s="143">
        <v>542</v>
      </c>
      <c r="E81" s="143">
        <v>3531</v>
      </c>
      <c r="F81" s="143">
        <v>4907</v>
      </c>
      <c r="G81" s="143">
        <v>62</v>
      </c>
      <c r="H81" s="143">
        <v>1105</v>
      </c>
      <c r="I81" s="143">
        <v>136</v>
      </c>
      <c r="J81" s="190">
        <f t="shared" si="2"/>
        <v>11135</v>
      </c>
      <c r="K81" s="60"/>
      <c r="L81" s="64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</row>
    <row r="82" spans="1:40" ht="20.100000000000001" customHeight="1" x14ac:dyDescent="0.2">
      <c r="A82" s="189" t="s">
        <v>145</v>
      </c>
      <c r="B82" s="143">
        <v>0</v>
      </c>
      <c r="C82" s="143">
        <v>35</v>
      </c>
      <c r="D82" s="143">
        <v>0</v>
      </c>
      <c r="E82" s="143">
        <v>9154</v>
      </c>
      <c r="F82" s="143">
        <v>3972</v>
      </c>
      <c r="G82" s="143">
        <v>487</v>
      </c>
      <c r="H82" s="143">
        <v>74</v>
      </c>
      <c r="I82" s="143">
        <v>383</v>
      </c>
      <c r="J82" s="190">
        <f t="shared" si="2"/>
        <v>14105</v>
      </c>
      <c r="K82" s="60"/>
      <c r="L82" s="64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</row>
    <row r="83" spans="1:40" ht="20.100000000000001" customHeight="1" x14ac:dyDescent="0.2">
      <c r="A83" s="189" t="s">
        <v>146</v>
      </c>
      <c r="B83" s="143">
        <v>0</v>
      </c>
      <c r="C83" s="143">
        <v>0</v>
      </c>
      <c r="D83" s="143">
        <v>5445</v>
      </c>
      <c r="E83" s="143">
        <v>90369</v>
      </c>
      <c r="F83" s="143">
        <v>14710</v>
      </c>
      <c r="G83" s="143">
        <v>10275</v>
      </c>
      <c r="H83" s="143">
        <v>6414</v>
      </c>
      <c r="I83" s="143">
        <v>7</v>
      </c>
      <c r="J83" s="190">
        <f t="shared" si="2"/>
        <v>127220</v>
      </c>
      <c r="K83" s="60"/>
      <c r="L83" s="64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</row>
    <row r="84" spans="1:40" ht="20.100000000000001" customHeight="1" x14ac:dyDescent="0.2">
      <c r="A84" s="189" t="s">
        <v>147</v>
      </c>
      <c r="B84" s="143">
        <v>508</v>
      </c>
      <c r="C84" s="143">
        <v>372</v>
      </c>
      <c r="D84" s="143">
        <v>90</v>
      </c>
      <c r="E84" s="143">
        <v>7861</v>
      </c>
      <c r="F84" s="143">
        <v>8431</v>
      </c>
      <c r="G84" s="143">
        <v>1427</v>
      </c>
      <c r="H84" s="143">
        <v>1205</v>
      </c>
      <c r="I84" s="143">
        <v>298</v>
      </c>
      <c r="J84" s="190">
        <f t="shared" si="2"/>
        <v>20192</v>
      </c>
      <c r="K84" s="60"/>
      <c r="L84" s="64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</row>
    <row r="85" spans="1:40" ht="20.100000000000001" customHeight="1" x14ac:dyDescent="0.2">
      <c r="A85" s="189" t="s">
        <v>263</v>
      </c>
      <c r="B85" s="143">
        <v>0</v>
      </c>
      <c r="C85" s="143">
        <v>0</v>
      </c>
      <c r="D85" s="143">
        <v>0</v>
      </c>
      <c r="E85" s="143">
        <v>0</v>
      </c>
      <c r="F85" s="143">
        <v>0</v>
      </c>
      <c r="G85" s="143">
        <v>0</v>
      </c>
      <c r="H85" s="143">
        <v>95000</v>
      </c>
      <c r="I85" s="143">
        <v>0</v>
      </c>
      <c r="J85" s="190">
        <f t="shared" si="2"/>
        <v>95000</v>
      </c>
      <c r="K85" s="60"/>
      <c r="L85" s="64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</row>
    <row r="86" spans="1:40" ht="20.100000000000001" customHeight="1" x14ac:dyDescent="0.2">
      <c r="A86" s="189" t="s">
        <v>149</v>
      </c>
      <c r="B86" s="143">
        <v>0</v>
      </c>
      <c r="C86" s="143">
        <v>9</v>
      </c>
      <c r="D86" s="143">
        <v>11</v>
      </c>
      <c r="E86" s="143">
        <v>23799</v>
      </c>
      <c r="F86" s="143">
        <v>18292</v>
      </c>
      <c r="G86" s="143">
        <v>1938</v>
      </c>
      <c r="H86" s="143">
        <v>8</v>
      </c>
      <c r="I86" s="143">
        <v>117</v>
      </c>
      <c r="J86" s="190">
        <f t="shared" si="2"/>
        <v>44174</v>
      </c>
      <c r="K86" s="60"/>
      <c r="L86" s="64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</row>
    <row r="87" spans="1:40" ht="20.100000000000001" customHeight="1" x14ac:dyDescent="0.2">
      <c r="A87" s="189" t="s">
        <v>150</v>
      </c>
      <c r="B87" s="143">
        <v>209499</v>
      </c>
      <c r="C87" s="143">
        <v>25754</v>
      </c>
      <c r="D87" s="143">
        <v>9190</v>
      </c>
      <c r="E87" s="143">
        <v>43383</v>
      </c>
      <c r="F87" s="143">
        <v>86976</v>
      </c>
      <c r="G87" s="143">
        <v>102861</v>
      </c>
      <c r="H87" s="143">
        <v>31730</v>
      </c>
      <c r="I87" s="143">
        <v>24100</v>
      </c>
      <c r="J87" s="190">
        <f t="shared" si="2"/>
        <v>533493</v>
      </c>
      <c r="K87" s="60"/>
      <c r="L87" s="64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</row>
    <row r="88" spans="1:40" ht="20.100000000000001" customHeight="1" x14ac:dyDescent="0.2">
      <c r="A88" s="189" t="s">
        <v>151</v>
      </c>
      <c r="B88" s="143">
        <v>4636</v>
      </c>
      <c r="C88" s="143">
        <v>22045</v>
      </c>
      <c r="D88" s="143">
        <v>170</v>
      </c>
      <c r="E88" s="143">
        <v>5394</v>
      </c>
      <c r="F88" s="143">
        <v>55156</v>
      </c>
      <c r="G88" s="143">
        <v>2063</v>
      </c>
      <c r="H88" s="143">
        <v>0</v>
      </c>
      <c r="I88" s="143">
        <v>82973</v>
      </c>
      <c r="J88" s="190">
        <f t="shared" si="2"/>
        <v>172437</v>
      </c>
      <c r="K88" s="60"/>
      <c r="L88" s="64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</row>
    <row r="89" spans="1:40" ht="20.100000000000001" customHeight="1" x14ac:dyDescent="0.2">
      <c r="A89" s="189" t="s">
        <v>152</v>
      </c>
      <c r="B89" s="143">
        <v>1832</v>
      </c>
      <c r="C89" s="143">
        <v>16411</v>
      </c>
      <c r="D89" s="143">
        <v>41672</v>
      </c>
      <c r="E89" s="143">
        <v>34603</v>
      </c>
      <c r="F89" s="143">
        <v>5733</v>
      </c>
      <c r="G89" s="143">
        <v>10282</v>
      </c>
      <c r="H89" s="143">
        <v>1598</v>
      </c>
      <c r="I89" s="143">
        <v>6278</v>
      </c>
      <c r="J89" s="190">
        <f t="shared" si="2"/>
        <v>118409</v>
      </c>
      <c r="K89" s="60"/>
      <c r="L89" s="64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</row>
    <row r="90" spans="1:40" ht="20.100000000000001" customHeight="1" x14ac:dyDescent="0.2">
      <c r="A90" s="189" t="s">
        <v>153</v>
      </c>
      <c r="B90" s="143">
        <v>288</v>
      </c>
      <c r="C90" s="143">
        <v>0</v>
      </c>
      <c r="D90" s="143">
        <v>3743</v>
      </c>
      <c r="E90" s="143">
        <v>0</v>
      </c>
      <c r="F90" s="143">
        <v>0</v>
      </c>
      <c r="G90" s="143">
        <v>3300</v>
      </c>
      <c r="H90" s="143">
        <v>2773</v>
      </c>
      <c r="I90" s="143">
        <v>1396</v>
      </c>
      <c r="J90" s="190">
        <f t="shared" si="2"/>
        <v>11500</v>
      </c>
      <c r="K90" s="60"/>
      <c r="L90" s="64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</row>
    <row r="91" spans="1:40" ht="20.100000000000001" customHeight="1" x14ac:dyDescent="0.2">
      <c r="A91" s="189" t="s">
        <v>154</v>
      </c>
      <c r="B91" s="143">
        <v>39035</v>
      </c>
      <c r="C91" s="143">
        <v>21066</v>
      </c>
      <c r="D91" s="143">
        <v>74</v>
      </c>
      <c r="E91" s="143">
        <v>14680</v>
      </c>
      <c r="F91" s="143">
        <v>268484</v>
      </c>
      <c r="G91" s="143">
        <v>9415</v>
      </c>
      <c r="H91" s="143">
        <v>985</v>
      </c>
      <c r="I91" s="143">
        <v>110966</v>
      </c>
      <c r="J91" s="190">
        <f t="shared" si="2"/>
        <v>464705</v>
      </c>
      <c r="K91" s="60"/>
      <c r="L91" s="64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</row>
    <row r="92" spans="1:40" ht="20.100000000000001" customHeight="1" x14ac:dyDescent="0.2">
      <c r="A92" s="189" t="s">
        <v>155</v>
      </c>
      <c r="B92" s="143">
        <v>3167</v>
      </c>
      <c r="C92" s="143">
        <v>126454</v>
      </c>
      <c r="D92" s="143">
        <v>913</v>
      </c>
      <c r="E92" s="143">
        <v>1580</v>
      </c>
      <c r="F92" s="143">
        <v>57520</v>
      </c>
      <c r="G92" s="143">
        <v>0</v>
      </c>
      <c r="H92" s="143">
        <v>0</v>
      </c>
      <c r="I92" s="143">
        <v>1000</v>
      </c>
      <c r="J92" s="190">
        <f t="shared" si="2"/>
        <v>190634</v>
      </c>
      <c r="K92" s="60"/>
      <c r="L92" s="64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</row>
    <row r="93" spans="1:40" ht="20.100000000000001" customHeight="1" x14ac:dyDescent="0.2">
      <c r="A93" s="189" t="s">
        <v>156</v>
      </c>
      <c r="B93" s="143">
        <v>5032</v>
      </c>
      <c r="C93" s="143">
        <v>109</v>
      </c>
      <c r="D93" s="143">
        <v>0</v>
      </c>
      <c r="E93" s="143">
        <v>0</v>
      </c>
      <c r="F93" s="143">
        <v>9749</v>
      </c>
      <c r="G93" s="143">
        <v>10724</v>
      </c>
      <c r="H93" s="143">
        <v>8</v>
      </c>
      <c r="I93" s="143">
        <v>3003</v>
      </c>
      <c r="J93" s="190">
        <f t="shared" si="2"/>
        <v>28625</v>
      </c>
      <c r="K93" s="60"/>
      <c r="L93" s="64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</row>
    <row r="94" spans="1:40" ht="20.100000000000001" customHeight="1" x14ac:dyDescent="0.2">
      <c r="A94" s="189" t="s">
        <v>157</v>
      </c>
      <c r="B94" s="143">
        <v>30591.5</v>
      </c>
      <c r="C94" s="143">
        <v>9968.6666666666661</v>
      </c>
      <c r="D94" s="143">
        <v>227316.5</v>
      </c>
      <c r="E94" s="143">
        <v>4477.916666666667</v>
      </c>
      <c r="F94" s="143">
        <v>9919.6666666666661</v>
      </c>
      <c r="G94" s="143">
        <v>62489.083333333336</v>
      </c>
      <c r="H94" s="143">
        <v>16241.583333333334</v>
      </c>
      <c r="I94" s="143">
        <v>866.5</v>
      </c>
      <c r="J94" s="190">
        <f>SUM(B94:I94)</f>
        <v>361871.41666666669</v>
      </c>
      <c r="K94" s="60"/>
      <c r="L94" s="64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</row>
    <row r="95" spans="1:40" ht="20.100000000000001" customHeight="1" x14ac:dyDescent="0.2">
      <c r="A95" s="189" t="s">
        <v>158</v>
      </c>
      <c r="B95" s="143">
        <v>166048.66666666666</v>
      </c>
      <c r="C95" s="143">
        <v>174592.16666666666</v>
      </c>
      <c r="D95" s="143">
        <v>23814.5</v>
      </c>
      <c r="E95" s="143">
        <v>216550.08333333334</v>
      </c>
      <c r="F95" s="143">
        <v>15897.166666666666</v>
      </c>
      <c r="G95" s="143">
        <v>92680.083333333328</v>
      </c>
      <c r="H95" s="143">
        <v>23739.166666666668</v>
      </c>
      <c r="I95" s="143">
        <v>3916.5</v>
      </c>
      <c r="J95" s="190">
        <f>SUM(B95:I95)</f>
        <v>717238.33333333326</v>
      </c>
      <c r="K95" s="60"/>
      <c r="L95" s="64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</row>
    <row r="96" spans="1:40" ht="15" customHeight="1" thickBot="1" x14ac:dyDescent="0.25">
      <c r="A96" s="68" t="s">
        <v>10</v>
      </c>
      <c r="B96" s="53">
        <f t="shared" ref="B96:I96" si="3">SUM(B62:B95)</f>
        <v>670827.29012345674</v>
      </c>
      <c r="C96" s="53">
        <f t="shared" si="3"/>
        <v>2139649.0055387714</v>
      </c>
      <c r="D96" s="53">
        <f t="shared" si="3"/>
        <v>1255916.3646408841</v>
      </c>
      <c r="E96" s="53">
        <f t="shared" si="3"/>
        <v>1207847.7662337662</v>
      </c>
      <c r="F96" s="53">
        <f t="shared" si="3"/>
        <v>906089.56561679789</v>
      </c>
      <c r="G96" s="53">
        <f t="shared" si="3"/>
        <v>730807.16666666674</v>
      </c>
      <c r="H96" s="53">
        <f t="shared" si="3"/>
        <v>1163364.8176156583</v>
      </c>
      <c r="I96" s="53">
        <f t="shared" si="3"/>
        <v>543750.57277178694</v>
      </c>
      <c r="J96" s="54">
        <f>SUM(J62:J95)</f>
        <v>8618252.549207788</v>
      </c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</row>
    <row r="97" spans="1:256" x14ac:dyDescent="0.2">
      <c r="A97" s="109" t="s">
        <v>245</v>
      </c>
      <c r="B97" s="114"/>
      <c r="C97" s="114"/>
      <c r="D97" s="114"/>
      <c r="E97" s="114"/>
      <c r="F97" s="114"/>
      <c r="G97" s="111"/>
      <c r="H97" s="114"/>
      <c r="I97" s="114"/>
      <c r="J97" s="114"/>
      <c r="K97" s="80"/>
      <c r="L97" s="80"/>
      <c r="M97" s="80"/>
      <c r="N97" s="8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</row>
    <row r="98" spans="1:256" x14ac:dyDescent="0.2">
      <c r="A98" s="109" t="s">
        <v>246</v>
      </c>
      <c r="B98" s="111"/>
      <c r="C98" s="111"/>
      <c r="D98" s="111"/>
      <c r="E98" s="111"/>
      <c r="F98" s="111" t="s">
        <v>259</v>
      </c>
      <c r="G98" s="111"/>
      <c r="H98" s="111"/>
      <c r="I98" s="111"/>
      <c r="J98" s="111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</row>
    <row r="99" spans="1:256" x14ac:dyDescent="0.2">
      <c r="A99" s="109" t="s">
        <v>261</v>
      </c>
      <c r="B99" s="111"/>
      <c r="C99" s="111"/>
      <c r="D99" s="111"/>
      <c r="E99" s="111"/>
      <c r="F99" s="111" t="s">
        <v>260</v>
      </c>
      <c r="G99" s="111"/>
      <c r="H99" s="111"/>
      <c r="I99" s="111"/>
      <c r="J99" s="111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</row>
    <row r="100" spans="1:256" x14ac:dyDescent="0.2">
      <c r="A100" s="109"/>
      <c r="B100" s="111"/>
      <c r="C100" s="111"/>
      <c r="D100" s="111"/>
      <c r="E100" s="111"/>
      <c r="F100" s="111"/>
      <c r="G100" s="111"/>
      <c r="H100" s="111"/>
      <c r="I100" s="111"/>
      <c r="J100" s="111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</row>
    <row r="101" spans="1:256" x14ac:dyDescent="0.2">
      <c r="A101" s="109"/>
      <c r="B101" s="111"/>
      <c r="C101" s="111"/>
      <c r="D101" s="111"/>
      <c r="E101" s="111"/>
      <c r="F101" s="111"/>
      <c r="G101" s="111"/>
      <c r="H101" s="111"/>
      <c r="I101" s="111"/>
      <c r="J101" s="111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</row>
    <row r="102" spans="1:256" x14ac:dyDescent="0.2">
      <c r="A102" s="109"/>
      <c r="B102" s="111"/>
      <c r="C102" s="111"/>
      <c r="D102" s="111"/>
      <c r="E102" s="111"/>
      <c r="F102" s="111"/>
      <c r="G102" s="111"/>
      <c r="H102" s="111"/>
      <c r="I102" s="111"/>
      <c r="J102" s="111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</row>
    <row r="103" spans="1:256" x14ac:dyDescent="0.2">
      <c r="A103" s="78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</row>
    <row r="104" spans="1:256" x14ac:dyDescent="0.2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</row>
    <row r="105" spans="1:256" hidden="1" x14ac:dyDescent="0.2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</row>
    <row r="106" spans="1:256" x14ac:dyDescent="0.2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</row>
    <row r="107" spans="1:256" s="138" customFormat="1" ht="15.75" x14ac:dyDescent="0.25">
      <c r="A107" s="201" t="s">
        <v>186</v>
      </c>
      <c r="B107" s="201"/>
      <c r="C107" s="201"/>
      <c r="D107" s="201"/>
      <c r="E107" s="201"/>
      <c r="F107" s="201"/>
      <c r="G107" s="201"/>
      <c r="H107" s="201"/>
      <c r="I107" s="201"/>
      <c r="J107" s="201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</row>
    <row r="108" spans="1:256" s="138" customFormat="1" ht="15.75" x14ac:dyDescent="0.25">
      <c r="A108" s="201" t="s">
        <v>187</v>
      </c>
      <c r="B108" s="201"/>
      <c r="C108" s="201"/>
      <c r="D108" s="201"/>
      <c r="E108" s="201"/>
      <c r="F108" s="201"/>
      <c r="G108" s="201"/>
      <c r="H108" s="201"/>
      <c r="I108" s="201"/>
      <c r="J108" s="201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203"/>
      <c r="V108" s="203"/>
      <c r="W108" s="203"/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K108" s="203"/>
      <c r="AL108" s="203"/>
      <c r="AM108" s="203"/>
      <c r="AN108" s="203"/>
      <c r="AO108" s="202"/>
      <c r="AP108" s="202"/>
      <c r="AQ108" s="202"/>
      <c r="AR108" s="202"/>
      <c r="AS108" s="202"/>
      <c r="AT108" s="202"/>
      <c r="AU108" s="202"/>
      <c r="AV108" s="202"/>
      <c r="AW108" s="202"/>
      <c r="AX108" s="202"/>
      <c r="AY108" s="202"/>
      <c r="AZ108" s="202"/>
      <c r="BA108" s="202"/>
      <c r="BB108" s="202"/>
      <c r="BC108" s="202"/>
      <c r="BD108" s="202"/>
      <c r="BE108" s="202"/>
      <c r="BF108" s="202"/>
      <c r="BG108" s="202"/>
      <c r="BH108" s="202"/>
      <c r="BI108" s="202"/>
      <c r="BJ108" s="202"/>
      <c r="BK108" s="202"/>
      <c r="BL108" s="202"/>
      <c r="BM108" s="202"/>
      <c r="BN108" s="202"/>
      <c r="BO108" s="202"/>
      <c r="BP108" s="202"/>
      <c r="BQ108" s="202"/>
      <c r="BR108" s="202"/>
      <c r="BS108" s="202"/>
      <c r="BT108" s="202"/>
      <c r="BU108" s="202"/>
      <c r="BV108" s="202"/>
      <c r="BW108" s="202"/>
      <c r="BX108" s="202"/>
      <c r="BY108" s="202"/>
      <c r="BZ108" s="202"/>
      <c r="CA108" s="202"/>
      <c r="CB108" s="202"/>
      <c r="CC108" s="202"/>
      <c r="CD108" s="202"/>
      <c r="CE108" s="202"/>
      <c r="CF108" s="202"/>
      <c r="CG108" s="202"/>
      <c r="CH108" s="202"/>
      <c r="CI108" s="202"/>
      <c r="CJ108" s="202"/>
      <c r="CK108" s="202"/>
      <c r="CL108" s="202"/>
      <c r="CM108" s="202"/>
      <c r="CN108" s="202"/>
      <c r="CO108" s="202"/>
      <c r="CP108" s="202"/>
      <c r="CQ108" s="202"/>
      <c r="CR108" s="202"/>
      <c r="CS108" s="202"/>
      <c r="CT108" s="202"/>
      <c r="CU108" s="202"/>
      <c r="CV108" s="202"/>
      <c r="CW108" s="202"/>
      <c r="CX108" s="202"/>
      <c r="CY108" s="202"/>
      <c r="CZ108" s="202"/>
      <c r="DA108" s="202"/>
      <c r="DB108" s="202"/>
      <c r="DC108" s="202"/>
      <c r="DD108" s="202"/>
      <c r="DE108" s="202"/>
      <c r="DF108" s="202"/>
      <c r="DG108" s="202"/>
      <c r="DH108" s="202"/>
      <c r="DI108" s="202"/>
      <c r="DJ108" s="202"/>
      <c r="DK108" s="202"/>
      <c r="DL108" s="202"/>
      <c r="DM108" s="202"/>
      <c r="DN108" s="202"/>
      <c r="DO108" s="202"/>
      <c r="DP108" s="202"/>
      <c r="DQ108" s="202"/>
      <c r="DR108" s="202"/>
      <c r="DS108" s="202"/>
      <c r="DT108" s="202"/>
      <c r="DU108" s="202"/>
      <c r="DV108" s="202"/>
      <c r="DW108" s="202"/>
      <c r="DX108" s="202"/>
      <c r="DY108" s="202"/>
      <c r="DZ108" s="202"/>
      <c r="EA108" s="202"/>
      <c r="EB108" s="202"/>
      <c r="EC108" s="202"/>
      <c r="ED108" s="202"/>
      <c r="EE108" s="202"/>
      <c r="EF108" s="202"/>
      <c r="EG108" s="202"/>
      <c r="EH108" s="202"/>
      <c r="EI108" s="202"/>
      <c r="EJ108" s="202"/>
      <c r="EK108" s="202"/>
      <c r="EL108" s="202"/>
      <c r="EM108" s="202"/>
      <c r="EN108" s="202"/>
      <c r="EO108" s="202"/>
      <c r="EP108" s="202"/>
      <c r="EQ108" s="202"/>
      <c r="ER108" s="202"/>
      <c r="ES108" s="202"/>
      <c r="ET108" s="202"/>
      <c r="EU108" s="202"/>
      <c r="EV108" s="202"/>
      <c r="EW108" s="202"/>
      <c r="EX108" s="202"/>
      <c r="EY108" s="202"/>
      <c r="EZ108" s="202"/>
      <c r="FA108" s="202"/>
      <c r="FB108" s="202"/>
      <c r="FC108" s="202"/>
      <c r="FD108" s="202"/>
      <c r="FE108" s="202"/>
      <c r="FF108" s="202"/>
      <c r="FG108" s="202"/>
      <c r="FH108" s="202"/>
      <c r="FI108" s="202"/>
      <c r="FJ108" s="202"/>
      <c r="FK108" s="202"/>
      <c r="FL108" s="202"/>
      <c r="FM108" s="202"/>
      <c r="FN108" s="202"/>
      <c r="FO108" s="202"/>
      <c r="FP108" s="202"/>
      <c r="FQ108" s="202"/>
      <c r="FR108" s="202"/>
      <c r="FS108" s="202"/>
      <c r="FT108" s="202"/>
      <c r="FU108" s="202"/>
      <c r="FV108" s="202"/>
      <c r="FW108" s="202"/>
      <c r="FX108" s="202"/>
      <c r="FY108" s="202"/>
      <c r="FZ108" s="202"/>
      <c r="GA108" s="202"/>
      <c r="GB108" s="202"/>
      <c r="GC108" s="202"/>
      <c r="GD108" s="202"/>
      <c r="GE108" s="202"/>
      <c r="GF108" s="202"/>
      <c r="GG108" s="202"/>
      <c r="GH108" s="202"/>
      <c r="GI108" s="202"/>
      <c r="GJ108" s="202"/>
      <c r="GK108" s="202"/>
      <c r="GL108" s="202"/>
      <c r="GM108" s="202"/>
      <c r="GN108" s="202"/>
      <c r="GO108" s="202"/>
      <c r="GP108" s="202"/>
      <c r="GQ108" s="202"/>
      <c r="GR108" s="202"/>
      <c r="GS108" s="202"/>
      <c r="GT108" s="202"/>
      <c r="GU108" s="202"/>
      <c r="GV108" s="202"/>
      <c r="GW108" s="202"/>
      <c r="GX108" s="202"/>
      <c r="GY108" s="202"/>
      <c r="GZ108" s="202"/>
      <c r="HA108" s="202"/>
      <c r="HB108" s="202"/>
      <c r="HC108" s="202"/>
      <c r="HD108" s="202"/>
      <c r="HE108" s="202"/>
      <c r="HF108" s="202"/>
      <c r="HG108" s="202"/>
      <c r="HH108" s="202"/>
      <c r="HI108" s="202"/>
      <c r="HJ108" s="202"/>
      <c r="HK108" s="202"/>
      <c r="HL108" s="202"/>
      <c r="HM108" s="202"/>
      <c r="HN108" s="202"/>
      <c r="HO108" s="202"/>
      <c r="HP108" s="202"/>
      <c r="HQ108" s="202"/>
      <c r="HR108" s="202"/>
      <c r="HS108" s="202"/>
      <c r="HT108" s="202"/>
      <c r="HU108" s="202"/>
      <c r="HV108" s="202"/>
      <c r="HW108" s="202"/>
      <c r="HX108" s="202"/>
      <c r="HY108" s="202"/>
      <c r="HZ108" s="202"/>
      <c r="IA108" s="202"/>
      <c r="IB108" s="202"/>
      <c r="IC108" s="202"/>
      <c r="ID108" s="202"/>
      <c r="IE108" s="202"/>
      <c r="IF108" s="202"/>
      <c r="IG108" s="202"/>
      <c r="IH108" s="202"/>
      <c r="II108" s="202"/>
      <c r="IJ108" s="202"/>
      <c r="IK108" s="202"/>
      <c r="IL108" s="202"/>
      <c r="IM108" s="202"/>
      <c r="IN108" s="202"/>
      <c r="IO108" s="202"/>
      <c r="IP108" s="202"/>
      <c r="IQ108" s="202"/>
      <c r="IR108" s="202"/>
      <c r="IS108" s="202"/>
      <c r="IT108" s="202"/>
      <c r="IU108" s="202"/>
      <c r="IV108" s="202"/>
    </row>
    <row r="109" spans="1:256" ht="7.5" customHeight="1" thickBot="1" x14ac:dyDescent="0.25">
      <c r="A109" s="142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</row>
    <row r="110" spans="1:256" hidden="1" x14ac:dyDescent="0.2">
      <c r="A110" s="104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</row>
    <row r="111" spans="1:256" x14ac:dyDescent="0.2">
      <c r="A111" s="174" t="s">
        <v>1</v>
      </c>
      <c r="B111" s="175" t="s">
        <v>2</v>
      </c>
      <c r="C111" s="175" t="s">
        <v>3</v>
      </c>
      <c r="D111" s="175" t="s">
        <v>4</v>
      </c>
      <c r="E111" s="175" t="s">
        <v>5</v>
      </c>
      <c r="F111" s="175" t="s">
        <v>6</v>
      </c>
      <c r="G111" s="175" t="s">
        <v>7</v>
      </c>
      <c r="H111" s="175" t="s">
        <v>8</v>
      </c>
      <c r="I111" s="175" t="s">
        <v>9</v>
      </c>
      <c r="J111" s="176" t="s">
        <v>10</v>
      </c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</row>
    <row r="112" spans="1:256" ht="20.100000000000001" customHeight="1" x14ac:dyDescent="0.2">
      <c r="A112" s="161" t="s">
        <v>262</v>
      </c>
      <c r="B112" s="15">
        <v>117837</v>
      </c>
      <c r="C112" s="15">
        <v>4785945</v>
      </c>
      <c r="D112" s="15">
        <v>3125409</v>
      </c>
      <c r="E112" s="15">
        <v>1925390</v>
      </c>
      <c r="F112" s="15">
        <v>152315</v>
      </c>
      <c r="G112" s="15">
        <v>0</v>
      </c>
      <c r="H112" s="15">
        <v>560020</v>
      </c>
      <c r="I112" s="15">
        <v>176147</v>
      </c>
      <c r="J112" s="177">
        <f>SUM(B112:I112)</f>
        <v>10843063</v>
      </c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</row>
    <row r="113" spans="1:40" ht="20.100000000000001" customHeight="1" x14ac:dyDescent="0.2">
      <c r="A113" s="161" t="s">
        <v>126</v>
      </c>
      <c r="B113" s="15">
        <v>110341</v>
      </c>
      <c r="C113" s="15">
        <v>26749</v>
      </c>
      <c r="D113" s="15">
        <v>51778</v>
      </c>
      <c r="E113" s="15">
        <v>38753</v>
      </c>
      <c r="F113" s="15">
        <v>68406</v>
      </c>
      <c r="G113" s="15">
        <v>77364</v>
      </c>
      <c r="H113" s="15">
        <v>486951</v>
      </c>
      <c r="I113" s="15">
        <v>56578</v>
      </c>
      <c r="J113" s="177">
        <f t="shared" ref="J113:J145" si="4">SUM(B113:I113)</f>
        <v>916920</v>
      </c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</row>
    <row r="114" spans="1:40" ht="20.100000000000001" customHeight="1" x14ac:dyDescent="0.2">
      <c r="A114" s="161" t="s">
        <v>127</v>
      </c>
      <c r="B114" s="15">
        <v>957</v>
      </c>
      <c r="C114" s="15">
        <v>4479</v>
      </c>
      <c r="D114" s="15">
        <v>1225</v>
      </c>
      <c r="E114" s="15">
        <v>0</v>
      </c>
      <c r="F114" s="15">
        <v>0</v>
      </c>
      <c r="G114" s="15">
        <v>36942</v>
      </c>
      <c r="H114" s="15">
        <v>0</v>
      </c>
      <c r="I114" s="15">
        <v>0</v>
      </c>
      <c r="J114" s="177">
        <f>SUM(B114:I114)</f>
        <v>43603</v>
      </c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</row>
    <row r="115" spans="1:40" ht="20.100000000000001" customHeight="1" x14ac:dyDescent="0.2">
      <c r="A115" s="161" t="s">
        <v>163</v>
      </c>
      <c r="B115" s="15">
        <v>4689</v>
      </c>
      <c r="C115" s="15">
        <v>128390</v>
      </c>
      <c r="D115" s="15">
        <v>11969</v>
      </c>
      <c r="E115" s="15">
        <v>5126</v>
      </c>
      <c r="F115" s="15">
        <v>13947</v>
      </c>
      <c r="G115" s="15">
        <v>19212</v>
      </c>
      <c r="H115" s="15">
        <v>1695</v>
      </c>
      <c r="I115" s="15">
        <v>51503</v>
      </c>
      <c r="J115" s="177">
        <f t="shared" si="4"/>
        <v>236531</v>
      </c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</row>
    <row r="116" spans="1:40" ht="20.100000000000001" customHeight="1" x14ac:dyDescent="0.2">
      <c r="A116" s="161" t="s">
        <v>129</v>
      </c>
      <c r="B116" s="15">
        <v>0</v>
      </c>
      <c r="C116" s="15">
        <v>0</v>
      </c>
      <c r="D116" s="15">
        <v>17897</v>
      </c>
      <c r="E116" s="15">
        <v>180</v>
      </c>
      <c r="F116" s="15">
        <v>466</v>
      </c>
      <c r="G116" s="15">
        <v>90</v>
      </c>
      <c r="H116" s="15">
        <v>62935</v>
      </c>
      <c r="I116" s="15">
        <v>4397</v>
      </c>
      <c r="J116" s="177">
        <f t="shared" si="4"/>
        <v>85965</v>
      </c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</row>
    <row r="117" spans="1:40" ht="20.100000000000001" customHeight="1" x14ac:dyDescent="0.2">
      <c r="A117" s="161" t="s">
        <v>130</v>
      </c>
      <c r="B117" s="15">
        <v>7988</v>
      </c>
      <c r="C117" s="15">
        <v>3081</v>
      </c>
      <c r="D117" s="15">
        <v>16584</v>
      </c>
      <c r="E117" s="15">
        <v>23379</v>
      </c>
      <c r="F117" s="15">
        <v>29385</v>
      </c>
      <c r="G117" s="15">
        <v>20480</v>
      </c>
      <c r="H117" s="15">
        <v>320878</v>
      </c>
      <c r="I117" s="15">
        <v>35770</v>
      </c>
      <c r="J117" s="177">
        <f t="shared" si="4"/>
        <v>457545</v>
      </c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</row>
    <row r="118" spans="1:40" ht="20.100000000000001" customHeight="1" x14ac:dyDescent="0.2">
      <c r="A118" s="161" t="s">
        <v>131</v>
      </c>
      <c r="B118" s="15">
        <v>2022</v>
      </c>
      <c r="C118" s="15">
        <v>2349</v>
      </c>
      <c r="D118" s="15">
        <v>8936</v>
      </c>
      <c r="E118" s="15">
        <v>4670</v>
      </c>
      <c r="F118" s="15">
        <v>9988</v>
      </c>
      <c r="G118" s="15">
        <v>72384</v>
      </c>
      <c r="H118" s="15">
        <v>125145</v>
      </c>
      <c r="I118" s="15">
        <v>21620</v>
      </c>
      <c r="J118" s="177">
        <f t="shared" si="4"/>
        <v>247114</v>
      </c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</row>
    <row r="119" spans="1:40" ht="20.100000000000001" customHeight="1" x14ac:dyDescent="0.2">
      <c r="A119" s="161" t="s">
        <v>132</v>
      </c>
      <c r="B119" s="15">
        <v>837</v>
      </c>
      <c r="C119" s="15">
        <v>0</v>
      </c>
      <c r="D119" s="15">
        <v>241</v>
      </c>
      <c r="E119" s="15">
        <v>4</v>
      </c>
      <c r="F119" s="15">
        <v>944</v>
      </c>
      <c r="G119" s="15">
        <v>3490</v>
      </c>
      <c r="H119" s="15">
        <v>3918</v>
      </c>
      <c r="I119" s="15">
        <v>0</v>
      </c>
      <c r="J119" s="177">
        <f t="shared" si="4"/>
        <v>9434</v>
      </c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</row>
    <row r="120" spans="1:40" ht="20.100000000000001" customHeight="1" x14ac:dyDescent="0.2">
      <c r="A120" s="161" t="s">
        <v>133</v>
      </c>
      <c r="B120" s="15">
        <v>13031</v>
      </c>
      <c r="C120" s="15">
        <v>19277</v>
      </c>
      <c r="D120" s="15">
        <v>68745</v>
      </c>
      <c r="E120" s="15">
        <v>8567</v>
      </c>
      <c r="F120" s="15">
        <v>69727</v>
      </c>
      <c r="G120" s="15">
        <v>196217</v>
      </c>
      <c r="H120" s="15">
        <v>210139</v>
      </c>
      <c r="I120" s="15">
        <v>31536</v>
      </c>
      <c r="J120" s="177">
        <f t="shared" si="4"/>
        <v>617239</v>
      </c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</row>
    <row r="121" spans="1:40" ht="20.100000000000001" customHeight="1" x14ac:dyDescent="0.2">
      <c r="A121" s="161" t="s">
        <v>134</v>
      </c>
      <c r="B121" s="15">
        <v>144159</v>
      </c>
      <c r="C121" s="15">
        <v>57785</v>
      </c>
      <c r="D121" s="15">
        <v>34472</v>
      </c>
      <c r="E121" s="15">
        <v>286756</v>
      </c>
      <c r="F121" s="15">
        <v>76208</v>
      </c>
      <c r="G121" s="15">
        <v>21199</v>
      </c>
      <c r="H121" s="15">
        <v>319039</v>
      </c>
      <c r="I121" s="15">
        <v>41192</v>
      </c>
      <c r="J121" s="177">
        <f t="shared" si="4"/>
        <v>980810</v>
      </c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</row>
    <row r="122" spans="1:40" ht="20.100000000000001" customHeight="1" x14ac:dyDescent="0.2">
      <c r="A122" s="161" t="s">
        <v>135</v>
      </c>
      <c r="B122" s="15">
        <v>4841</v>
      </c>
      <c r="C122" s="15">
        <v>224197</v>
      </c>
      <c r="D122" s="15">
        <v>1891</v>
      </c>
      <c r="E122" s="15">
        <v>2094</v>
      </c>
      <c r="F122" s="15">
        <v>267656</v>
      </c>
      <c r="G122" s="15">
        <v>12171</v>
      </c>
      <c r="H122" s="15">
        <v>2260</v>
      </c>
      <c r="I122" s="15">
        <v>115061</v>
      </c>
      <c r="J122" s="177">
        <f t="shared" si="4"/>
        <v>630171</v>
      </c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</row>
    <row r="123" spans="1:40" ht="20.100000000000001" customHeight="1" x14ac:dyDescent="0.2">
      <c r="A123" s="161" t="s">
        <v>136</v>
      </c>
      <c r="B123" s="15">
        <v>0</v>
      </c>
      <c r="C123" s="15">
        <v>0</v>
      </c>
      <c r="D123" s="15">
        <v>0</v>
      </c>
      <c r="E123" s="15">
        <v>1062995</v>
      </c>
      <c r="F123" s="15">
        <v>272915</v>
      </c>
      <c r="G123" s="15">
        <v>300</v>
      </c>
      <c r="H123" s="15">
        <v>0</v>
      </c>
      <c r="I123" s="15">
        <v>0</v>
      </c>
      <c r="J123" s="177">
        <f t="shared" si="4"/>
        <v>1336210</v>
      </c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</row>
    <row r="124" spans="1:40" ht="20.100000000000001" customHeight="1" x14ac:dyDescent="0.2">
      <c r="A124" s="161" t="s">
        <v>137</v>
      </c>
      <c r="B124" s="15">
        <v>78215</v>
      </c>
      <c r="C124" s="15">
        <v>201125</v>
      </c>
      <c r="D124" s="15">
        <v>33301</v>
      </c>
      <c r="E124" s="15">
        <v>21221</v>
      </c>
      <c r="F124" s="15">
        <v>297146</v>
      </c>
      <c r="G124" s="15">
        <v>30577</v>
      </c>
      <c r="H124" s="15">
        <v>6543</v>
      </c>
      <c r="I124" s="15">
        <v>50467</v>
      </c>
      <c r="J124" s="177">
        <f t="shared" si="4"/>
        <v>718595</v>
      </c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</row>
    <row r="125" spans="1:40" ht="20.100000000000001" customHeight="1" x14ac:dyDescent="0.2">
      <c r="A125" s="161" t="s">
        <v>138</v>
      </c>
      <c r="B125" s="15">
        <v>734006</v>
      </c>
      <c r="C125" s="15">
        <v>284310</v>
      </c>
      <c r="D125" s="15">
        <v>412071</v>
      </c>
      <c r="E125" s="15">
        <v>1128203</v>
      </c>
      <c r="F125" s="15">
        <v>543502</v>
      </c>
      <c r="G125" s="15">
        <v>152414</v>
      </c>
      <c r="H125" s="15">
        <v>346556</v>
      </c>
      <c r="I125" s="15">
        <v>146827</v>
      </c>
      <c r="J125" s="177">
        <f t="shared" si="4"/>
        <v>3747889</v>
      </c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</row>
    <row r="126" spans="1:40" ht="20.100000000000001" customHeight="1" x14ac:dyDescent="0.2">
      <c r="A126" s="161" t="s">
        <v>139</v>
      </c>
      <c r="B126" s="15">
        <v>138385</v>
      </c>
      <c r="C126" s="15">
        <v>12066</v>
      </c>
      <c r="D126" s="15">
        <v>194738</v>
      </c>
      <c r="E126" s="15">
        <v>182421</v>
      </c>
      <c r="F126" s="15">
        <v>108077</v>
      </c>
      <c r="G126" s="15">
        <v>41709</v>
      </c>
      <c r="H126" s="15">
        <v>87949</v>
      </c>
      <c r="I126" s="15">
        <v>18592</v>
      </c>
      <c r="J126" s="177">
        <f t="shared" si="4"/>
        <v>783937</v>
      </c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</row>
    <row r="127" spans="1:40" ht="20.100000000000001" customHeight="1" x14ac:dyDescent="0.2">
      <c r="A127" s="161" t="s">
        <v>140</v>
      </c>
      <c r="B127" s="15">
        <v>5</v>
      </c>
      <c r="C127" s="15">
        <v>0</v>
      </c>
      <c r="D127" s="15">
        <v>0</v>
      </c>
      <c r="E127" s="15">
        <v>67195</v>
      </c>
      <c r="F127" s="15">
        <v>28463</v>
      </c>
      <c r="G127" s="15">
        <v>0</v>
      </c>
      <c r="H127" s="15">
        <v>0</v>
      </c>
      <c r="I127" s="15">
        <v>0</v>
      </c>
      <c r="J127" s="177">
        <f t="shared" si="4"/>
        <v>95663</v>
      </c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</row>
    <row r="128" spans="1:40" ht="20.100000000000001" customHeight="1" x14ac:dyDescent="0.2">
      <c r="A128" s="161" t="s">
        <v>141</v>
      </c>
      <c r="B128" s="15">
        <v>190515</v>
      </c>
      <c r="C128" s="15">
        <v>115707</v>
      </c>
      <c r="D128" s="15">
        <v>84115</v>
      </c>
      <c r="E128" s="15">
        <v>135119</v>
      </c>
      <c r="F128" s="15">
        <v>167169</v>
      </c>
      <c r="G128" s="15">
        <v>83979</v>
      </c>
      <c r="H128" s="15">
        <v>45190</v>
      </c>
      <c r="I128" s="15">
        <v>101818</v>
      </c>
      <c r="J128" s="177">
        <f t="shared" si="4"/>
        <v>923612</v>
      </c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</row>
    <row r="129" spans="1:40" ht="20.100000000000001" customHeight="1" x14ac:dyDescent="0.2">
      <c r="A129" s="161" t="s">
        <v>142</v>
      </c>
      <c r="B129" s="15">
        <v>68981</v>
      </c>
      <c r="C129" s="15">
        <v>5538</v>
      </c>
      <c r="D129" s="15">
        <v>69053</v>
      </c>
      <c r="E129" s="15">
        <v>173095</v>
      </c>
      <c r="F129" s="15">
        <v>108174</v>
      </c>
      <c r="G129" s="15">
        <v>45180</v>
      </c>
      <c r="H129" s="15">
        <v>49569</v>
      </c>
      <c r="I129" s="15">
        <v>6209</v>
      </c>
      <c r="J129" s="177">
        <f t="shared" si="4"/>
        <v>525799</v>
      </c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</row>
    <row r="130" spans="1:40" ht="20.100000000000001" customHeight="1" x14ac:dyDescent="0.2">
      <c r="A130" s="161" t="s">
        <v>143</v>
      </c>
      <c r="B130" s="15">
        <v>16666</v>
      </c>
      <c r="C130" s="15">
        <v>0</v>
      </c>
      <c r="D130" s="15">
        <v>27620</v>
      </c>
      <c r="E130" s="15">
        <v>321827</v>
      </c>
      <c r="F130" s="15">
        <v>367824</v>
      </c>
      <c r="G130" s="15">
        <v>79035</v>
      </c>
      <c r="H130" s="15">
        <v>417572</v>
      </c>
      <c r="I130" s="15">
        <v>105</v>
      </c>
      <c r="J130" s="177">
        <f t="shared" si="4"/>
        <v>1230649</v>
      </c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</row>
    <row r="131" spans="1:40" ht="20.100000000000001" customHeight="1" x14ac:dyDescent="0.2">
      <c r="A131" s="161" t="s">
        <v>144</v>
      </c>
      <c r="B131" s="15">
        <v>4819</v>
      </c>
      <c r="C131" s="15">
        <v>3720</v>
      </c>
      <c r="D131" s="15">
        <v>9693</v>
      </c>
      <c r="E131" s="15">
        <v>49958</v>
      </c>
      <c r="F131" s="15">
        <v>88194</v>
      </c>
      <c r="G131" s="15">
        <v>457</v>
      </c>
      <c r="H131" s="15">
        <v>18079</v>
      </c>
      <c r="I131" s="15">
        <v>557</v>
      </c>
      <c r="J131" s="177">
        <f t="shared" si="4"/>
        <v>175477</v>
      </c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</row>
    <row r="132" spans="1:40" ht="20.100000000000001" customHeight="1" x14ac:dyDescent="0.2">
      <c r="A132" s="161" t="s">
        <v>164</v>
      </c>
      <c r="B132" s="15">
        <v>0</v>
      </c>
      <c r="C132" s="15">
        <v>105</v>
      </c>
      <c r="D132" s="15">
        <v>0</v>
      </c>
      <c r="E132" s="15">
        <v>20171</v>
      </c>
      <c r="F132" s="15">
        <v>9493</v>
      </c>
      <c r="G132" s="15">
        <v>459</v>
      </c>
      <c r="H132" s="15">
        <v>110</v>
      </c>
      <c r="I132" s="15">
        <v>138</v>
      </c>
      <c r="J132" s="177">
        <f t="shared" si="4"/>
        <v>30476</v>
      </c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</row>
    <row r="133" spans="1:40" ht="20.100000000000001" customHeight="1" x14ac:dyDescent="0.2">
      <c r="A133" s="161" t="s">
        <v>165</v>
      </c>
      <c r="B133" s="15">
        <v>0</v>
      </c>
      <c r="C133" s="15">
        <v>0</v>
      </c>
      <c r="D133" s="15">
        <v>1376</v>
      </c>
      <c r="E133" s="15">
        <v>225289</v>
      </c>
      <c r="F133" s="15">
        <v>22344</v>
      </c>
      <c r="G133" s="15">
        <v>3525</v>
      </c>
      <c r="H133" s="15">
        <v>2897</v>
      </c>
      <c r="I133" s="15">
        <v>569</v>
      </c>
      <c r="J133" s="177">
        <f t="shared" si="4"/>
        <v>256000</v>
      </c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</row>
    <row r="134" spans="1:40" ht="20.100000000000001" customHeight="1" x14ac:dyDescent="0.2">
      <c r="A134" s="161" t="s">
        <v>147</v>
      </c>
      <c r="B134" s="15">
        <v>12666</v>
      </c>
      <c r="C134" s="15">
        <v>1819</v>
      </c>
      <c r="D134" s="15">
        <v>1137</v>
      </c>
      <c r="E134" s="15">
        <v>112578</v>
      </c>
      <c r="F134" s="15">
        <v>217870</v>
      </c>
      <c r="G134" s="15">
        <v>28870</v>
      </c>
      <c r="H134" s="15">
        <v>28849</v>
      </c>
      <c r="I134" s="15">
        <v>1969</v>
      </c>
      <c r="J134" s="177">
        <f t="shared" si="4"/>
        <v>405758</v>
      </c>
      <c r="K134" s="144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</row>
    <row r="135" spans="1:40" ht="20.100000000000001" customHeight="1" x14ac:dyDescent="0.2">
      <c r="A135" s="161" t="s">
        <v>263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  <c r="H135" s="15">
        <v>5300000</v>
      </c>
      <c r="I135" s="15">
        <v>0</v>
      </c>
      <c r="J135" s="177">
        <f t="shared" si="4"/>
        <v>5300000</v>
      </c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</row>
    <row r="136" spans="1:40" ht="20.100000000000001" customHeight="1" x14ac:dyDescent="0.2">
      <c r="A136" s="161" t="s">
        <v>149</v>
      </c>
      <c r="B136" s="15">
        <v>0</v>
      </c>
      <c r="C136" s="15">
        <v>118</v>
      </c>
      <c r="D136" s="15">
        <v>222</v>
      </c>
      <c r="E136" s="15">
        <v>742675</v>
      </c>
      <c r="F136" s="15">
        <v>297228</v>
      </c>
      <c r="G136" s="15">
        <v>36920</v>
      </c>
      <c r="H136" s="15">
        <v>79</v>
      </c>
      <c r="I136" s="15">
        <v>1</v>
      </c>
      <c r="J136" s="177">
        <f t="shared" si="4"/>
        <v>1077243</v>
      </c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</row>
    <row r="137" spans="1:40" ht="20.100000000000001" customHeight="1" x14ac:dyDescent="0.2">
      <c r="A137" s="161" t="s">
        <v>166</v>
      </c>
      <c r="B137" s="15">
        <v>384980</v>
      </c>
      <c r="C137" s="15">
        <v>6885</v>
      </c>
      <c r="D137" s="15">
        <v>4908</v>
      </c>
      <c r="E137" s="15">
        <v>14297</v>
      </c>
      <c r="F137" s="15">
        <v>79218</v>
      </c>
      <c r="G137" s="15">
        <v>95214</v>
      </c>
      <c r="H137" s="15">
        <v>30746</v>
      </c>
      <c r="I137" s="15">
        <v>23111</v>
      </c>
      <c r="J137" s="177">
        <f t="shared" si="4"/>
        <v>639359</v>
      </c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</row>
    <row r="138" spans="1:40" ht="20.100000000000001" customHeight="1" x14ac:dyDescent="0.2">
      <c r="A138" s="161" t="s">
        <v>167</v>
      </c>
      <c r="B138" s="15">
        <v>4601</v>
      </c>
      <c r="C138" s="15">
        <v>6246</v>
      </c>
      <c r="D138" s="15">
        <v>2651</v>
      </c>
      <c r="E138" s="15">
        <v>2820</v>
      </c>
      <c r="F138" s="15">
        <v>92270</v>
      </c>
      <c r="G138" s="15">
        <v>1004</v>
      </c>
      <c r="H138" s="15">
        <v>0</v>
      </c>
      <c r="I138" s="15">
        <v>189766</v>
      </c>
      <c r="J138" s="177">
        <f t="shared" si="4"/>
        <v>299358</v>
      </c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</row>
    <row r="139" spans="1:40" ht="20.100000000000001" customHeight="1" x14ac:dyDescent="0.2">
      <c r="A139" s="161" t="s">
        <v>168</v>
      </c>
      <c r="B139" s="15">
        <v>7635</v>
      </c>
      <c r="C139" s="15">
        <v>23451</v>
      </c>
      <c r="D139" s="15">
        <v>56519</v>
      </c>
      <c r="E139" s="15">
        <v>51133</v>
      </c>
      <c r="F139" s="15">
        <v>23066</v>
      </c>
      <c r="G139" s="15">
        <v>10875</v>
      </c>
      <c r="H139" s="15">
        <v>6444</v>
      </c>
      <c r="I139" s="15">
        <v>12247</v>
      </c>
      <c r="J139" s="177">
        <f t="shared" si="4"/>
        <v>191370</v>
      </c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</row>
    <row r="140" spans="1:40" ht="20.100000000000001" customHeight="1" x14ac:dyDescent="0.2">
      <c r="A140" s="161" t="s">
        <v>169</v>
      </c>
      <c r="B140" s="15">
        <v>1147</v>
      </c>
      <c r="C140" s="15">
        <v>0</v>
      </c>
      <c r="D140" s="15">
        <v>5365</v>
      </c>
      <c r="E140" s="15">
        <v>0</v>
      </c>
      <c r="F140" s="15">
        <v>0</v>
      </c>
      <c r="G140" s="15">
        <v>4091</v>
      </c>
      <c r="H140" s="15">
        <v>5230</v>
      </c>
      <c r="I140" s="15">
        <v>1403</v>
      </c>
      <c r="J140" s="177">
        <f t="shared" si="4"/>
        <v>17236</v>
      </c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</row>
    <row r="141" spans="1:40" ht="20.100000000000001" customHeight="1" x14ac:dyDescent="0.2">
      <c r="A141" s="161" t="s">
        <v>170</v>
      </c>
      <c r="B141" s="15">
        <v>87267</v>
      </c>
      <c r="C141" s="15">
        <v>36574</v>
      </c>
      <c r="D141" s="15">
        <v>46</v>
      </c>
      <c r="E141" s="15">
        <v>1240</v>
      </c>
      <c r="F141" s="15">
        <v>374978</v>
      </c>
      <c r="G141" s="15">
        <v>3355</v>
      </c>
      <c r="H141" s="15">
        <v>671</v>
      </c>
      <c r="I141" s="15">
        <v>249507</v>
      </c>
      <c r="J141" s="177">
        <f t="shared" si="4"/>
        <v>753638</v>
      </c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</row>
    <row r="142" spans="1:40" ht="20.100000000000001" customHeight="1" x14ac:dyDescent="0.2">
      <c r="A142" s="161" t="s">
        <v>171</v>
      </c>
      <c r="B142" s="15">
        <v>4025</v>
      </c>
      <c r="C142" s="15">
        <v>41285</v>
      </c>
      <c r="D142" s="15">
        <v>105</v>
      </c>
      <c r="E142" s="15">
        <v>3440</v>
      </c>
      <c r="F142" s="15">
        <v>147503</v>
      </c>
      <c r="G142" s="15">
        <v>0</v>
      </c>
      <c r="H142" s="15">
        <v>0</v>
      </c>
      <c r="I142" s="15">
        <v>924</v>
      </c>
      <c r="J142" s="177">
        <f t="shared" si="4"/>
        <v>197282</v>
      </c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</row>
    <row r="143" spans="1:40" ht="20.100000000000001" customHeight="1" x14ac:dyDescent="0.2">
      <c r="A143" s="161" t="s">
        <v>172</v>
      </c>
      <c r="B143" s="15">
        <v>7633</v>
      </c>
      <c r="C143" s="15">
        <v>162</v>
      </c>
      <c r="D143" s="15">
        <v>0</v>
      </c>
      <c r="E143" s="15">
        <v>0</v>
      </c>
      <c r="F143" s="15">
        <v>11123</v>
      </c>
      <c r="G143" s="15">
        <v>5336</v>
      </c>
      <c r="H143" s="15">
        <v>12</v>
      </c>
      <c r="I143" s="15">
        <v>6301</v>
      </c>
      <c r="J143" s="177">
        <f t="shared" si="4"/>
        <v>30567</v>
      </c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</row>
    <row r="144" spans="1:40" ht="20.100000000000001" customHeight="1" x14ac:dyDescent="0.2">
      <c r="A144" s="161" t="s">
        <v>173</v>
      </c>
      <c r="B144" s="15">
        <v>2480991</v>
      </c>
      <c r="C144" s="15">
        <v>654766</v>
      </c>
      <c r="D144" s="15">
        <v>26365067</v>
      </c>
      <c r="E144" s="15">
        <v>310056</v>
      </c>
      <c r="F144" s="15">
        <v>473254</v>
      </c>
      <c r="G144" s="15">
        <v>3782683</v>
      </c>
      <c r="H144" s="15">
        <v>979369</v>
      </c>
      <c r="I144" s="15">
        <v>541677</v>
      </c>
      <c r="J144" s="177">
        <f t="shared" si="4"/>
        <v>35587863</v>
      </c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</row>
    <row r="145" spans="1:40" ht="20.100000000000001" customHeight="1" thickBot="1" x14ac:dyDescent="0.25">
      <c r="A145" s="162" t="s">
        <v>174</v>
      </c>
      <c r="B145" s="178">
        <v>484387</v>
      </c>
      <c r="C145" s="178">
        <v>290013</v>
      </c>
      <c r="D145" s="178">
        <v>228662</v>
      </c>
      <c r="E145" s="178">
        <v>312763</v>
      </c>
      <c r="F145" s="178">
        <v>86452</v>
      </c>
      <c r="G145" s="178">
        <v>451751</v>
      </c>
      <c r="H145" s="178">
        <v>81128</v>
      </c>
      <c r="I145" s="178">
        <v>95546</v>
      </c>
      <c r="J145" s="179">
        <f t="shared" si="4"/>
        <v>2030702</v>
      </c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</row>
    <row r="146" spans="1:40" x14ac:dyDescent="0.2">
      <c r="A146" s="111" t="s">
        <v>175</v>
      </c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60"/>
      <c r="M146" s="60"/>
      <c r="N146" s="64"/>
      <c r="O146" s="55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</row>
    <row r="147" spans="1:40" x14ac:dyDescent="0.2">
      <c r="A147" s="111" t="s">
        <v>176</v>
      </c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60"/>
      <c r="M147" s="60"/>
      <c r="N147" s="60"/>
      <c r="O147" s="55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</row>
    <row r="148" spans="1:40" x14ac:dyDescent="0.2">
      <c r="A148" s="109" t="s">
        <v>245</v>
      </c>
      <c r="B148" s="114"/>
      <c r="C148" s="114"/>
      <c r="D148" s="114"/>
      <c r="E148" s="114"/>
      <c r="F148" s="111" t="s">
        <v>259</v>
      </c>
      <c r="G148" s="111"/>
      <c r="H148" s="114"/>
      <c r="I148" s="114"/>
      <c r="J148" s="114"/>
      <c r="K148" s="114"/>
      <c r="L148" s="80"/>
      <c r="M148" s="80"/>
      <c r="N148" s="8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</row>
    <row r="149" spans="1:40" x14ac:dyDescent="0.2">
      <c r="A149" s="109" t="s">
        <v>246</v>
      </c>
      <c r="B149" s="111"/>
      <c r="C149" s="111"/>
      <c r="D149" s="111"/>
      <c r="E149" s="111"/>
      <c r="F149" s="111" t="s">
        <v>260</v>
      </c>
      <c r="G149" s="111"/>
      <c r="H149" s="111"/>
      <c r="I149" s="111"/>
      <c r="J149" s="111"/>
      <c r="K149" s="111"/>
      <c r="L149" s="60"/>
      <c r="M149" s="60"/>
      <c r="N149" s="64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</row>
    <row r="150" spans="1:40" x14ac:dyDescent="0.2">
      <c r="A150" s="111"/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</row>
    <row r="151" spans="1:40" x14ac:dyDescent="0.2">
      <c r="A151" s="111"/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</row>
    <row r="152" spans="1:40" x14ac:dyDescent="0.2">
      <c r="A152" s="111"/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</row>
    <row r="153" spans="1:40" x14ac:dyDescent="0.2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</row>
    <row r="154" spans="1:40" x14ac:dyDescent="0.2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</row>
    <row r="155" spans="1:40" x14ac:dyDescent="0.2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</row>
    <row r="156" spans="1:40" x14ac:dyDescent="0.2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</row>
    <row r="157" spans="1:40" x14ac:dyDescent="0.2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</row>
    <row r="158" spans="1:40" x14ac:dyDescent="0.2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</row>
    <row r="159" spans="1:40" x14ac:dyDescent="0.2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</row>
    <row r="160" spans="1:40" x14ac:dyDescent="0.2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</row>
    <row r="161" spans="1:40" x14ac:dyDescent="0.2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</row>
    <row r="162" spans="1:40" x14ac:dyDescent="0.2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</row>
    <row r="163" spans="1:40" x14ac:dyDescent="0.2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</row>
    <row r="164" spans="1:40" x14ac:dyDescent="0.2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</row>
    <row r="165" spans="1:40" x14ac:dyDescent="0.2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</row>
    <row r="166" spans="1:40" x14ac:dyDescent="0.2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</row>
    <row r="167" spans="1:40" x14ac:dyDescent="0.2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</row>
    <row r="168" spans="1:40" x14ac:dyDescent="0.2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/>
    </row>
    <row r="169" spans="1:40" x14ac:dyDescent="0.2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60"/>
    </row>
    <row r="170" spans="1:40" x14ac:dyDescent="0.2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</row>
    <row r="171" spans="1:40" x14ac:dyDescent="0.2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</row>
    <row r="172" spans="1:40" x14ac:dyDescent="0.2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</row>
    <row r="173" spans="1:40" x14ac:dyDescent="0.2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</row>
    <row r="174" spans="1:40" x14ac:dyDescent="0.2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</row>
    <row r="175" spans="1:40" x14ac:dyDescent="0.2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</row>
    <row r="176" spans="1:40" x14ac:dyDescent="0.2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</row>
    <row r="177" spans="1:40" x14ac:dyDescent="0.2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</row>
    <row r="178" spans="1:40" x14ac:dyDescent="0.2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</row>
    <row r="179" spans="1:40" x14ac:dyDescent="0.2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</row>
    <row r="180" spans="1:40" x14ac:dyDescent="0.2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</row>
    <row r="181" spans="1:40" x14ac:dyDescent="0.2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</row>
    <row r="182" spans="1:40" x14ac:dyDescent="0.2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</row>
    <row r="183" spans="1:40" x14ac:dyDescent="0.2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</row>
    <row r="184" spans="1:40" x14ac:dyDescent="0.2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</row>
    <row r="185" spans="1:40" x14ac:dyDescent="0.2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</row>
    <row r="186" spans="1:40" x14ac:dyDescent="0.2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</row>
    <row r="187" spans="1:40" x14ac:dyDescent="0.2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</row>
    <row r="188" spans="1:40" x14ac:dyDescent="0.2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</row>
    <row r="189" spans="1:40" x14ac:dyDescent="0.2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</row>
    <row r="190" spans="1:40" x14ac:dyDescent="0.2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</row>
    <row r="191" spans="1:40" x14ac:dyDescent="0.2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</row>
    <row r="192" spans="1:40" x14ac:dyDescent="0.2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</row>
    <row r="193" spans="1:40" x14ac:dyDescent="0.2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</row>
    <row r="194" spans="1:40" x14ac:dyDescent="0.2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</row>
    <row r="195" spans="1:40" x14ac:dyDescent="0.2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</row>
    <row r="196" spans="1:40" x14ac:dyDescent="0.2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</row>
    <row r="197" spans="1:40" x14ac:dyDescent="0.2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</row>
    <row r="198" spans="1:40" x14ac:dyDescent="0.2"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</row>
  </sheetData>
  <mergeCells count="30">
    <mergeCell ref="IQ108:IV108"/>
    <mergeCell ref="EK108:ET108"/>
    <mergeCell ref="EU108:FD108"/>
    <mergeCell ref="FE108:FN108"/>
    <mergeCell ref="FO108:FX108"/>
    <mergeCell ref="FY108:GH108"/>
    <mergeCell ref="GI108:GR108"/>
    <mergeCell ref="GS108:HB108"/>
    <mergeCell ref="HC108:HL108"/>
    <mergeCell ref="HM108:HV108"/>
    <mergeCell ref="HW108:IF108"/>
    <mergeCell ref="IG108:IP108"/>
    <mergeCell ref="EA108:EJ108"/>
    <mergeCell ref="U108:AD108"/>
    <mergeCell ref="AE108:AN108"/>
    <mergeCell ref="AO108:AX108"/>
    <mergeCell ref="AY108:BH108"/>
    <mergeCell ref="BI108:BR108"/>
    <mergeCell ref="BS108:CB108"/>
    <mergeCell ref="CC108:CL108"/>
    <mergeCell ref="CM108:CV108"/>
    <mergeCell ref="CW108:DF108"/>
    <mergeCell ref="DG108:DP108"/>
    <mergeCell ref="DQ108:DZ108"/>
    <mergeCell ref="A108:J108"/>
    <mergeCell ref="A8:J8"/>
    <mergeCell ref="A9:J9"/>
    <mergeCell ref="A56:J56"/>
    <mergeCell ref="A57:J57"/>
    <mergeCell ref="A107:J10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V171"/>
  <sheetViews>
    <sheetView topLeftCell="A93" zoomScaleNormal="100" workbookViewId="0">
      <selection activeCell="J99" sqref="J99"/>
    </sheetView>
  </sheetViews>
  <sheetFormatPr baseColWidth="10" defaultColWidth="11.7109375" defaultRowHeight="12.75" x14ac:dyDescent="0.2"/>
  <cols>
    <col min="1" max="10" width="16.7109375" style="57" customWidth="1"/>
    <col min="11" max="16384" width="11.7109375" style="57"/>
  </cols>
  <sheetData>
    <row r="1" spans="1:30" hidden="1" x14ac:dyDescent="0.2">
      <c r="A1" s="57" t="s">
        <v>78</v>
      </c>
    </row>
    <row r="2" spans="1:30" s="60" customFormat="1" x14ac:dyDescent="0.2"/>
    <row r="3" spans="1:30" ht="14.25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</row>
    <row r="4" spans="1:30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</row>
    <row r="5" spans="1:30" x14ac:dyDescent="0.2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1:30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</row>
    <row r="7" spans="1:30" s="138" customFormat="1" ht="15.75" x14ac:dyDescent="0.25">
      <c r="A7" s="201" t="s">
        <v>188</v>
      </c>
      <c r="B7" s="201"/>
      <c r="C7" s="201"/>
      <c r="D7" s="201"/>
      <c r="E7" s="201"/>
      <c r="F7" s="201"/>
      <c r="G7" s="201"/>
      <c r="H7" s="201"/>
      <c r="I7" s="201"/>
      <c r="J7" s="201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</row>
    <row r="8" spans="1:30" s="138" customFormat="1" ht="15.75" x14ac:dyDescent="0.25">
      <c r="A8" s="201" t="s">
        <v>184</v>
      </c>
      <c r="B8" s="201"/>
      <c r="C8" s="201"/>
      <c r="D8" s="201"/>
      <c r="E8" s="201"/>
      <c r="F8" s="201"/>
      <c r="G8" s="201"/>
      <c r="H8" s="201"/>
      <c r="I8" s="201"/>
      <c r="J8" s="201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</row>
    <row r="9" spans="1:30" ht="6.75" customHeight="1" thickBot="1" x14ac:dyDescent="0.25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</row>
    <row r="10" spans="1:30" x14ac:dyDescent="0.2">
      <c r="A10" s="65" t="s">
        <v>1</v>
      </c>
      <c r="B10" s="66" t="s">
        <v>2</v>
      </c>
      <c r="C10" s="66" t="s">
        <v>3</v>
      </c>
      <c r="D10" s="66" t="s">
        <v>4</v>
      </c>
      <c r="E10" s="66" t="s">
        <v>5</v>
      </c>
      <c r="F10" s="66" t="s">
        <v>6</v>
      </c>
      <c r="G10" s="66" t="s">
        <v>7</v>
      </c>
      <c r="H10" s="66" t="s">
        <v>8</v>
      </c>
      <c r="I10" s="66" t="s">
        <v>9</v>
      </c>
      <c r="J10" s="67" t="s">
        <v>10</v>
      </c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</row>
    <row r="11" spans="1:30" ht="20.100000000000001" customHeight="1" x14ac:dyDescent="0.2">
      <c r="A11" s="161" t="s">
        <v>125</v>
      </c>
      <c r="B11" s="15">
        <v>39210.13158139131</v>
      </c>
      <c r="C11" s="15">
        <v>1338950.6349261985</v>
      </c>
      <c r="D11" s="15">
        <v>738595.1344124194</v>
      </c>
      <c r="E11" s="15">
        <v>454080.58286224428</v>
      </c>
      <c r="F11" s="15">
        <v>39503.892939206293</v>
      </c>
      <c r="G11" s="15">
        <v>0</v>
      </c>
      <c r="H11" s="15">
        <v>128224.38573281685</v>
      </c>
      <c r="I11" s="15">
        <v>28699.23754572335</v>
      </c>
      <c r="J11" s="177">
        <f t="shared" ref="J11:J44" si="0">SUM(B11:I11)</f>
        <v>2767264.0000000005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</row>
    <row r="12" spans="1:30" ht="20.100000000000001" customHeight="1" x14ac:dyDescent="0.2">
      <c r="A12" s="161" t="s">
        <v>126</v>
      </c>
      <c r="B12" s="15">
        <v>57177</v>
      </c>
      <c r="C12" s="15">
        <v>19452</v>
      </c>
      <c r="D12" s="15">
        <v>33691</v>
      </c>
      <c r="E12" s="15">
        <v>29269</v>
      </c>
      <c r="F12" s="15">
        <v>34431</v>
      </c>
      <c r="G12" s="15">
        <v>48895</v>
      </c>
      <c r="H12" s="15">
        <v>211534</v>
      </c>
      <c r="I12" s="15">
        <v>24274</v>
      </c>
      <c r="J12" s="177">
        <f t="shared" si="0"/>
        <v>458723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</row>
    <row r="13" spans="1:30" ht="20.100000000000001" customHeight="1" x14ac:dyDescent="0.2">
      <c r="A13" s="161" t="s">
        <v>127</v>
      </c>
      <c r="B13" s="15">
        <v>0</v>
      </c>
      <c r="C13" s="15">
        <v>0</v>
      </c>
      <c r="D13" s="15">
        <v>9188</v>
      </c>
      <c r="E13" s="15">
        <v>0</v>
      </c>
      <c r="F13" s="15">
        <v>0</v>
      </c>
      <c r="G13" s="15">
        <v>23850</v>
      </c>
      <c r="H13" s="15">
        <v>5595</v>
      </c>
      <c r="I13" s="15">
        <v>0</v>
      </c>
      <c r="J13" s="177">
        <f t="shared" si="0"/>
        <v>38633</v>
      </c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</row>
    <row r="14" spans="1:30" ht="20.100000000000001" customHeight="1" x14ac:dyDescent="0.2">
      <c r="A14" s="161" t="s">
        <v>128</v>
      </c>
      <c r="B14" s="15">
        <v>175</v>
      </c>
      <c r="C14" s="15">
        <v>349</v>
      </c>
      <c r="D14" s="15">
        <v>119</v>
      </c>
      <c r="E14" s="15">
        <v>166</v>
      </c>
      <c r="F14" s="15">
        <v>231</v>
      </c>
      <c r="G14" s="15">
        <v>146</v>
      </c>
      <c r="H14" s="15">
        <v>129</v>
      </c>
      <c r="I14" s="15">
        <v>219</v>
      </c>
      <c r="J14" s="177">
        <f t="shared" si="0"/>
        <v>1534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</row>
    <row r="15" spans="1:30" ht="20.100000000000001" customHeight="1" x14ac:dyDescent="0.2">
      <c r="A15" s="161" t="s">
        <v>129</v>
      </c>
      <c r="B15" s="15">
        <v>100</v>
      </c>
      <c r="C15" s="15">
        <v>688</v>
      </c>
      <c r="D15" s="15">
        <v>13916</v>
      </c>
      <c r="E15" s="15">
        <v>134</v>
      </c>
      <c r="F15" s="15">
        <v>48</v>
      </c>
      <c r="G15" s="15">
        <v>62</v>
      </c>
      <c r="H15" s="15">
        <v>41548</v>
      </c>
      <c r="I15" s="15">
        <v>4930</v>
      </c>
      <c r="J15" s="177">
        <f t="shared" si="0"/>
        <v>61426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</row>
    <row r="16" spans="1:30" ht="20.100000000000001" customHeight="1" x14ac:dyDescent="0.2">
      <c r="A16" s="161" t="s">
        <v>130</v>
      </c>
      <c r="B16" s="15">
        <v>8350</v>
      </c>
      <c r="C16" s="15">
        <v>4183</v>
      </c>
      <c r="D16" s="15">
        <v>13354</v>
      </c>
      <c r="E16" s="15">
        <v>26055</v>
      </c>
      <c r="F16" s="15">
        <v>23741</v>
      </c>
      <c r="G16" s="15">
        <v>23942</v>
      </c>
      <c r="H16" s="15">
        <v>264079</v>
      </c>
      <c r="I16" s="15">
        <v>15614</v>
      </c>
      <c r="J16" s="177">
        <f t="shared" si="0"/>
        <v>379318</v>
      </c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</row>
    <row r="17" spans="1:30" ht="20.100000000000001" customHeight="1" x14ac:dyDescent="0.2">
      <c r="A17" s="161" t="s">
        <v>131</v>
      </c>
      <c r="B17" s="15">
        <v>1275</v>
      </c>
      <c r="C17" s="15">
        <v>3395</v>
      </c>
      <c r="D17" s="15">
        <v>12985</v>
      </c>
      <c r="E17" s="15">
        <v>2230</v>
      </c>
      <c r="F17" s="15">
        <v>10445</v>
      </c>
      <c r="G17" s="15">
        <v>75619</v>
      </c>
      <c r="H17" s="15">
        <v>178773</v>
      </c>
      <c r="I17" s="15">
        <v>43893</v>
      </c>
      <c r="J17" s="177">
        <f t="shared" si="0"/>
        <v>328615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</row>
    <row r="18" spans="1:30" ht="20.100000000000001" customHeight="1" x14ac:dyDescent="0.2">
      <c r="A18" s="161" t="s">
        <v>132</v>
      </c>
      <c r="B18" s="15">
        <v>63</v>
      </c>
      <c r="C18" s="15">
        <v>268</v>
      </c>
      <c r="D18" s="15">
        <v>59</v>
      </c>
      <c r="E18" s="15">
        <v>87</v>
      </c>
      <c r="F18" s="15">
        <v>1880</v>
      </c>
      <c r="G18" s="15">
        <v>4486</v>
      </c>
      <c r="H18" s="15">
        <v>2951</v>
      </c>
      <c r="I18" s="15">
        <v>135</v>
      </c>
      <c r="J18" s="177">
        <f t="shared" si="0"/>
        <v>9929</v>
      </c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</row>
    <row r="19" spans="1:30" ht="20.100000000000001" customHeight="1" x14ac:dyDescent="0.2">
      <c r="A19" s="161" t="s">
        <v>133</v>
      </c>
      <c r="B19" s="15">
        <v>12216</v>
      </c>
      <c r="C19" s="15">
        <v>3781</v>
      </c>
      <c r="D19" s="15">
        <v>15154</v>
      </c>
      <c r="E19" s="15">
        <v>9561</v>
      </c>
      <c r="F19" s="15">
        <v>25016</v>
      </c>
      <c r="G19" s="15">
        <v>58718</v>
      </c>
      <c r="H19" s="15">
        <v>124866</v>
      </c>
      <c r="I19" s="15">
        <v>6572</v>
      </c>
      <c r="J19" s="177">
        <f t="shared" si="0"/>
        <v>255884</v>
      </c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</row>
    <row r="20" spans="1:30" ht="20.100000000000001" customHeight="1" x14ac:dyDescent="0.2">
      <c r="A20" s="161" t="s">
        <v>134</v>
      </c>
      <c r="B20" s="15">
        <v>11232</v>
      </c>
      <c r="C20" s="15">
        <v>13331</v>
      </c>
      <c r="D20" s="15">
        <v>3445</v>
      </c>
      <c r="E20" s="15">
        <v>22452</v>
      </c>
      <c r="F20" s="15">
        <v>5476</v>
      </c>
      <c r="G20" s="15">
        <v>3029</v>
      </c>
      <c r="H20" s="15">
        <v>35661</v>
      </c>
      <c r="I20" s="15">
        <v>6548</v>
      </c>
      <c r="J20" s="177">
        <f t="shared" si="0"/>
        <v>101174</v>
      </c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</row>
    <row r="21" spans="1:30" ht="20.100000000000001" customHeight="1" x14ac:dyDescent="0.2">
      <c r="A21" s="161" t="s">
        <v>135</v>
      </c>
      <c r="B21" s="15">
        <v>578</v>
      </c>
      <c r="C21" s="15">
        <v>18862</v>
      </c>
      <c r="D21" s="15">
        <v>490</v>
      </c>
      <c r="E21" s="15">
        <v>1642</v>
      </c>
      <c r="F21" s="15">
        <v>13352</v>
      </c>
      <c r="G21" s="15">
        <v>9869</v>
      </c>
      <c r="H21" s="15">
        <v>252</v>
      </c>
      <c r="I21" s="15">
        <v>8935</v>
      </c>
      <c r="J21" s="177">
        <f t="shared" si="0"/>
        <v>53980</v>
      </c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</row>
    <row r="22" spans="1:30" ht="20.100000000000001" customHeight="1" x14ac:dyDescent="0.2">
      <c r="A22" s="161" t="s">
        <v>136</v>
      </c>
      <c r="B22" s="15">
        <v>0</v>
      </c>
      <c r="C22" s="15">
        <v>0</v>
      </c>
      <c r="D22" s="15">
        <v>8</v>
      </c>
      <c r="E22" s="15">
        <v>33089</v>
      </c>
      <c r="F22" s="15">
        <v>5772</v>
      </c>
      <c r="G22" s="15">
        <v>318</v>
      </c>
      <c r="H22" s="15">
        <v>47</v>
      </c>
      <c r="I22" s="15">
        <v>0</v>
      </c>
      <c r="J22" s="177">
        <f t="shared" si="0"/>
        <v>39234</v>
      </c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</row>
    <row r="23" spans="1:30" ht="20.100000000000001" customHeight="1" x14ac:dyDescent="0.2">
      <c r="A23" s="161" t="s">
        <v>137</v>
      </c>
      <c r="B23" s="15">
        <v>8364</v>
      </c>
      <c r="C23" s="15">
        <v>20528</v>
      </c>
      <c r="D23" s="15">
        <v>2304</v>
      </c>
      <c r="E23" s="15">
        <v>5488</v>
      </c>
      <c r="F23" s="15">
        <v>18205</v>
      </c>
      <c r="G23" s="15">
        <v>11587</v>
      </c>
      <c r="H23" s="15">
        <v>800</v>
      </c>
      <c r="I23" s="15">
        <v>5127</v>
      </c>
      <c r="J23" s="177">
        <f t="shared" si="0"/>
        <v>72403</v>
      </c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</row>
    <row r="24" spans="1:30" ht="20.100000000000001" customHeight="1" x14ac:dyDescent="0.2">
      <c r="A24" s="161" t="s">
        <v>138</v>
      </c>
      <c r="B24" s="15">
        <v>53814</v>
      </c>
      <c r="C24" s="15">
        <v>32254</v>
      </c>
      <c r="D24" s="15">
        <v>49011</v>
      </c>
      <c r="E24" s="15">
        <v>86682</v>
      </c>
      <c r="F24" s="15">
        <v>25773</v>
      </c>
      <c r="G24" s="15">
        <v>14871</v>
      </c>
      <c r="H24" s="15">
        <v>28035</v>
      </c>
      <c r="I24" s="15">
        <v>19851</v>
      </c>
      <c r="J24" s="177">
        <f t="shared" si="0"/>
        <v>310291</v>
      </c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</row>
    <row r="25" spans="1:30" ht="20.100000000000001" customHeight="1" x14ac:dyDescent="0.2">
      <c r="A25" s="161" t="s">
        <v>139</v>
      </c>
      <c r="B25" s="15">
        <v>4991</v>
      </c>
      <c r="C25" s="15">
        <v>1959</v>
      </c>
      <c r="D25" s="15">
        <v>7263</v>
      </c>
      <c r="E25" s="15">
        <v>6969</v>
      </c>
      <c r="F25" s="15">
        <v>10398</v>
      </c>
      <c r="G25" s="15">
        <v>3422</v>
      </c>
      <c r="H25" s="15">
        <v>10379</v>
      </c>
      <c r="I25" s="15">
        <v>736</v>
      </c>
      <c r="J25" s="177">
        <f t="shared" si="0"/>
        <v>46117</v>
      </c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</row>
    <row r="26" spans="1:30" ht="20.100000000000001" customHeight="1" x14ac:dyDescent="0.2">
      <c r="A26" s="161" t="s">
        <v>140</v>
      </c>
      <c r="B26" s="15">
        <v>0</v>
      </c>
      <c r="C26" s="15">
        <v>0</v>
      </c>
      <c r="D26" s="15">
        <v>0</v>
      </c>
      <c r="E26" s="15">
        <v>9336</v>
      </c>
      <c r="F26" s="15">
        <v>99</v>
      </c>
      <c r="G26" s="15">
        <v>5</v>
      </c>
      <c r="H26" s="15">
        <v>0</v>
      </c>
      <c r="I26" s="15">
        <v>0</v>
      </c>
      <c r="J26" s="177">
        <f t="shared" si="0"/>
        <v>9440</v>
      </c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</row>
    <row r="27" spans="1:30" ht="20.100000000000001" customHeight="1" x14ac:dyDescent="0.2">
      <c r="A27" s="161" t="s">
        <v>141</v>
      </c>
      <c r="B27" s="15">
        <v>7386</v>
      </c>
      <c r="C27" s="15">
        <v>10763</v>
      </c>
      <c r="D27" s="15">
        <v>10674</v>
      </c>
      <c r="E27" s="15">
        <v>6215</v>
      </c>
      <c r="F27" s="15">
        <v>27985</v>
      </c>
      <c r="G27" s="15">
        <v>13926</v>
      </c>
      <c r="H27" s="15">
        <v>12459</v>
      </c>
      <c r="I27" s="15">
        <v>10189</v>
      </c>
      <c r="J27" s="177">
        <f t="shared" si="0"/>
        <v>99597</v>
      </c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</row>
    <row r="28" spans="1:30" ht="20.100000000000001" customHeight="1" x14ac:dyDescent="0.2">
      <c r="A28" s="161" t="s">
        <v>142</v>
      </c>
      <c r="B28" s="15">
        <v>3943</v>
      </c>
      <c r="C28" s="15">
        <v>609</v>
      </c>
      <c r="D28" s="15">
        <v>1702</v>
      </c>
      <c r="E28" s="15">
        <v>4540</v>
      </c>
      <c r="F28" s="15">
        <v>4684</v>
      </c>
      <c r="G28" s="15">
        <v>1161</v>
      </c>
      <c r="H28" s="15">
        <v>3776</v>
      </c>
      <c r="I28" s="15">
        <v>323</v>
      </c>
      <c r="J28" s="177">
        <f t="shared" si="0"/>
        <v>20738</v>
      </c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</row>
    <row r="29" spans="1:30" ht="20.100000000000001" customHeight="1" x14ac:dyDescent="0.2">
      <c r="A29" s="161" t="s">
        <v>143</v>
      </c>
      <c r="B29" s="15">
        <v>2784</v>
      </c>
      <c r="C29" s="15">
        <v>0</v>
      </c>
      <c r="D29" s="15">
        <v>1259</v>
      </c>
      <c r="E29" s="15">
        <v>10810</v>
      </c>
      <c r="F29" s="15">
        <v>11197</v>
      </c>
      <c r="G29" s="15">
        <v>4750</v>
      </c>
      <c r="H29" s="15">
        <v>20332</v>
      </c>
      <c r="I29" s="15">
        <v>29</v>
      </c>
      <c r="J29" s="177">
        <f t="shared" si="0"/>
        <v>51161</v>
      </c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</row>
    <row r="30" spans="1:30" ht="20.100000000000001" customHeight="1" x14ac:dyDescent="0.2">
      <c r="A30" s="161" t="s">
        <v>144</v>
      </c>
      <c r="B30" s="15">
        <v>1051</v>
      </c>
      <c r="C30" s="15">
        <v>146</v>
      </c>
      <c r="D30" s="15">
        <v>508</v>
      </c>
      <c r="E30" s="15">
        <v>940</v>
      </c>
      <c r="F30" s="15">
        <v>4268</v>
      </c>
      <c r="G30" s="15">
        <v>196</v>
      </c>
      <c r="H30" s="15">
        <v>956</v>
      </c>
      <c r="I30" s="15">
        <v>160</v>
      </c>
      <c r="J30" s="177">
        <f t="shared" si="0"/>
        <v>8225</v>
      </c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</row>
    <row r="31" spans="1:30" ht="20.100000000000001" customHeight="1" x14ac:dyDescent="0.2">
      <c r="A31" s="161" t="s">
        <v>145</v>
      </c>
      <c r="B31" s="15">
        <v>42</v>
      </c>
      <c r="C31" s="15">
        <v>98</v>
      </c>
      <c r="D31" s="15">
        <v>73</v>
      </c>
      <c r="E31" s="15">
        <v>8088</v>
      </c>
      <c r="F31" s="15">
        <v>2248</v>
      </c>
      <c r="G31" s="15">
        <v>458</v>
      </c>
      <c r="H31" s="15">
        <v>0</v>
      </c>
      <c r="I31" s="15">
        <v>197</v>
      </c>
      <c r="J31" s="177">
        <f t="shared" si="0"/>
        <v>11204</v>
      </c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</row>
    <row r="32" spans="1:30" ht="20.100000000000001" customHeight="1" x14ac:dyDescent="0.2">
      <c r="A32" s="161" t="s">
        <v>146</v>
      </c>
      <c r="B32" s="15">
        <v>0</v>
      </c>
      <c r="C32" s="15">
        <v>38</v>
      </c>
      <c r="D32" s="15">
        <v>52</v>
      </c>
      <c r="E32" s="15">
        <v>367</v>
      </c>
      <c r="F32" s="15">
        <v>192</v>
      </c>
      <c r="G32" s="15">
        <v>58</v>
      </c>
      <c r="H32" s="15">
        <v>2514</v>
      </c>
      <c r="I32" s="15">
        <v>99</v>
      </c>
      <c r="J32" s="177">
        <f t="shared" si="0"/>
        <v>3320</v>
      </c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</row>
    <row r="33" spans="1:30" ht="19.5" customHeight="1" x14ac:dyDescent="0.2">
      <c r="A33" s="161" t="s">
        <v>147</v>
      </c>
      <c r="B33" s="15">
        <v>612</v>
      </c>
      <c r="C33" s="15">
        <v>149</v>
      </c>
      <c r="D33" s="15">
        <v>417</v>
      </c>
      <c r="E33" s="15">
        <v>1194</v>
      </c>
      <c r="F33" s="15">
        <v>9779</v>
      </c>
      <c r="G33" s="15">
        <v>217</v>
      </c>
      <c r="H33" s="15">
        <v>1492</v>
      </c>
      <c r="I33" s="15">
        <v>271</v>
      </c>
      <c r="J33" s="177">
        <f t="shared" si="0"/>
        <v>14131</v>
      </c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</row>
    <row r="34" spans="1:30" ht="20.100000000000001" customHeight="1" x14ac:dyDescent="0.2">
      <c r="A34" s="161" t="s">
        <v>148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54513</v>
      </c>
      <c r="I34" s="15">
        <v>0</v>
      </c>
      <c r="J34" s="177">
        <f t="shared" si="0"/>
        <v>54513</v>
      </c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</row>
    <row r="35" spans="1:30" ht="20.100000000000001" customHeight="1" x14ac:dyDescent="0.2">
      <c r="A35" s="161" t="s">
        <v>149</v>
      </c>
      <c r="B35" s="15">
        <v>129</v>
      </c>
      <c r="C35" s="15">
        <v>183</v>
      </c>
      <c r="D35" s="15">
        <v>89</v>
      </c>
      <c r="E35" s="15">
        <v>9624</v>
      </c>
      <c r="F35" s="15">
        <v>4883</v>
      </c>
      <c r="G35" s="15">
        <v>2543</v>
      </c>
      <c r="H35" s="15">
        <v>74</v>
      </c>
      <c r="I35" s="15">
        <v>161</v>
      </c>
      <c r="J35" s="177">
        <f t="shared" si="0"/>
        <v>17686</v>
      </c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</row>
    <row r="36" spans="1:30" ht="20.100000000000001" customHeight="1" x14ac:dyDescent="0.2">
      <c r="A36" s="161" t="s">
        <v>150</v>
      </c>
      <c r="B36" s="15">
        <v>509</v>
      </c>
      <c r="C36" s="15">
        <v>140</v>
      </c>
      <c r="D36" s="15">
        <v>1154</v>
      </c>
      <c r="E36" s="15">
        <v>407</v>
      </c>
      <c r="F36" s="15">
        <v>5881</v>
      </c>
      <c r="G36" s="15">
        <v>961</v>
      </c>
      <c r="H36" s="15">
        <v>14265</v>
      </c>
      <c r="I36" s="15">
        <v>444</v>
      </c>
      <c r="J36" s="177">
        <f t="shared" si="0"/>
        <v>23761</v>
      </c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</row>
    <row r="37" spans="1:30" ht="20.100000000000001" customHeight="1" x14ac:dyDescent="0.2">
      <c r="A37" s="161" t="s">
        <v>151</v>
      </c>
      <c r="B37" s="15">
        <v>278</v>
      </c>
      <c r="C37" s="15">
        <v>5859</v>
      </c>
      <c r="D37" s="15">
        <v>527</v>
      </c>
      <c r="E37" s="15">
        <v>1486</v>
      </c>
      <c r="F37" s="15">
        <v>3053</v>
      </c>
      <c r="G37" s="15">
        <v>801</v>
      </c>
      <c r="H37" s="15">
        <v>0</v>
      </c>
      <c r="I37" s="15">
        <v>6525</v>
      </c>
      <c r="J37" s="177">
        <f t="shared" si="0"/>
        <v>18529</v>
      </c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</row>
    <row r="38" spans="1:30" ht="20.100000000000001" customHeight="1" x14ac:dyDescent="0.2">
      <c r="A38" s="161" t="s">
        <v>152</v>
      </c>
      <c r="B38" s="15">
        <v>1326</v>
      </c>
      <c r="C38" s="15">
        <v>2939</v>
      </c>
      <c r="D38" s="15">
        <v>5835</v>
      </c>
      <c r="E38" s="15">
        <v>3607</v>
      </c>
      <c r="F38" s="15">
        <v>6403</v>
      </c>
      <c r="G38" s="15">
        <v>2824</v>
      </c>
      <c r="H38" s="15">
        <v>2205</v>
      </c>
      <c r="I38" s="15">
        <v>1320</v>
      </c>
      <c r="J38" s="177">
        <f t="shared" si="0"/>
        <v>26459</v>
      </c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</row>
    <row r="39" spans="1:30" ht="20.100000000000001" customHeight="1" x14ac:dyDescent="0.2">
      <c r="A39" s="161" t="s">
        <v>153</v>
      </c>
      <c r="B39" s="15">
        <v>484</v>
      </c>
      <c r="C39" s="15">
        <v>69</v>
      </c>
      <c r="D39" s="15">
        <v>1465</v>
      </c>
      <c r="E39" s="15">
        <v>0</v>
      </c>
      <c r="F39" s="15">
        <v>95</v>
      </c>
      <c r="G39" s="15">
        <v>2782</v>
      </c>
      <c r="H39" s="15">
        <v>2071</v>
      </c>
      <c r="I39" s="15">
        <v>2163</v>
      </c>
      <c r="J39" s="177">
        <f t="shared" si="0"/>
        <v>9129</v>
      </c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</row>
    <row r="40" spans="1:30" ht="20.100000000000001" customHeight="1" x14ac:dyDescent="0.2">
      <c r="A40" s="161" t="s">
        <v>154</v>
      </c>
      <c r="B40" s="15">
        <v>168</v>
      </c>
      <c r="C40" s="15">
        <v>234</v>
      </c>
      <c r="D40" s="15">
        <v>388</v>
      </c>
      <c r="E40" s="15">
        <v>152</v>
      </c>
      <c r="F40" s="15">
        <v>94</v>
      </c>
      <c r="G40" s="15">
        <v>1487</v>
      </c>
      <c r="H40" s="15">
        <v>526</v>
      </c>
      <c r="I40" s="15">
        <v>260</v>
      </c>
      <c r="J40" s="177">
        <f t="shared" si="0"/>
        <v>3309</v>
      </c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</row>
    <row r="41" spans="1:30" ht="20.100000000000001" customHeight="1" x14ac:dyDescent="0.2">
      <c r="A41" s="161" t="s">
        <v>155</v>
      </c>
      <c r="B41" s="15">
        <v>6167</v>
      </c>
      <c r="C41" s="15">
        <v>29967</v>
      </c>
      <c r="D41" s="15">
        <v>609</v>
      </c>
      <c r="E41" s="15">
        <v>688</v>
      </c>
      <c r="F41" s="15">
        <v>48047</v>
      </c>
      <c r="G41" s="15">
        <v>0</v>
      </c>
      <c r="H41" s="15">
        <v>0</v>
      </c>
      <c r="I41" s="15">
        <v>460</v>
      </c>
      <c r="J41" s="177">
        <f t="shared" si="0"/>
        <v>85938</v>
      </c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</row>
    <row r="42" spans="1:30" ht="20.100000000000001" customHeight="1" x14ac:dyDescent="0.2">
      <c r="A42" s="161" t="s">
        <v>156</v>
      </c>
      <c r="B42" s="15">
        <v>0</v>
      </c>
      <c r="C42" s="15">
        <v>0</v>
      </c>
      <c r="D42" s="15">
        <v>17</v>
      </c>
      <c r="E42" s="15">
        <v>0</v>
      </c>
      <c r="F42" s="15">
        <v>7140</v>
      </c>
      <c r="G42" s="15">
        <v>0</v>
      </c>
      <c r="H42" s="15">
        <v>0</v>
      </c>
      <c r="I42" s="15">
        <v>200</v>
      </c>
      <c r="J42" s="177">
        <f t="shared" si="0"/>
        <v>7357</v>
      </c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</row>
    <row r="43" spans="1:30" ht="20.100000000000001" customHeight="1" x14ac:dyDescent="0.2">
      <c r="A43" s="161" t="s">
        <v>157</v>
      </c>
      <c r="B43" s="15">
        <v>6835</v>
      </c>
      <c r="C43" s="15">
        <v>4445</v>
      </c>
      <c r="D43" s="15">
        <v>27149</v>
      </c>
      <c r="E43" s="15">
        <v>1630</v>
      </c>
      <c r="F43" s="15">
        <v>17590</v>
      </c>
      <c r="G43" s="15">
        <v>3169</v>
      </c>
      <c r="H43" s="15">
        <v>7964</v>
      </c>
      <c r="I43" s="15">
        <v>1586</v>
      </c>
      <c r="J43" s="177">
        <f t="shared" si="0"/>
        <v>70368</v>
      </c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</row>
    <row r="44" spans="1:30" ht="20.100000000000001" customHeight="1" x14ac:dyDescent="0.2">
      <c r="A44" s="161" t="s">
        <v>158</v>
      </c>
      <c r="B44" s="15">
        <v>31432</v>
      </c>
      <c r="C44" s="15">
        <v>35073</v>
      </c>
      <c r="D44" s="15">
        <v>27425</v>
      </c>
      <c r="E44" s="15">
        <v>45611</v>
      </c>
      <c r="F44" s="15">
        <v>42155</v>
      </c>
      <c r="G44" s="15">
        <v>28041</v>
      </c>
      <c r="H44" s="15">
        <v>26106</v>
      </c>
      <c r="I44" s="15">
        <v>13650</v>
      </c>
      <c r="J44" s="177">
        <f t="shared" si="0"/>
        <v>249493</v>
      </c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</row>
    <row r="45" spans="1:30" ht="20.100000000000001" customHeight="1" thickBot="1" x14ac:dyDescent="0.25">
      <c r="A45" s="68" t="s">
        <v>10</v>
      </c>
      <c r="B45" s="53">
        <f t="shared" ref="B45:J45" si="1">SUM(B11:B44)</f>
        <v>260691.13158139132</v>
      </c>
      <c r="C45" s="53">
        <f t="shared" si="1"/>
        <v>1548712.6349261985</v>
      </c>
      <c r="D45" s="53">
        <f t="shared" si="1"/>
        <v>978925.1344124194</v>
      </c>
      <c r="E45" s="53">
        <f t="shared" si="1"/>
        <v>782599.58286224422</v>
      </c>
      <c r="F45" s="53">
        <f t="shared" si="1"/>
        <v>410064.89293920633</v>
      </c>
      <c r="G45" s="53">
        <f t="shared" si="1"/>
        <v>342193</v>
      </c>
      <c r="H45" s="53">
        <f t="shared" si="1"/>
        <v>1182126.385732817</v>
      </c>
      <c r="I45" s="53">
        <f t="shared" si="1"/>
        <v>203570.23754572336</v>
      </c>
      <c r="J45" s="54">
        <f t="shared" si="1"/>
        <v>5708883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</row>
    <row r="46" spans="1:30" x14ac:dyDescent="0.2">
      <c r="A46" s="109" t="s">
        <v>245</v>
      </c>
      <c r="B46" s="111"/>
      <c r="C46" s="111"/>
      <c r="D46" s="111"/>
      <c r="E46" s="111"/>
      <c r="F46" s="111" t="s">
        <v>259</v>
      </c>
      <c r="G46" s="111"/>
      <c r="H46" s="111"/>
      <c r="I46" s="111"/>
      <c r="J46" s="111"/>
      <c r="K46" s="111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</row>
    <row r="47" spans="1:30" x14ac:dyDescent="0.2">
      <c r="A47" s="109" t="s">
        <v>246</v>
      </c>
      <c r="B47" s="111"/>
      <c r="C47" s="111"/>
      <c r="D47" s="111"/>
      <c r="E47" s="111"/>
      <c r="F47" s="111" t="s">
        <v>260</v>
      </c>
      <c r="G47" s="111"/>
      <c r="H47" s="111"/>
      <c r="I47" s="111"/>
      <c r="J47" s="111"/>
      <c r="K47" s="111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</row>
    <row r="48" spans="1:30" ht="15" customHeight="1" x14ac:dyDescent="0.2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</row>
    <row r="49" spans="1:30" x14ac:dyDescent="0.2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</row>
    <row r="50" spans="1:30" x14ac:dyDescent="0.2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</row>
    <row r="51" spans="1:30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</row>
    <row r="52" spans="1:30" x14ac:dyDescent="0.2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</row>
    <row r="53" spans="1:30" x14ac:dyDescent="0.2">
      <c r="A53" s="198"/>
      <c r="B53" s="198"/>
      <c r="C53" s="198"/>
      <c r="D53" s="198"/>
      <c r="E53" s="198"/>
      <c r="F53" s="198"/>
      <c r="G53" s="198"/>
      <c r="H53" s="198"/>
      <c r="I53" s="198"/>
      <c r="J53" s="198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</row>
    <row r="54" spans="1:30" s="138" customFormat="1" ht="15.75" x14ac:dyDescent="0.25">
      <c r="A54" s="201" t="s">
        <v>189</v>
      </c>
      <c r="B54" s="201"/>
      <c r="C54" s="201"/>
      <c r="D54" s="201"/>
      <c r="E54" s="201"/>
      <c r="F54" s="201"/>
      <c r="G54" s="201"/>
      <c r="H54" s="201"/>
      <c r="I54" s="201"/>
      <c r="J54" s="201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</row>
    <row r="55" spans="1:30" s="138" customFormat="1" ht="15.75" x14ac:dyDescent="0.25">
      <c r="A55" s="201" t="s">
        <v>184</v>
      </c>
      <c r="B55" s="201"/>
      <c r="C55" s="201"/>
      <c r="D55" s="201"/>
      <c r="E55" s="201"/>
      <c r="F55" s="201"/>
      <c r="G55" s="201"/>
      <c r="H55" s="201"/>
      <c r="I55" s="201"/>
      <c r="J55" s="201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</row>
    <row r="56" spans="1:30" ht="3.75" customHeight="1" thickBot="1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</row>
    <row r="57" spans="1:30" hidden="1" x14ac:dyDescent="0.2"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</row>
    <row r="58" spans="1:30" x14ac:dyDescent="0.2">
      <c r="A58" s="174" t="s">
        <v>1</v>
      </c>
      <c r="B58" s="175" t="s">
        <v>2</v>
      </c>
      <c r="C58" s="175" t="s">
        <v>3</v>
      </c>
      <c r="D58" s="175" t="s">
        <v>4</v>
      </c>
      <c r="E58" s="175" t="s">
        <v>5</v>
      </c>
      <c r="F58" s="175" t="s">
        <v>6</v>
      </c>
      <c r="G58" s="175" t="s">
        <v>7</v>
      </c>
      <c r="H58" s="175" t="s">
        <v>8</v>
      </c>
      <c r="I58" s="175" t="s">
        <v>9</v>
      </c>
      <c r="J58" s="176" t="s">
        <v>10</v>
      </c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</row>
    <row r="59" spans="1:30" ht="20.100000000000001" customHeight="1" x14ac:dyDescent="0.2">
      <c r="A59" s="161" t="s">
        <v>125</v>
      </c>
      <c r="B59" s="15">
        <v>36368.643034176042</v>
      </c>
      <c r="C59" s="15">
        <v>1203431.1463544145</v>
      </c>
      <c r="D59" s="15">
        <v>723208.44239180721</v>
      </c>
      <c r="E59" s="15">
        <v>393987.71575135383</v>
      </c>
      <c r="F59" s="15">
        <v>47417.187522548084</v>
      </c>
      <c r="G59" s="15">
        <v>0</v>
      </c>
      <c r="H59" s="15">
        <v>125297.8279972625</v>
      </c>
      <c r="I59" s="15">
        <v>20177.036948437741</v>
      </c>
      <c r="J59" s="177">
        <f>SUM(B59:I59)</f>
        <v>2549888</v>
      </c>
      <c r="K59" s="60"/>
      <c r="L59" s="64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</row>
    <row r="60" spans="1:30" ht="20.100000000000001" customHeight="1" x14ac:dyDescent="0.2">
      <c r="A60" s="161" t="s">
        <v>126</v>
      </c>
      <c r="B60" s="15">
        <v>50612</v>
      </c>
      <c r="C60" s="15">
        <v>19360</v>
      </c>
      <c r="D60" s="15">
        <v>38421</v>
      </c>
      <c r="E60" s="15">
        <v>26257</v>
      </c>
      <c r="F60" s="15">
        <v>37472</v>
      </c>
      <c r="G60" s="15">
        <v>41393</v>
      </c>
      <c r="H60" s="15">
        <v>222728</v>
      </c>
      <c r="I60" s="15">
        <v>21830</v>
      </c>
      <c r="J60" s="177">
        <f t="shared" ref="J60:J90" si="2">SUM(B60:I60)</f>
        <v>458073</v>
      </c>
      <c r="K60" s="60"/>
      <c r="L60" s="64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</row>
    <row r="61" spans="1:30" ht="20.100000000000001" customHeight="1" x14ac:dyDescent="0.2">
      <c r="A61" s="161" t="s">
        <v>127</v>
      </c>
      <c r="B61" s="15">
        <v>0</v>
      </c>
      <c r="C61" s="15">
        <v>0</v>
      </c>
      <c r="D61" s="15">
        <v>8610</v>
      </c>
      <c r="E61" s="15">
        <v>0</v>
      </c>
      <c r="F61" s="15">
        <v>0</v>
      </c>
      <c r="G61" s="15">
        <v>25649</v>
      </c>
      <c r="H61" s="15">
        <v>6238</v>
      </c>
      <c r="I61" s="15">
        <v>0</v>
      </c>
      <c r="J61" s="177">
        <f t="shared" si="2"/>
        <v>40497</v>
      </c>
      <c r="K61" s="60"/>
      <c r="L61" s="64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</row>
    <row r="62" spans="1:30" ht="20.100000000000001" customHeight="1" x14ac:dyDescent="0.2">
      <c r="A62" s="161" t="s">
        <v>128</v>
      </c>
      <c r="B62" s="58">
        <v>17861.111111111109</v>
      </c>
      <c r="C62" s="58">
        <v>451894.35695538059</v>
      </c>
      <c r="D62" s="58">
        <v>71368.75</v>
      </c>
      <c r="E62" s="58">
        <v>5374.7330960854088</v>
      </c>
      <c r="F62" s="58">
        <v>14225.984251968504</v>
      </c>
      <c r="G62" s="58">
        <v>61992.272727272721</v>
      </c>
      <c r="H62" s="58">
        <v>2559.25</v>
      </c>
      <c r="I62" s="58">
        <v>136096.26530713958</v>
      </c>
      <c r="J62" s="177">
        <f>SUM(B62:I62)</f>
        <v>761372.72344895778</v>
      </c>
      <c r="K62" s="64"/>
      <c r="L62" s="64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</row>
    <row r="63" spans="1:30" ht="20.100000000000001" customHeight="1" x14ac:dyDescent="0.2">
      <c r="A63" s="161" t="s">
        <v>129</v>
      </c>
      <c r="B63" s="15">
        <v>100</v>
      </c>
      <c r="C63" s="15">
        <v>1594</v>
      </c>
      <c r="D63" s="15">
        <v>15168</v>
      </c>
      <c r="E63" s="15">
        <v>22</v>
      </c>
      <c r="F63" s="15">
        <v>321</v>
      </c>
      <c r="G63" s="15">
        <v>2</v>
      </c>
      <c r="H63" s="15">
        <v>44928</v>
      </c>
      <c r="I63" s="15">
        <v>2792</v>
      </c>
      <c r="J63" s="177">
        <f t="shared" si="2"/>
        <v>64927</v>
      </c>
      <c r="K63" s="60"/>
      <c r="L63" s="64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</row>
    <row r="64" spans="1:30" ht="20.100000000000001" customHeight="1" x14ac:dyDescent="0.2">
      <c r="A64" s="161" t="s">
        <v>130</v>
      </c>
      <c r="B64" s="15">
        <v>11056</v>
      </c>
      <c r="C64" s="15">
        <v>4173</v>
      </c>
      <c r="D64" s="15">
        <v>14804</v>
      </c>
      <c r="E64" s="15">
        <v>25475</v>
      </c>
      <c r="F64" s="15">
        <v>25958</v>
      </c>
      <c r="G64" s="15">
        <v>15283</v>
      </c>
      <c r="H64" s="15">
        <v>217270</v>
      </c>
      <c r="I64" s="15">
        <v>10389</v>
      </c>
      <c r="J64" s="177">
        <f t="shared" si="2"/>
        <v>324408</v>
      </c>
      <c r="K64" s="60"/>
      <c r="L64" s="64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</row>
    <row r="65" spans="1:30" ht="20.100000000000001" customHeight="1" x14ac:dyDescent="0.2">
      <c r="A65" s="161" t="s">
        <v>131</v>
      </c>
      <c r="B65" s="15">
        <v>1580</v>
      </c>
      <c r="C65" s="15">
        <v>2869</v>
      </c>
      <c r="D65" s="15">
        <v>16727</v>
      </c>
      <c r="E65" s="15">
        <v>2246</v>
      </c>
      <c r="F65" s="15">
        <v>8816</v>
      </c>
      <c r="G65" s="15">
        <v>64920</v>
      </c>
      <c r="H65" s="15">
        <v>178422</v>
      </c>
      <c r="I65" s="15">
        <v>16181</v>
      </c>
      <c r="J65" s="177">
        <f t="shared" si="2"/>
        <v>291761</v>
      </c>
      <c r="K65" s="60"/>
      <c r="L65" s="64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</row>
    <row r="66" spans="1:30" ht="20.100000000000001" customHeight="1" x14ac:dyDescent="0.2">
      <c r="A66" s="161" t="s">
        <v>132</v>
      </c>
      <c r="B66" s="15">
        <v>87</v>
      </c>
      <c r="C66" s="15">
        <v>0</v>
      </c>
      <c r="D66" s="15">
        <v>0</v>
      </c>
      <c r="E66" s="15">
        <v>511</v>
      </c>
      <c r="F66" s="15">
        <v>1918</v>
      </c>
      <c r="G66" s="15">
        <v>4396</v>
      </c>
      <c r="H66" s="15">
        <v>2111</v>
      </c>
      <c r="I66" s="15">
        <v>0</v>
      </c>
      <c r="J66" s="177">
        <f t="shared" si="2"/>
        <v>9023</v>
      </c>
      <c r="K66" s="60"/>
      <c r="L66" s="64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</row>
    <row r="67" spans="1:30" ht="20.100000000000001" customHeight="1" x14ac:dyDescent="0.2">
      <c r="A67" s="161" t="s">
        <v>133</v>
      </c>
      <c r="B67" s="15">
        <v>7590</v>
      </c>
      <c r="C67" s="15">
        <v>14779</v>
      </c>
      <c r="D67" s="15">
        <v>38919</v>
      </c>
      <c r="E67" s="15">
        <v>4845</v>
      </c>
      <c r="F67" s="15">
        <v>50887</v>
      </c>
      <c r="G67" s="15">
        <v>127906</v>
      </c>
      <c r="H67" s="15">
        <v>122587</v>
      </c>
      <c r="I67" s="15">
        <v>15728</v>
      </c>
      <c r="J67" s="177">
        <f t="shared" si="2"/>
        <v>383241</v>
      </c>
      <c r="K67" s="60"/>
      <c r="L67" s="64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</row>
    <row r="68" spans="1:30" ht="20.100000000000001" customHeight="1" x14ac:dyDescent="0.2">
      <c r="A68" s="161" t="s">
        <v>134</v>
      </c>
      <c r="B68" s="15">
        <v>10901</v>
      </c>
      <c r="C68" s="15">
        <v>12078</v>
      </c>
      <c r="D68" s="15">
        <v>3455</v>
      </c>
      <c r="E68" s="15">
        <v>30007</v>
      </c>
      <c r="F68" s="15">
        <v>5282</v>
      </c>
      <c r="G68" s="15">
        <v>2486</v>
      </c>
      <c r="H68" s="15">
        <v>27667</v>
      </c>
      <c r="I68" s="15">
        <v>6466</v>
      </c>
      <c r="J68" s="177">
        <f t="shared" si="2"/>
        <v>98342</v>
      </c>
      <c r="K68" s="60"/>
      <c r="L68" s="64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</row>
    <row r="69" spans="1:30" ht="20.100000000000001" customHeight="1" x14ac:dyDescent="0.2">
      <c r="A69" s="161" t="s">
        <v>135</v>
      </c>
      <c r="B69" s="15">
        <v>588</v>
      </c>
      <c r="C69" s="15">
        <v>27113</v>
      </c>
      <c r="D69" s="15">
        <v>530</v>
      </c>
      <c r="E69" s="15">
        <v>180</v>
      </c>
      <c r="F69" s="15">
        <v>18949</v>
      </c>
      <c r="G69" s="15">
        <v>9073</v>
      </c>
      <c r="H69" s="15">
        <v>176</v>
      </c>
      <c r="I69" s="15">
        <v>10404</v>
      </c>
      <c r="J69" s="177">
        <f t="shared" si="2"/>
        <v>67013</v>
      </c>
      <c r="K69" s="60"/>
      <c r="L69" s="64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</row>
    <row r="70" spans="1:30" ht="20.100000000000001" customHeight="1" x14ac:dyDescent="0.2">
      <c r="A70" s="161" t="s">
        <v>136</v>
      </c>
      <c r="B70" s="15">
        <v>0</v>
      </c>
      <c r="C70" s="15">
        <v>0</v>
      </c>
      <c r="D70" s="15">
        <v>0</v>
      </c>
      <c r="E70" s="15">
        <v>30432</v>
      </c>
      <c r="F70" s="15">
        <v>8877</v>
      </c>
      <c r="G70" s="15">
        <v>766</v>
      </c>
      <c r="H70" s="15">
        <v>25</v>
      </c>
      <c r="I70" s="15">
        <v>0</v>
      </c>
      <c r="J70" s="177">
        <f t="shared" si="2"/>
        <v>40100</v>
      </c>
      <c r="K70" s="60"/>
      <c r="L70" s="64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</row>
    <row r="71" spans="1:30" ht="20.100000000000001" customHeight="1" x14ac:dyDescent="0.2">
      <c r="A71" s="161" t="s">
        <v>137</v>
      </c>
      <c r="B71" s="15">
        <v>4857</v>
      </c>
      <c r="C71" s="15">
        <v>21408</v>
      </c>
      <c r="D71" s="15">
        <v>1213</v>
      </c>
      <c r="E71" s="15">
        <v>5750</v>
      </c>
      <c r="F71" s="15">
        <v>24533</v>
      </c>
      <c r="G71" s="15">
        <v>14864</v>
      </c>
      <c r="H71" s="15">
        <v>336</v>
      </c>
      <c r="I71" s="15">
        <v>5368</v>
      </c>
      <c r="J71" s="177">
        <f t="shared" si="2"/>
        <v>78329</v>
      </c>
      <c r="K71" s="60"/>
      <c r="L71" s="64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</row>
    <row r="72" spans="1:30" ht="20.100000000000001" customHeight="1" x14ac:dyDescent="0.2">
      <c r="A72" s="161" t="s">
        <v>138</v>
      </c>
      <c r="B72" s="15">
        <v>47077</v>
      </c>
      <c r="C72" s="15">
        <v>37805</v>
      </c>
      <c r="D72" s="15">
        <v>50902</v>
      </c>
      <c r="E72" s="15">
        <v>115897</v>
      </c>
      <c r="F72" s="15">
        <v>42565</v>
      </c>
      <c r="G72" s="15">
        <v>16640</v>
      </c>
      <c r="H72" s="15">
        <v>40481</v>
      </c>
      <c r="I72" s="15">
        <v>22918</v>
      </c>
      <c r="J72" s="177">
        <f t="shared" si="2"/>
        <v>374285</v>
      </c>
      <c r="K72" s="60"/>
      <c r="L72" s="64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</row>
    <row r="73" spans="1:30" ht="20.100000000000001" customHeight="1" x14ac:dyDescent="0.2">
      <c r="A73" s="161" t="s">
        <v>139</v>
      </c>
      <c r="B73" s="15">
        <v>8548</v>
      </c>
      <c r="C73" s="15">
        <v>9255</v>
      </c>
      <c r="D73" s="15">
        <v>40244</v>
      </c>
      <c r="E73" s="15">
        <v>17015</v>
      </c>
      <c r="F73" s="15">
        <v>17631</v>
      </c>
      <c r="G73" s="15">
        <v>11592</v>
      </c>
      <c r="H73" s="15">
        <v>8189</v>
      </c>
      <c r="I73" s="15">
        <v>10967</v>
      </c>
      <c r="J73" s="177">
        <f t="shared" si="2"/>
        <v>123441</v>
      </c>
      <c r="K73" s="60"/>
      <c r="L73" s="64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</row>
    <row r="74" spans="1:30" ht="20.100000000000001" customHeight="1" x14ac:dyDescent="0.2">
      <c r="A74" s="161" t="s">
        <v>140</v>
      </c>
      <c r="B74" s="15">
        <v>0</v>
      </c>
      <c r="C74" s="15">
        <v>0</v>
      </c>
      <c r="D74" s="15">
        <v>0</v>
      </c>
      <c r="E74" s="15">
        <v>7912</v>
      </c>
      <c r="F74" s="15">
        <v>40</v>
      </c>
      <c r="G74" s="15">
        <v>3</v>
      </c>
      <c r="H74" s="15">
        <v>0</v>
      </c>
      <c r="I74" s="15">
        <v>0</v>
      </c>
      <c r="J74" s="177">
        <f t="shared" si="2"/>
        <v>7955</v>
      </c>
      <c r="K74" s="60"/>
      <c r="L74" s="64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</row>
    <row r="75" spans="1:30" ht="20.100000000000001" customHeight="1" x14ac:dyDescent="0.2">
      <c r="A75" s="161" t="s">
        <v>141</v>
      </c>
      <c r="B75" s="15">
        <v>4789</v>
      </c>
      <c r="C75" s="15">
        <v>31160</v>
      </c>
      <c r="D75" s="15">
        <v>14296</v>
      </c>
      <c r="E75" s="15">
        <v>12949</v>
      </c>
      <c r="F75" s="15">
        <v>36173</v>
      </c>
      <c r="G75" s="15">
        <v>26684</v>
      </c>
      <c r="H75" s="15">
        <v>10317</v>
      </c>
      <c r="I75" s="15">
        <v>14368</v>
      </c>
      <c r="J75" s="177">
        <f t="shared" si="2"/>
        <v>150736</v>
      </c>
      <c r="K75" s="60"/>
      <c r="L75" s="64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</row>
    <row r="76" spans="1:30" ht="20.100000000000001" customHeight="1" x14ac:dyDescent="0.2">
      <c r="A76" s="161" t="s">
        <v>142</v>
      </c>
      <c r="B76" s="15">
        <v>5405</v>
      </c>
      <c r="C76" s="15">
        <v>2883</v>
      </c>
      <c r="D76" s="15">
        <v>9443</v>
      </c>
      <c r="E76" s="15">
        <v>26618</v>
      </c>
      <c r="F76" s="15">
        <v>13717</v>
      </c>
      <c r="G76" s="15">
        <v>7473</v>
      </c>
      <c r="H76" s="15">
        <v>5357</v>
      </c>
      <c r="I76" s="15">
        <v>1060</v>
      </c>
      <c r="J76" s="177">
        <f>SUM(B76:I76)</f>
        <v>71956</v>
      </c>
      <c r="K76" s="60"/>
      <c r="L76" s="64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</row>
    <row r="77" spans="1:30" ht="20.100000000000001" customHeight="1" x14ac:dyDescent="0.2">
      <c r="A77" s="161" t="s">
        <v>143</v>
      </c>
      <c r="B77" s="15">
        <v>2944</v>
      </c>
      <c r="C77" s="15">
        <v>12</v>
      </c>
      <c r="D77" s="15">
        <v>2025</v>
      </c>
      <c r="E77" s="15">
        <v>13430</v>
      </c>
      <c r="F77" s="15">
        <v>16061</v>
      </c>
      <c r="G77" s="15">
        <v>3223</v>
      </c>
      <c r="H77" s="15">
        <v>18461</v>
      </c>
      <c r="I77" s="15">
        <v>15</v>
      </c>
      <c r="J77" s="177">
        <f t="shared" si="2"/>
        <v>56171</v>
      </c>
      <c r="K77" s="60"/>
      <c r="L77" s="64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</row>
    <row r="78" spans="1:30" ht="20.100000000000001" customHeight="1" x14ac:dyDescent="0.2">
      <c r="A78" s="161" t="s">
        <v>144</v>
      </c>
      <c r="B78" s="15">
        <v>1052</v>
      </c>
      <c r="C78" s="15">
        <v>252</v>
      </c>
      <c r="D78" s="15">
        <v>559</v>
      </c>
      <c r="E78" s="15">
        <v>1504</v>
      </c>
      <c r="F78" s="15">
        <v>6542</v>
      </c>
      <c r="G78" s="15">
        <v>141</v>
      </c>
      <c r="H78" s="15">
        <v>1140</v>
      </c>
      <c r="I78" s="15">
        <v>310</v>
      </c>
      <c r="J78" s="177">
        <f t="shared" si="2"/>
        <v>11500</v>
      </c>
      <c r="K78" s="60"/>
      <c r="L78" s="64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</row>
    <row r="79" spans="1:30" ht="20.100000000000001" customHeight="1" x14ac:dyDescent="0.2">
      <c r="A79" s="161" t="s">
        <v>145</v>
      </c>
      <c r="B79" s="15">
        <v>82</v>
      </c>
      <c r="C79" s="15">
        <v>132</v>
      </c>
      <c r="D79" s="15">
        <v>191</v>
      </c>
      <c r="E79" s="15">
        <v>10078</v>
      </c>
      <c r="F79" s="15">
        <v>2689</v>
      </c>
      <c r="G79" s="15">
        <v>306</v>
      </c>
      <c r="H79" s="15">
        <v>7</v>
      </c>
      <c r="I79" s="15">
        <v>110</v>
      </c>
      <c r="J79" s="177">
        <f t="shared" si="2"/>
        <v>13595</v>
      </c>
      <c r="K79" s="60"/>
      <c r="L79" s="64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</row>
    <row r="80" spans="1:30" ht="20.100000000000001" customHeight="1" x14ac:dyDescent="0.2">
      <c r="A80" s="161" t="s">
        <v>146</v>
      </c>
      <c r="B80" s="15">
        <v>0</v>
      </c>
      <c r="C80" s="15">
        <v>271</v>
      </c>
      <c r="D80" s="15">
        <v>1130</v>
      </c>
      <c r="E80" s="15">
        <v>105306</v>
      </c>
      <c r="F80" s="15">
        <v>11624</v>
      </c>
      <c r="G80" s="15">
        <v>10102</v>
      </c>
      <c r="H80" s="15">
        <v>1344</v>
      </c>
      <c r="I80" s="15">
        <v>3</v>
      </c>
      <c r="J80" s="177">
        <f t="shared" si="2"/>
        <v>129780</v>
      </c>
      <c r="K80" s="60"/>
      <c r="L80" s="64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</row>
    <row r="81" spans="1:30" ht="20.100000000000001" customHeight="1" x14ac:dyDescent="0.2">
      <c r="A81" s="161" t="s">
        <v>147</v>
      </c>
      <c r="B81" s="15">
        <v>887</v>
      </c>
      <c r="C81" s="15">
        <v>200</v>
      </c>
      <c r="D81" s="15">
        <v>1136</v>
      </c>
      <c r="E81" s="15">
        <v>2239</v>
      </c>
      <c r="F81" s="15">
        <v>13612</v>
      </c>
      <c r="G81" s="15">
        <v>838</v>
      </c>
      <c r="H81" s="15">
        <v>2377</v>
      </c>
      <c r="I81" s="15">
        <v>801</v>
      </c>
      <c r="J81" s="177">
        <f t="shared" si="2"/>
        <v>22090</v>
      </c>
      <c r="K81" s="60"/>
      <c r="L81" s="64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</row>
    <row r="82" spans="1:30" ht="20.100000000000001" customHeight="1" x14ac:dyDescent="0.2">
      <c r="A82" s="161" t="s">
        <v>148</v>
      </c>
      <c r="B82" s="15">
        <v>0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68662</v>
      </c>
      <c r="I82" s="15">
        <v>0</v>
      </c>
      <c r="J82" s="177">
        <f t="shared" si="2"/>
        <v>68662</v>
      </c>
      <c r="K82" s="60"/>
      <c r="L82" s="64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</row>
    <row r="83" spans="1:30" ht="20.100000000000001" customHeight="1" x14ac:dyDescent="0.2">
      <c r="A83" s="161" t="s">
        <v>149</v>
      </c>
      <c r="B83" s="15">
        <v>0</v>
      </c>
      <c r="C83" s="15">
        <v>667</v>
      </c>
      <c r="D83" s="15">
        <v>9</v>
      </c>
      <c r="E83" s="15">
        <v>32100</v>
      </c>
      <c r="F83" s="15">
        <v>10370</v>
      </c>
      <c r="G83" s="15">
        <v>6592</v>
      </c>
      <c r="H83" s="15">
        <v>59</v>
      </c>
      <c r="I83" s="15">
        <v>29</v>
      </c>
      <c r="J83" s="177">
        <f t="shared" si="2"/>
        <v>49826</v>
      </c>
      <c r="K83" s="60"/>
      <c r="L83" s="64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</row>
    <row r="84" spans="1:30" ht="20.100000000000001" customHeight="1" x14ac:dyDescent="0.2">
      <c r="A84" s="161" t="s">
        <v>150</v>
      </c>
      <c r="B84" s="15">
        <v>303661</v>
      </c>
      <c r="C84" s="15">
        <v>10354</v>
      </c>
      <c r="D84" s="15">
        <v>3479</v>
      </c>
      <c r="E84" s="15">
        <v>19696</v>
      </c>
      <c r="F84" s="15">
        <v>231076</v>
      </c>
      <c r="G84" s="15">
        <v>33337</v>
      </c>
      <c r="H84" s="15">
        <v>8576</v>
      </c>
      <c r="I84" s="15">
        <v>6216</v>
      </c>
      <c r="J84" s="177">
        <f t="shared" si="2"/>
        <v>616395</v>
      </c>
      <c r="K84" s="60"/>
      <c r="L84" s="64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</row>
    <row r="85" spans="1:30" ht="20.100000000000001" customHeight="1" x14ac:dyDescent="0.2">
      <c r="A85" s="161" t="s">
        <v>151</v>
      </c>
      <c r="B85" s="15">
        <v>8605</v>
      </c>
      <c r="C85" s="15">
        <v>35346</v>
      </c>
      <c r="D85" s="15">
        <v>265</v>
      </c>
      <c r="E85" s="15">
        <v>6276</v>
      </c>
      <c r="F85" s="15">
        <v>65446</v>
      </c>
      <c r="G85" s="15">
        <v>4830</v>
      </c>
      <c r="H85" s="15">
        <v>0</v>
      </c>
      <c r="I85" s="15">
        <v>76028</v>
      </c>
      <c r="J85" s="177">
        <f t="shared" si="2"/>
        <v>196796</v>
      </c>
      <c r="K85" s="60"/>
      <c r="L85" s="64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</row>
    <row r="86" spans="1:30" ht="20.100000000000001" customHeight="1" x14ac:dyDescent="0.2">
      <c r="A86" s="161" t="s">
        <v>152</v>
      </c>
      <c r="B86" s="15">
        <v>1408</v>
      </c>
      <c r="C86" s="15">
        <v>15448</v>
      </c>
      <c r="D86" s="15">
        <v>31577</v>
      </c>
      <c r="E86" s="15">
        <v>27032</v>
      </c>
      <c r="F86" s="15">
        <v>12219</v>
      </c>
      <c r="G86" s="15">
        <v>18163</v>
      </c>
      <c r="H86" s="15">
        <v>3893</v>
      </c>
      <c r="I86" s="15">
        <v>8099</v>
      </c>
      <c r="J86" s="177">
        <f t="shared" si="2"/>
        <v>117839</v>
      </c>
      <c r="K86" s="60"/>
      <c r="L86" s="64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</row>
    <row r="87" spans="1:30" ht="20.100000000000001" customHeight="1" x14ac:dyDescent="0.2">
      <c r="A87" s="161" t="s">
        <v>153</v>
      </c>
      <c r="B87" s="15">
        <v>291</v>
      </c>
      <c r="C87" s="15">
        <v>0</v>
      </c>
      <c r="D87" s="15">
        <v>2018</v>
      </c>
      <c r="E87" s="15">
        <v>0</v>
      </c>
      <c r="F87" s="15">
        <v>530</v>
      </c>
      <c r="G87" s="15">
        <v>14920</v>
      </c>
      <c r="H87" s="15">
        <v>1892</v>
      </c>
      <c r="I87" s="15">
        <v>1512</v>
      </c>
      <c r="J87" s="177">
        <f t="shared" si="2"/>
        <v>21163</v>
      </c>
      <c r="K87" s="60"/>
      <c r="L87" s="64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</row>
    <row r="88" spans="1:30" ht="20.100000000000001" customHeight="1" x14ac:dyDescent="0.2">
      <c r="A88" s="161" t="s">
        <v>154</v>
      </c>
      <c r="B88" s="15">
        <v>61346</v>
      </c>
      <c r="C88" s="15">
        <v>15144</v>
      </c>
      <c r="D88" s="15">
        <v>185</v>
      </c>
      <c r="E88" s="15">
        <v>6108</v>
      </c>
      <c r="F88" s="15">
        <v>256832</v>
      </c>
      <c r="G88" s="15">
        <v>8366</v>
      </c>
      <c r="H88" s="15">
        <v>254</v>
      </c>
      <c r="I88" s="15">
        <v>60928</v>
      </c>
      <c r="J88" s="177">
        <f t="shared" si="2"/>
        <v>409163</v>
      </c>
      <c r="K88" s="60"/>
      <c r="L88" s="64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</row>
    <row r="89" spans="1:30" ht="20.100000000000001" customHeight="1" x14ac:dyDescent="0.2">
      <c r="A89" s="161" t="s">
        <v>155</v>
      </c>
      <c r="B89" s="15">
        <v>6446</v>
      </c>
      <c r="C89" s="15">
        <v>53100</v>
      </c>
      <c r="D89" s="15">
        <v>1345</v>
      </c>
      <c r="E89" s="15">
        <v>7145</v>
      </c>
      <c r="F89" s="15">
        <v>92635</v>
      </c>
      <c r="G89" s="15">
        <v>0</v>
      </c>
      <c r="H89" s="15">
        <v>0</v>
      </c>
      <c r="I89" s="15">
        <v>1552</v>
      </c>
      <c r="J89" s="177">
        <f t="shared" si="2"/>
        <v>162223</v>
      </c>
      <c r="K89" s="60"/>
      <c r="L89" s="64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</row>
    <row r="90" spans="1:30" ht="20.100000000000001" customHeight="1" x14ac:dyDescent="0.2">
      <c r="A90" s="161" t="s">
        <v>156</v>
      </c>
      <c r="B90" s="15">
        <v>7217</v>
      </c>
      <c r="C90" s="15">
        <v>64</v>
      </c>
      <c r="D90" s="15">
        <v>0</v>
      </c>
      <c r="E90" s="15">
        <v>0</v>
      </c>
      <c r="F90" s="15">
        <v>5163</v>
      </c>
      <c r="G90" s="15">
        <v>9867</v>
      </c>
      <c r="H90" s="15">
        <v>0</v>
      </c>
      <c r="I90" s="15">
        <v>1318</v>
      </c>
      <c r="J90" s="177">
        <f t="shared" si="2"/>
        <v>23629</v>
      </c>
      <c r="K90" s="60"/>
      <c r="L90" s="64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</row>
    <row r="91" spans="1:30" ht="20.100000000000001" customHeight="1" x14ac:dyDescent="0.2">
      <c r="A91" s="161" t="s">
        <v>157</v>
      </c>
      <c r="B91" s="15">
        <v>38179.25</v>
      </c>
      <c r="C91" s="15">
        <v>9239.9166666666661</v>
      </c>
      <c r="D91" s="15">
        <v>242550.83333333334</v>
      </c>
      <c r="E91" s="15">
        <v>5423.833333333333</v>
      </c>
      <c r="F91" s="15">
        <v>10888.083333333334</v>
      </c>
      <c r="G91" s="15">
        <v>50781.5</v>
      </c>
      <c r="H91" s="15">
        <v>17858.5</v>
      </c>
      <c r="I91" s="15">
        <v>1277.1666666666667</v>
      </c>
      <c r="J91" s="177">
        <f>SUM(B91:I91)</f>
        <v>376199.08333333331</v>
      </c>
      <c r="K91" s="60"/>
      <c r="L91" s="64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</row>
    <row r="92" spans="1:30" ht="20.100000000000001" customHeight="1" x14ac:dyDescent="0.2">
      <c r="A92" s="161" t="s">
        <v>158</v>
      </c>
      <c r="B92" s="15">
        <v>202958.58333333334</v>
      </c>
      <c r="C92" s="15">
        <v>158175.16666666666</v>
      </c>
      <c r="D92" s="15">
        <v>42131.25</v>
      </c>
      <c r="E92" s="15">
        <v>172054.75</v>
      </c>
      <c r="F92" s="15">
        <v>21608.833333333332</v>
      </c>
      <c r="G92" s="15">
        <v>86427.416666666672</v>
      </c>
      <c r="H92" s="15">
        <v>30877.583333333332</v>
      </c>
      <c r="I92" s="15">
        <v>7869.333333333333</v>
      </c>
      <c r="J92" s="177">
        <f>SUM(B92:I92)</f>
        <v>722102.91666666674</v>
      </c>
      <c r="K92" s="60"/>
      <c r="L92" s="64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</row>
    <row r="93" spans="1:30" ht="18" customHeight="1" thickBot="1" x14ac:dyDescent="0.25">
      <c r="A93" s="68" t="s">
        <v>10</v>
      </c>
      <c r="B93" s="53">
        <f t="shared" ref="B93:I93" si="3">SUM(B59:B92)</f>
        <v>842496.58747862058</v>
      </c>
      <c r="C93" s="53">
        <f t="shared" si="3"/>
        <v>2138207.5866431287</v>
      </c>
      <c r="D93" s="53">
        <f t="shared" si="3"/>
        <v>1375910.2757251405</v>
      </c>
      <c r="E93" s="53">
        <f t="shared" si="3"/>
        <v>1113871.0321807726</v>
      </c>
      <c r="F93" s="53">
        <f t="shared" si="3"/>
        <v>1112078.0884411831</v>
      </c>
      <c r="G93" s="53">
        <f t="shared" si="3"/>
        <v>679016.18939393933</v>
      </c>
      <c r="H93" s="53">
        <f t="shared" si="3"/>
        <v>1170090.1613305958</v>
      </c>
      <c r="I93" s="53">
        <f t="shared" si="3"/>
        <v>460811.80225557729</v>
      </c>
      <c r="J93" s="54">
        <f>SUM(J59:J92)</f>
        <v>8892481.7234489582</v>
      </c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</row>
    <row r="94" spans="1:30" x14ac:dyDescent="0.2">
      <c r="A94" s="109" t="s">
        <v>245</v>
      </c>
      <c r="B94" s="114"/>
      <c r="C94" s="114"/>
      <c r="D94" s="114"/>
      <c r="E94" s="114"/>
      <c r="F94" s="140"/>
      <c r="G94" s="141"/>
      <c r="H94" s="140"/>
      <c r="I94" s="140"/>
      <c r="J94" s="140"/>
      <c r="K94" s="114"/>
      <c r="L94" s="80"/>
      <c r="M94" s="80"/>
      <c r="N94" s="8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</row>
    <row r="95" spans="1:30" x14ac:dyDescent="0.2">
      <c r="A95" s="109" t="s">
        <v>246</v>
      </c>
      <c r="B95" s="111"/>
      <c r="C95" s="111"/>
      <c r="D95" s="111"/>
      <c r="E95" s="111"/>
      <c r="F95" s="141" t="s">
        <v>259</v>
      </c>
      <c r="G95" s="141"/>
      <c r="H95" s="141"/>
      <c r="I95" s="141"/>
      <c r="J95" s="141"/>
      <c r="K95" s="111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</row>
    <row r="96" spans="1:30" ht="12.75" customHeight="1" x14ac:dyDescent="0.2">
      <c r="A96" s="109" t="s">
        <v>261</v>
      </c>
      <c r="B96" s="111"/>
      <c r="C96" s="111"/>
      <c r="D96" s="111"/>
      <c r="E96" s="111"/>
      <c r="F96" s="141" t="s">
        <v>260</v>
      </c>
      <c r="G96" s="141"/>
      <c r="H96" s="141"/>
      <c r="I96" s="141"/>
      <c r="J96" s="141"/>
      <c r="K96" s="111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</row>
    <row r="97" spans="1:256" ht="12.75" customHeight="1" x14ac:dyDescent="0.2">
      <c r="A97" s="109"/>
      <c r="B97" s="111"/>
      <c r="C97" s="111"/>
      <c r="D97" s="111"/>
      <c r="E97" s="111"/>
      <c r="F97" s="141"/>
      <c r="G97" s="141"/>
      <c r="H97" s="141"/>
      <c r="I97" s="141"/>
      <c r="J97" s="141"/>
      <c r="K97" s="111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</row>
    <row r="98" spans="1:256" ht="12.75" customHeight="1" x14ac:dyDescent="0.2">
      <c r="A98" s="109"/>
      <c r="B98" s="111"/>
      <c r="C98" s="111"/>
      <c r="D98" s="111"/>
      <c r="E98" s="111"/>
      <c r="F98" s="141"/>
      <c r="G98" s="141"/>
      <c r="H98" s="141"/>
      <c r="I98" s="141"/>
      <c r="J98" s="141"/>
      <c r="K98" s="111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</row>
    <row r="99" spans="1:256" ht="12.75" customHeight="1" x14ac:dyDescent="0.2">
      <c r="A99" s="109"/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</row>
    <row r="100" spans="1:256" x14ac:dyDescent="0.2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</row>
    <row r="101" spans="1:256" x14ac:dyDescent="0.2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</row>
    <row r="102" spans="1:256" x14ac:dyDescent="0.2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</row>
    <row r="103" spans="1:256" x14ac:dyDescent="0.2">
      <c r="A103" s="198"/>
      <c r="B103" s="198"/>
      <c r="C103" s="198"/>
      <c r="D103" s="198"/>
      <c r="E103" s="198"/>
      <c r="F103" s="198"/>
      <c r="G103" s="198"/>
      <c r="H103" s="198"/>
      <c r="I103" s="198"/>
      <c r="J103" s="198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</row>
    <row r="104" spans="1:256" s="138" customFormat="1" ht="15.75" x14ac:dyDescent="0.25">
      <c r="A104" s="201" t="s">
        <v>190</v>
      </c>
      <c r="B104" s="201"/>
      <c r="C104" s="201"/>
      <c r="D104" s="201"/>
      <c r="E104" s="201"/>
      <c r="F104" s="201"/>
      <c r="G104" s="201"/>
      <c r="H104" s="201"/>
      <c r="I104" s="201"/>
      <c r="J104" s="201"/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</row>
    <row r="105" spans="1:256" s="138" customFormat="1" ht="15.75" x14ac:dyDescent="0.25">
      <c r="A105" s="201" t="s">
        <v>187</v>
      </c>
      <c r="B105" s="201"/>
      <c r="C105" s="201"/>
      <c r="D105" s="201"/>
      <c r="E105" s="201"/>
      <c r="F105" s="201"/>
      <c r="G105" s="201"/>
      <c r="H105" s="201"/>
      <c r="I105" s="201"/>
      <c r="J105" s="201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203"/>
      <c r="V105" s="203"/>
      <c r="W105" s="203"/>
      <c r="X105" s="203"/>
      <c r="Y105" s="203"/>
      <c r="Z105" s="203"/>
      <c r="AA105" s="203"/>
      <c r="AB105" s="203"/>
      <c r="AC105" s="203"/>
      <c r="AD105" s="203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  <c r="AT105" s="202"/>
      <c r="AU105" s="202"/>
      <c r="AV105" s="202"/>
      <c r="AW105" s="202"/>
      <c r="AX105" s="202"/>
      <c r="AY105" s="202"/>
      <c r="AZ105" s="202"/>
      <c r="BA105" s="202"/>
      <c r="BB105" s="202"/>
      <c r="BC105" s="202"/>
      <c r="BD105" s="202"/>
      <c r="BE105" s="202"/>
      <c r="BF105" s="202"/>
      <c r="BG105" s="202"/>
      <c r="BH105" s="202"/>
      <c r="BI105" s="202"/>
      <c r="BJ105" s="202"/>
      <c r="BK105" s="202"/>
      <c r="BL105" s="202"/>
      <c r="BM105" s="202"/>
      <c r="BN105" s="202"/>
      <c r="BO105" s="202"/>
      <c r="BP105" s="202"/>
      <c r="BQ105" s="202"/>
      <c r="BR105" s="202"/>
      <c r="BS105" s="202"/>
      <c r="BT105" s="202"/>
      <c r="BU105" s="202"/>
      <c r="BV105" s="202"/>
      <c r="BW105" s="202"/>
      <c r="BX105" s="202"/>
      <c r="BY105" s="202"/>
      <c r="BZ105" s="202"/>
      <c r="CA105" s="202"/>
      <c r="CB105" s="202"/>
      <c r="CC105" s="202"/>
      <c r="CD105" s="202"/>
      <c r="CE105" s="202"/>
      <c r="CF105" s="202"/>
      <c r="CG105" s="202"/>
      <c r="CH105" s="202"/>
      <c r="CI105" s="202"/>
      <c r="CJ105" s="202"/>
      <c r="CK105" s="202"/>
      <c r="CL105" s="202"/>
      <c r="CM105" s="202"/>
      <c r="CN105" s="202"/>
      <c r="CO105" s="202"/>
      <c r="CP105" s="202"/>
      <c r="CQ105" s="202"/>
      <c r="CR105" s="202"/>
      <c r="CS105" s="202"/>
      <c r="CT105" s="202"/>
      <c r="CU105" s="202"/>
      <c r="CV105" s="202"/>
      <c r="CW105" s="202"/>
      <c r="CX105" s="202"/>
      <c r="CY105" s="202"/>
      <c r="CZ105" s="202"/>
      <c r="DA105" s="202"/>
      <c r="DB105" s="202"/>
      <c r="DC105" s="202"/>
      <c r="DD105" s="202"/>
      <c r="DE105" s="202"/>
      <c r="DF105" s="202"/>
      <c r="DG105" s="202"/>
      <c r="DH105" s="202"/>
      <c r="DI105" s="202"/>
      <c r="DJ105" s="202"/>
      <c r="DK105" s="202"/>
      <c r="DL105" s="202"/>
      <c r="DM105" s="202"/>
      <c r="DN105" s="202"/>
      <c r="DO105" s="202"/>
      <c r="DP105" s="202"/>
      <c r="DQ105" s="202"/>
      <c r="DR105" s="202"/>
      <c r="DS105" s="202"/>
      <c r="DT105" s="202"/>
      <c r="DU105" s="202"/>
      <c r="DV105" s="202"/>
      <c r="DW105" s="202"/>
      <c r="DX105" s="202"/>
      <c r="DY105" s="202"/>
      <c r="DZ105" s="202"/>
      <c r="EA105" s="202"/>
      <c r="EB105" s="202"/>
      <c r="EC105" s="202"/>
      <c r="ED105" s="202"/>
      <c r="EE105" s="202"/>
      <c r="EF105" s="202"/>
      <c r="EG105" s="202"/>
      <c r="EH105" s="202"/>
      <c r="EI105" s="202"/>
      <c r="EJ105" s="202"/>
      <c r="EK105" s="202"/>
      <c r="EL105" s="202"/>
      <c r="EM105" s="202"/>
      <c r="EN105" s="202"/>
      <c r="EO105" s="202"/>
      <c r="EP105" s="202"/>
      <c r="EQ105" s="202"/>
      <c r="ER105" s="202"/>
      <c r="ES105" s="202"/>
      <c r="ET105" s="202"/>
      <c r="EU105" s="202"/>
      <c r="EV105" s="202"/>
      <c r="EW105" s="202"/>
      <c r="EX105" s="202"/>
      <c r="EY105" s="202"/>
      <c r="EZ105" s="202"/>
      <c r="FA105" s="202"/>
      <c r="FB105" s="202"/>
      <c r="FC105" s="202"/>
      <c r="FD105" s="202"/>
      <c r="FE105" s="202"/>
      <c r="FF105" s="202"/>
      <c r="FG105" s="202"/>
      <c r="FH105" s="202"/>
      <c r="FI105" s="202"/>
      <c r="FJ105" s="202"/>
      <c r="FK105" s="202"/>
      <c r="FL105" s="202"/>
      <c r="FM105" s="202"/>
      <c r="FN105" s="202"/>
      <c r="FO105" s="202"/>
      <c r="FP105" s="202"/>
      <c r="FQ105" s="202"/>
      <c r="FR105" s="202"/>
      <c r="FS105" s="202"/>
      <c r="FT105" s="202"/>
      <c r="FU105" s="202"/>
      <c r="FV105" s="202"/>
      <c r="FW105" s="202"/>
      <c r="FX105" s="202"/>
      <c r="FY105" s="202"/>
      <c r="FZ105" s="202"/>
      <c r="GA105" s="202"/>
      <c r="GB105" s="202"/>
      <c r="GC105" s="202"/>
      <c r="GD105" s="202"/>
      <c r="GE105" s="202"/>
      <c r="GF105" s="202"/>
      <c r="GG105" s="202"/>
      <c r="GH105" s="202"/>
      <c r="GI105" s="202"/>
      <c r="GJ105" s="202"/>
      <c r="GK105" s="202"/>
      <c r="GL105" s="202"/>
      <c r="GM105" s="202"/>
      <c r="GN105" s="202"/>
      <c r="GO105" s="202"/>
      <c r="GP105" s="202"/>
      <c r="GQ105" s="202"/>
      <c r="GR105" s="202"/>
      <c r="GS105" s="202"/>
      <c r="GT105" s="202"/>
      <c r="GU105" s="202"/>
      <c r="GV105" s="202"/>
      <c r="GW105" s="202"/>
      <c r="GX105" s="202"/>
      <c r="GY105" s="202"/>
      <c r="GZ105" s="202"/>
      <c r="HA105" s="202"/>
      <c r="HB105" s="202"/>
      <c r="HC105" s="202"/>
      <c r="HD105" s="202"/>
      <c r="HE105" s="202"/>
      <c r="HF105" s="202"/>
      <c r="HG105" s="202"/>
      <c r="HH105" s="202"/>
      <c r="HI105" s="202"/>
      <c r="HJ105" s="202"/>
      <c r="HK105" s="202"/>
      <c r="HL105" s="202"/>
      <c r="HM105" s="202"/>
      <c r="HN105" s="202"/>
      <c r="HO105" s="202"/>
      <c r="HP105" s="202"/>
      <c r="HQ105" s="202"/>
      <c r="HR105" s="202"/>
      <c r="HS105" s="202"/>
      <c r="HT105" s="202"/>
      <c r="HU105" s="202"/>
      <c r="HV105" s="202"/>
      <c r="HW105" s="202"/>
      <c r="HX105" s="202"/>
      <c r="HY105" s="202"/>
      <c r="HZ105" s="202"/>
      <c r="IA105" s="202"/>
      <c r="IB105" s="202"/>
      <c r="IC105" s="202"/>
      <c r="ID105" s="202"/>
      <c r="IE105" s="202"/>
      <c r="IF105" s="202"/>
      <c r="IG105" s="202"/>
      <c r="IH105" s="202"/>
      <c r="II105" s="202"/>
      <c r="IJ105" s="202"/>
      <c r="IK105" s="202"/>
      <c r="IL105" s="202"/>
      <c r="IM105" s="202"/>
      <c r="IN105" s="202"/>
      <c r="IO105" s="202"/>
      <c r="IP105" s="202"/>
      <c r="IQ105" s="202"/>
      <c r="IR105" s="202"/>
      <c r="IS105" s="202"/>
      <c r="IT105" s="202"/>
      <c r="IU105" s="202"/>
      <c r="IV105" s="202"/>
    </row>
    <row r="106" spans="1:256" ht="5.25" customHeight="1" x14ac:dyDescent="0.2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</row>
    <row r="107" spans="1:256" x14ac:dyDescent="0.2">
      <c r="A107" s="79" t="s">
        <v>1</v>
      </c>
      <c r="B107" s="79" t="s">
        <v>2</v>
      </c>
      <c r="C107" s="79" t="s">
        <v>3</v>
      </c>
      <c r="D107" s="79" t="s">
        <v>4</v>
      </c>
      <c r="E107" s="79" t="s">
        <v>5</v>
      </c>
      <c r="F107" s="79" t="s">
        <v>6</v>
      </c>
      <c r="G107" s="79" t="s">
        <v>7</v>
      </c>
      <c r="H107" s="79" t="s">
        <v>8</v>
      </c>
      <c r="I107" s="79" t="s">
        <v>9</v>
      </c>
      <c r="J107" s="79" t="s">
        <v>10</v>
      </c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</row>
    <row r="108" spans="1:256" ht="20.100000000000001" customHeight="1" x14ac:dyDescent="0.2">
      <c r="A108" s="139" t="s">
        <v>125</v>
      </c>
      <c r="B108" s="15">
        <v>163200.70571237881</v>
      </c>
      <c r="C108" s="15">
        <v>5349405.1794045474</v>
      </c>
      <c r="D108" s="15">
        <v>3627618.1639671088</v>
      </c>
      <c r="E108" s="15">
        <v>1912535.340241414</v>
      </c>
      <c r="F108" s="15">
        <v>165976.5491635431</v>
      </c>
      <c r="G108" s="15">
        <v>0</v>
      </c>
      <c r="H108" s="15">
        <v>514406.85510318854</v>
      </c>
      <c r="I108" s="15">
        <v>84116.206407819351</v>
      </c>
      <c r="J108" s="15">
        <f>SUM(B108:I108)</f>
        <v>11817259</v>
      </c>
      <c r="K108" s="60"/>
      <c r="L108" s="64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</row>
    <row r="109" spans="1:256" ht="20.100000000000001" customHeight="1" x14ac:dyDescent="0.2">
      <c r="A109" s="139" t="s">
        <v>126</v>
      </c>
      <c r="B109" s="15">
        <v>127047</v>
      </c>
      <c r="C109" s="15">
        <v>45056</v>
      </c>
      <c r="D109" s="15">
        <v>85776</v>
      </c>
      <c r="E109" s="15">
        <v>47013</v>
      </c>
      <c r="F109" s="15">
        <v>80083</v>
      </c>
      <c r="G109" s="15">
        <v>71972</v>
      </c>
      <c r="H109" s="15">
        <v>499026</v>
      </c>
      <c r="I109" s="15">
        <v>45261</v>
      </c>
      <c r="J109" s="15">
        <f t="shared" ref="J109:J141" si="4">SUM(B109:I109)</f>
        <v>1001234</v>
      </c>
      <c r="K109" s="60"/>
      <c r="L109" s="64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</row>
    <row r="110" spans="1:256" ht="20.100000000000001" customHeight="1" x14ac:dyDescent="0.2">
      <c r="A110" s="139" t="s">
        <v>127</v>
      </c>
      <c r="B110" s="15">
        <v>0</v>
      </c>
      <c r="C110" s="15">
        <v>0</v>
      </c>
      <c r="D110" s="15">
        <v>21775</v>
      </c>
      <c r="E110" s="15">
        <v>0</v>
      </c>
      <c r="F110" s="15">
        <v>0</v>
      </c>
      <c r="G110" s="15">
        <v>49552</v>
      </c>
      <c r="H110" s="15">
        <v>14601</v>
      </c>
      <c r="I110" s="15">
        <v>0</v>
      </c>
      <c r="J110" s="15">
        <f>SUM(B110:I110)</f>
        <v>85928</v>
      </c>
      <c r="K110" s="60"/>
      <c r="L110" s="64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</row>
    <row r="111" spans="1:256" ht="20.100000000000001" customHeight="1" x14ac:dyDescent="0.2">
      <c r="A111" s="139" t="s">
        <v>163</v>
      </c>
      <c r="B111" s="15">
        <v>8563</v>
      </c>
      <c r="C111" s="15">
        <v>253210</v>
      </c>
      <c r="D111" s="15">
        <v>7326</v>
      </c>
      <c r="E111" s="15">
        <v>7286</v>
      </c>
      <c r="F111" s="15">
        <v>26134</v>
      </c>
      <c r="G111" s="15">
        <v>41799</v>
      </c>
      <c r="H111" s="15">
        <v>2201</v>
      </c>
      <c r="I111" s="15">
        <v>75197</v>
      </c>
      <c r="J111" s="15">
        <f t="shared" si="4"/>
        <v>421716</v>
      </c>
      <c r="K111" s="60"/>
      <c r="L111" s="64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</row>
    <row r="112" spans="1:256" ht="20.100000000000001" customHeight="1" x14ac:dyDescent="0.2">
      <c r="A112" s="139" t="s">
        <v>129</v>
      </c>
      <c r="B112" s="15">
        <v>200</v>
      </c>
      <c r="C112" s="15">
        <v>3653</v>
      </c>
      <c r="D112" s="15">
        <v>28203</v>
      </c>
      <c r="E112" s="15">
        <v>106</v>
      </c>
      <c r="F112" s="15">
        <v>796</v>
      </c>
      <c r="G112" s="15">
        <v>4</v>
      </c>
      <c r="H112" s="15">
        <v>77299</v>
      </c>
      <c r="I112" s="15">
        <v>6126</v>
      </c>
      <c r="J112" s="15">
        <f t="shared" si="4"/>
        <v>116387</v>
      </c>
      <c r="K112" s="60"/>
      <c r="L112" s="64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</row>
    <row r="113" spans="1:30" ht="20.100000000000001" customHeight="1" x14ac:dyDescent="0.2">
      <c r="A113" s="139" t="s">
        <v>130</v>
      </c>
      <c r="B113" s="15">
        <v>12960</v>
      </c>
      <c r="C113" s="15">
        <v>5093</v>
      </c>
      <c r="D113" s="15">
        <v>15799</v>
      </c>
      <c r="E113" s="15">
        <v>37181</v>
      </c>
      <c r="F113" s="15">
        <v>35658</v>
      </c>
      <c r="G113" s="15">
        <v>14119</v>
      </c>
      <c r="H113" s="15">
        <v>340452</v>
      </c>
      <c r="I113" s="15">
        <v>14646</v>
      </c>
      <c r="J113" s="15">
        <f t="shared" si="4"/>
        <v>475908</v>
      </c>
      <c r="K113" s="60"/>
      <c r="L113" s="64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</row>
    <row r="114" spans="1:30" ht="20.100000000000001" customHeight="1" x14ac:dyDescent="0.2">
      <c r="A114" s="139" t="s">
        <v>131</v>
      </c>
      <c r="B114" s="15">
        <v>2729</v>
      </c>
      <c r="C114" s="15">
        <v>4979</v>
      </c>
      <c r="D114" s="15">
        <v>14995</v>
      </c>
      <c r="E114" s="15">
        <v>6725</v>
      </c>
      <c r="F114" s="15">
        <v>16744</v>
      </c>
      <c r="G114" s="15">
        <v>57727</v>
      </c>
      <c r="H114" s="15">
        <v>278123</v>
      </c>
      <c r="I114" s="15">
        <v>21789</v>
      </c>
      <c r="J114" s="15">
        <f t="shared" si="4"/>
        <v>403811</v>
      </c>
      <c r="K114" s="60"/>
      <c r="L114" s="64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</row>
    <row r="115" spans="1:30" ht="20.100000000000001" customHeight="1" x14ac:dyDescent="0.2">
      <c r="A115" s="139" t="s">
        <v>132</v>
      </c>
      <c r="B115" s="15">
        <v>367</v>
      </c>
      <c r="C115" s="15">
        <v>0</v>
      </c>
      <c r="D115" s="15">
        <v>231</v>
      </c>
      <c r="E115" s="15">
        <v>471</v>
      </c>
      <c r="F115" s="15">
        <v>4003</v>
      </c>
      <c r="G115" s="15">
        <v>3620</v>
      </c>
      <c r="H115" s="15">
        <v>1973</v>
      </c>
      <c r="I115" s="15">
        <v>0</v>
      </c>
      <c r="J115" s="15">
        <f t="shared" si="4"/>
        <v>10665</v>
      </c>
      <c r="K115" s="60"/>
      <c r="L115" s="64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</row>
    <row r="116" spans="1:30" ht="20.100000000000001" customHeight="1" x14ac:dyDescent="0.2">
      <c r="A116" s="139" t="s">
        <v>133</v>
      </c>
      <c r="B116" s="15">
        <v>22719</v>
      </c>
      <c r="C116" s="15">
        <v>32827</v>
      </c>
      <c r="D116" s="15">
        <v>60702</v>
      </c>
      <c r="E116" s="15">
        <v>4043</v>
      </c>
      <c r="F116" s="15">
        <v>79392</v>
      </c>
      <c r="G116" s="15">
        <v>179106</v>
      </c>
      <c r="H116" s="15">
        <v>190405</v>
      </c>
      <c r="I116" s="15">
        <v>22854</v>
      </c>
      <c r="J116" s="15">
        <f t="shared" si="4"/>
        <v>592048</v>
      </c>
      <c r="K116" s="60"/>
      <c r="L116" s="64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</row>
    <row r="117" spans="1:30" ht="20.100000000000001" customHeight="1" x14ac:dyDescent="0.2">
      <c r="A117" s="139" t="s">
        <v>134</v>
      </c>
      <c r="B117" s="15">
        <v>172977</v>
      </c>
      <c r="C117" s="15">
        <v>100707</v>
      </c>
      <c r="D117" s="15">
        <v>33838</v>
      </c>
      <c r="E117" s="15">
        <v>330122</v>
      </c>
      <c r="F117" s="15">
        <v>47259</v>
      </c>
      <c r="G117" s="15">
        <v>15930</v>
      </c>
      <c r="H117" s="15">
        <v>340270</v>
      </c>
      <c r="I117" s="15">
        <v>47177</v>
      </c>
      <c r="J117" s="15">
        <f t="shared" si="4"/>
        <v>1088280</v>
      </c>
      <c r="K117" s="60"/>
      <c r="L117" s="64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</row>
    <row r="118" spans="1:30" ht="20.100000000000001" customHeight="1" x14ac:dyDescent="0.2">
      <c r="A118" s="139" t="s">
        <v>135</v>
      </c>
      <c r="B118" s="15">
        <v>9335</v>
      </c>
      <c r="C118" s="15">
        <v>245493</v>
      </c>
      <c r="D118" s="15">
        <v>6516</v>
      </c>
      <c r="E118" s="15">
        <v>1592</v>
      </c>
      <c r="F118" s="15">
        <v>162870</v>
      </c>
      <c r="G118" s="15">
        <v>59029</v>
      </c>
      <c r="H118" s="15">
        <v>2991</v>
      </c>
      <c r="I118" s="15">
        <v>101560</v>
      </c>
      <c r="J118" s="15">
        <f t="shared" si="4"/>
        <v>589386</v>
      </c>
      <c r="K118" s="60"/>
      <c r="L118" s="64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</row>
    <row r="119" spans="1:30" ht="20.100000000000001" customHeight="1" x14ac:dyDescent="0.2">
      <c r="A119" s="139" t="s">
        <v>136</v>
      </c>
      <c r="B119" s="15">
        <v>0</v>
      </c>
      <c r="C119" s="15">
        <v>0</v>
      </c>
      <c r="D119" s="15">
        <v>0</v>
      </c>
      <c r="E119" s="15">
        <v>1142106</v>
      </c>
      <c r="F119" s="15">
        <v>269375</v>
      </c>
      <c r="G119" s="15">
        <v>15155</v>
      </c>
      <c r="H119" s="15">
        <v>84</v>
      </c>
      <c r="I119" s="15">
        <v>0</v>
      </c>
      <c r="J119" s="15">
        <f t="shared" si="4"/>
        <v>1426720</v>
      </c>
      <c r="K119" s="60"/>
      <c r="L119" s="64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</row>
    <row r="120" spans="1:30" ht="20.100000000000001" customHeight="1" x14ac:dyDescent="0.2">
      <c r="A120" s="139" t="s">
        <v>137</v>
      </c>
      <c r="B120" s="15">
        <v>51382</v>
      </c>
      <c r="C120" s="15">
        <v>156439</v>
      </c>
      <c r="D120" s="15">
        <v>16233</v>
      </c>
      <c r="E120" s="15">
        <v>52199</v>
      </c>
      <c r="F120" s="15">
        <v>232044</v>
      </c>
      <c r="G120" s="15">
        <v>75690</v>
      </c>
      <c r="H120" s="15">
        <v>2279</v>
      </c>
      <c r="I120" s="15">
        <v>55357</v>
      </c>
      <c r="J120" s="15">
        <f t="shared" si="4"/>
        <v>641623</v>
      </c>
      <c r="K120" s="60"/>
      <c r="L120" s="64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</row>
    <row r="121" spans="1:30" ht="20.100000000000001" customHeight="1" x14ac:dyDescent="0.2">
      <c r="A121" s="139" t="s">
        <v>138</v>
      </c>
      <c r="B121" s="15">
        <v>649977</v>
      </c>
      <c r="C121" s="15">
        <v>335236</v>
      </c>
      <c r="D121" s="15">
        <v>476000</v>
      </c>
      <c r="E121" s="15">
        <v>1307732</v>
      </c>
      <c r="F121" s="15">
        <v>390971</v>
      </c>
      <c r="G121" s="15">
        <v>153714</v>
      </c>
      <c r="H121" s="15">
        <v>374353</v>
      </c>
      <c r="I121" s="15">
        <v>182710</v>
      </c>
      <c r="J121" s="15">
        <f t="shared" si="4"/>
        <v>3870693</v>
      </c>
      <c r="K121" s="60"/>
      <c r="L121" s="64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</row>
    <row r="122" spans="1:30" ht="20.100000000000001" customHeight="1" x14ac:dyDescent="0.2">
      <c r="A122" s="139" t="s">
        <v>139</v>
      </c>
      <c r="B122" s="15">
        <v>118563</v>
      </c>
      <c r="C122" s="15">
        <v>17338</v>
      </c>
      <c r="D122" s="15">
        <v>222512</v>
      </c>
      <c r="E122" s="15">
        <v>135902</v>
      </c>
      <c r="F122" s="15">
        <v>225921</v>
      </c>
      <c r="G122" s="15">
        <v>43943</v>
      </c>
      <c r="H122" s="15">
        <v>107026</v>
      </c>
      <c r="I122" s="15">
        <v>9989</v>
      </c>
      <c r="J122" s="15">
        <f t="shared" si="4"/>
        <v>881194</v>
      </c>
      <c r="K122" s="60"/>
      <c r="L122" s="64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</row>
    <row r="123" spans="1:30" ht="20.100000000000001" customHeight="1" x14ac:dyDescent="0.2">
      <c r="A123" s="139" t="s">
        <v>140</v>
      </c>
      <c r="B123" s="15">
        <v>0</v>
      </c>
      <c r="C123" s="15">
        <v>0</v>
      </c>
      <c r="D123" s="15">
        <v>0</v>
      </c>
      <c r="E123" s="15">
        <v>59758</v>
      </c>
      <c r="F123" s="15">
        <v>800</v>
      </c>
      <c r="G123" s="15">
        <v>12</v>
      </c>
      <c r="H123" s="15">
        <v>0</v>
      </c>
      <c r="I123" s="15">
        <v>0</v>
      </c>
      <c r="J123" s="15">
        <f t="shared" si="4"/>
        <v>60570</v>
      </c>
      <c r="K123" s="60"/>
      <c r="L123" s="64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</row>
    <row r="124" spans="1:30" ht="20.100000000000001" customHeight="1" x14ac:dyDescent="0.2">
      <c r="A124" s="139" t="s">
        <v>141</v>
      </c>
      <c r="B124" s="15">
        <v>44383</v>
      </c>
      <c r="C124" s="15">
        <v>149535</v>
      </c>
      <c r="D124" s="15">
        <v>122412</v>
      </c>
      <c r="E124" s="15">
        <v>114531</v>
      </c>
      <c r="F124" s="15">
        <v>189828</v>
      </c>
      <c r="G124" s="15">
        <v>140710</v>
      </c>
      <c r="H124" s="15">
        <v>86896</v>
      </c>
      <c r="I124" s="15">
        <v>105578</v>
      </c>
      <c r="J124" s="15">
        <f t="shared" si="4"/>
        <v>953873</v>
      </c>
      <c r="K124" s="60"/>
      <c r="L124" s="64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</row>
    <row r="125" spans="1:30" ht="20.100000000000001" customHeight="1" x14ac:dyDescent="0.2">
      <c r="A125" s="139" t="s">
        <v>142</v>
      </c>
      <c r="B125" s="15">
        <v>75013</v>
      </c>
      <c r="C125" s="15">
        <v>5774</v>
      </c>
      <c r="D125" s="15">
        <v>83926</v>
      </c>
      <c r="E125" s="15">
        <v>135602</v>
      </c>
      <c r="F125" s="15">
        <v>109725</v>
      </c>
      <c r="G125" s="15">
        <v>45705</v>
      </c>
      <c r="H125" s="15">
        <v>75091</v>
      </c>
      <c r="I125" s="15">
        <v>4507</v>
      </c>
      <c r="J125" s="15">
        <f t="shared" si="4"/>
        <v>535343</v>
      </c>
      <c r="K125" s="60"/>
      <c r="L125" s="64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</row>
    <row r="126" spans="1:30" ht="20.100000000000001" customHeight="1" x14ac:dyDescent="0.2">
      <c r="A126" s="139" t="s">
        <v>143</v>
      </c>
      <c r="B126" s="15">
        <v>56774</v>
      </c>
      <c r="C126" s="15">
        <v>155</v>
      </c>
      <c r="D126" s="15">
        <v>41509</v>
      </c>
      <c r="E126" s="15">
        <v>399097</v>
      </c>
      <c r="F126" s="15">
        <v>267979</v>
      </c>
      <c r="G126" s="15">
        <v>51648</v>
      </c>
      <c r="H126" s="15">
        <v>274632</v>
      </c>
      <c r="I126" s="15">
        <v>300</v>
      </c>
      <c r="J126" s="15">
        <f t="shared" si="4"/>
        <v>1092094</v>
      </c>
      <c r="K126" s="60"/>
      <c r="L126" s="64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</row>
    <row r="127" spans="1:30" ht="20.100000000000001" customHeight="1" x14ac:dyDescent="0.2">
      <c r="A127" s="139" t="s">
        <v>144</v>
      </c>
      <c r="B127" s="15">
        <v>27932</v>
      </c>
      <c r="C127" s="15">
        <v>293</v>
      </c>
      <c r="D127" s="15">
        <v>8403</v>
      </c>
      <c r="E127" s="15">
        <v>35449</v>
      </c>
      <c r="F127" s="15">
        <v>166223</v>
      </c>
      <c r="G127" s="15">
        <v>1063</v>
      </c>
      <c r="H127" s="15">
        <v>25213</v>
      </c>
      <c r="I127" s="15">
        <v>1716</v>
      </c>
      <c r="J127" s="15">
        <f t="shared" si="4"/>
        <v>266292</v>
      </c>
      <c r="K127" s="60"/>
      <c r="L127" s="64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</row>
    <row r="128" spans="1:30" ht="20.100000000000001" customHeight="1" x14ac:dyDescent="0.2">
      <c r="A128" s="139" t="s">
        <v>164</v>
      </c>
      <c r="B128" s="15">
        <v>136</v>
      </c>
      <c r="C128" s="15">
        <v>396</v>
      </c>
      <c r="D128" s="15">
        <v>156</v>
      </c>
      <c r="E128" s="15">
        <v>20748</v>
      </c>
      <c r="F128" s="15">
        <v>6594</v>
      </c>
      <c r="G128" s="15">
        <v>783</v>
      </c>
      <c r="H128" s="15">
        <v>33</v>
      </c>
      <c r="I128" s="15">
        <v>221</v>
      </c>
      <c r="J128" s="15">
        <f t="shared" si="4"/>
        <v>29067</v>
      </c>
      <c r="K128" s="60"/>
      <c r="L128" s="64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</row>
    <row r="129" spans="1:30" ht="20.100000000000001" customHeight="1" x14ac:dyDescent="0.2">
      <c r="A129" s="139" t="s">
        <v>165</v>
      </c>
      <c r="B129" s="15">
        <v>0</v>
      </c>
      <c r="C129" s="15">
        <v>974</v>
      </c>
      <c r="D129" s="15">
        <v>1275</v>
      </c>
      <c r="E129" s="15">
        <v>249166</v>
      </c>
      <c r="F129" s="15">
        <v>21003</v>
      </c>
      <c r="G129" s="15">
        <v>18025</v>
      </c>
      <c r="H129" s="15">
        <v>2463</v>
      </c>
      <c r="I129" s="15">
        <v>257</v>
      </c>
      <c r="J129" s="15">
        <f t="shared" si="4"/>
        <v>293163</v>
      </c>
      <c r="K129" s="60"/>
      <c r="L129" s="64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</row>
    <row r="130" spans="1:30" ht="20.100000000000001" customHeight="1" x14ac:dyDescent="0.2">
      <c r="A130" s="139" t="s">
        <v>147</v>
      </c>
      <c r="B130" s="15">
        <v>15594</v>
      </c>
      <c r="C130" s="15">
        <v>824</v>
      </c>
      <c r="D130" s="15">
        <v>6577</v>
      </c>
      <c r="E130" s="15">
        <v>25352</v>
      </c>
      <c r="F130" s="15">
        <v>458735</v>
      </c>
      <c r="G130" s="15">
        <v>5707</v>
      </c>
      <c r="H130" s="15">
        <v>53485</v>
      </c>
      <c r="I130" s="15">
        <v>7790</v>
      </c>
      <c r="J130" s="15">
        <f t="shared" si="4"/>
        <v>574064</v>
      </c>
      <c r="K130" s="55"/>
      <c r="L130" s="64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</row>
    <row r="131" spans="1:30" ht="20.100000000000001" customHeight="1" x14ac:dyDescent="0.2">
      <c r="A131" s="139" t="s">
        <v>148</v>
      </c>
      <c r="B131" s="15">
        <v>0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4320826</v>
      </c>
      <c r="I131" s="15">
        <v>0</v>
      </c>
      <c r="J131" s="15">
        <f t="shared" si="4"/>
        <v>4320826</v>
      </c>
      <c r="K131" s="60"/>
      <c r="L131" s="64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</row>
    <row r="132" spans="1:30" ht="20.100000000000001" customHeight="1" x14ac:dyDescent="0.2">
      <c r="A132" s="139" t="s">
        <v>149</v>
      </c>
      <c r="B132" s="15">
        <v>0</v>
      </c>
      <c r="C132" s="15">
        <v>9194</v>
      </c>
      <c r="D132" s="15">
        <v>173</v>
      </c>
      <c r="E132" s="15">
        <v>746116</v>
      </c>
      <c r="F132" s="15">
        <v>194026</v>
      </c>
      <c r="G132" s="15">
        <v>30852</v>
      </c>
      <c r="H132" s="15">
        <v>163</v>
      </c>
      <c r="I132" s="15">
        <v>18</v>
      </c>
      <c r="J132" s="15">
        <f t="shared" si="4"/>
        <v>980542</v>
      </c>
      <c r="K132" s="60"/>
      <c r="L132" s="64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</row>
    <row r="133" spans="1:30" ht="20.100000000000001" customHeight="1" x14ac:dyDescent="0.2">
      <c r="A133" s="139" t="s">
        <v>166</v>
      </c>
      <c r="B133" s="15">
        <v>474063</v>
      </c>
      <c r="C133" s="15">
        <v>13216</v>
      </c>
      <c r="D133" s="15">
        <v>2884</v>
      </c>
      <c r="E133" s="15">
        <v>2289</v>
      </c>
      <c r="F133" s="15">
        <v>302199</v>
      </c>
      <c r="G133" s="15">
        <v>23029</v>
      </c>
      <c r="H133" s="15">
        <v>12547</v>
      </c>
      <c r="I133" s="15">
        <v>24157</v>
      </c>
      <c r="J133" s="15">
        <f t="shared" si="4"/>
        <v>854384</v>
      </c>
      <c r="K133" s="60"/>
      <c r="L133" s="64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</row>
    <row r="134" spans="1:30" ht="20.100000000000001" customHeight="1" x14ac:dyDescent="0.2">
      <c r="A134" s="139" t="s">
        <v>167</v>
      </c>
      <c r="B134" s="15">
        <v>7920</v>
      </c>
      <c r="C134" s="15">
        <v>13628</v>
      </c>
      <c r="D134" s="15">
        <v>713</v>
      </c>
      <c r="E134" s="15">
        <v>12327</v>
      </c>
      <c r="F134" s="15">
        <v>114883</v>
      </c>
      <c r="G134" s="15">
        <v>11217</v>
      </c>
      <c r="H134" s="15">
        <v>0</v>
      </c>
      <c r="I134" s="15">
        <v>141990</v>
      </c>
      <c r="J134" s="15">
        <f t="shared" si="4"/>
        <v>302678</v>
      </c>
      <c r="K134" s="60"/>
      <c r="L134" s="64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</row>
    <row r="135" spans="1:30" ht="20.100000000000001" customHeight="1" x14ac:dyDescent="0.2">
      <c r="A135" s="139" t="s">
        <v>168</v>
      </c>
      <c r="B135" s="15">
        <v>4873</v>
      </c>
      <c r="C135" s="15">
        <v>34603</v>
      </c>
      <c r="D135" s="15">
        <v>39319</v>
      </c>
      <c r="E135" s="15">
        <v>43167</v>
      </c>
      <c r="F135" s="15">
        <v>34000</v>
      </c>
      <c r="G135" s="15">
        <v>18224</v>
      </c>
      <c r="H135" s="15">
        <v>7108</v>
      </c>
      <c r="I135" s="15">
        <v>14034</v>
      </c>
      <c r="J135" s="15">
        <f t="shared" si="4"/>
        <v>195328</v>
      </c>
      <c r="K135" s="60"/>
      <c r="L135" s="64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</row>
    <row r="136" spans="1:30" ht="20.100000000000001" customHeight="1" x14ac:dyDescent="0.2">
      <c r="A136" s="139" t="s">
        <v>169</v>
      </c>
      <c r="B136" s="15">
        <v>235</v>
      </c>
      <c r="C136" s="15">
        <v>0</v>
      </c>
      <c r="D136" s="15">
        <v>1717</v>
      </c>
      <c r="E136" s="15">
        <v>0</v>
      </c>
      <c r="F136" s="15">
        <v>902</v>
      </c>
      <c r="G136" s="15">
        <v>14276</v>
      </c>
      <c r="H136" s="15">
        <v>2139</v>
      </c>
      <c r="I136" s="15">
        <v>2092</v>
      </c>
      <c r="J136" s="15">
        <f t="shared" si="4"/>
        <v>21361</v>
      </c>
      <c r="K136" s="60"/>
      <c r="L136" s="64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</row>
    <row r="137" spans="1:30" ht="20.100000000000001" customHeight="1" x14ac:dyDescent="0.2">
      <c r="A137" s="139" t="s">
        <v>170</v>
      </c>
      <c r="B137" s="15">
        <v>106565</v>
      </c>
      <c r="C137" s="15">
        <v>36988</v>
      </c>
      <c r="D137" s="15">
        <v>135</v>
      </c>
      <c r="E137" s="15">
        <v>1032</v>
      </c>
      <c r="F137" s="15">
        <v>394606</v>
      </c>
      <c r="G137" s="15">
        <v>6274</v>
      </c>
      <c r="H137" s="15">
        <v>551</v>
      </c>
      <c r="I137" s="15">
        <v>149978</v>
      </c>
      <c r="J137" s="15">
        <f t="shared" si="4"/>
        <v>696129</v>
      </c>
      <c r="K137" s="60"/>
      <c r="L137" s="64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</row>
    <row r="138" spans="1:30" ht="20.100000000000001" customHeight="1" x14ac:dyDescent="0.2">
      <c r="A138" s="139" t="s">
        <v>171</v>
      </c>
      <c r="B138" s="15">
        <v>4356</v>
      </c>
      <c r="C138" s="15">
        <v>68319</v>
      </c>
      <c r="D138" s="15">
        <v>2350</v>
      </c>
      <c r="E138" s="15">
        <v>8660</v>
      </c>
      <c r="F138" s="15">
        <v>129121</v>
      </c>
      <c r="G138" s="15">
        <v>0</v>
      </c>
      <c r="H138" s="15">
        <v>0</v>
      </c>
      <c r="I138" s="15">
        <v>1365</v>
      </c>
      <c r="J138" s="15">
        <f t="shared" si="4"/>
        <v>214171</v>
      </c>
      <c r="K138" s="60"/>
      <c r="L138" s="64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</row>
    <row r="139" spans="1:30" ht="20.100000000000001" customHeight="1" x14ac:dyDescent="0.2">
      <c r="A139" s="139" t="s">
        <v>172</v>
      </c>
      <c r="B139" s="15">
        <v>6577</v>
      </c>
      <c r="C139" s="15">
        <v>590</v>
      </c>
      <c r="D139" s="15">
        <v>0</v>
      </c>
      <c r="E139" s="15">
        <v>0</v>
      </c>
      <c r="F139" s="15">
        <v>6409</v>
      </c>
      <c r="G139" s="15">
        <v>8999</v>
      </c>
      <c r="H139" s="15">
        <v>0</v>
      </c>
      <c r="I139" s="15">
        <v>2686</v>
      </c>
      <c r="J139" s="15">
        <f t="shared" si="4"/>
        <v>25261</v>
      </c>
      <c r="K139" s="60"/>
      <c r="L139" s="64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</row>
    <row r="140" spans="1:30" ht="20.100000000000001" customHeight="1" x14ac:dyDescent="0.2">
      <c r="A140" s="139" t="s">
        <v>173</v>
      </c>
      <c r="B140" s="15">
        <v>3447909</v>
      </c>
      <c r="C140" s="15">
        <v>531165</v>
      </c>
      <c r="D140" s="15">
        <v>31156311</v>
      </c>
      <c r="E140" s="15">
        <v>187340</v>
      </c>
      <c r="F140" s="15">
        <v>881396</v>
      </c>
      <c r="G140" s="15">
        <v>2291951</v>
      </c>
      <c r="H140" s="15">
        <v>896899</v>
      </c>
      <c r="I140" s="15">
        <v>292075</v>
      </c>
      <c r="J140" s="15">
        <f t="shared" si="4"/>
        <v>39685046</v>
      </c>
      <c r="K140" s="60"/>
      <c r="L140" s="64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</row>
    <row r="141" spans="1:30" ht="20.100000000000001" customHeight="1" x14ac:dyDescent="0.2">
      <c r="A141" s="139" t="s">
        <v>174</v>
      </c>
      <c r="B141" s="15">
        <v>779876.75</v>
      </c>
      <c r="C141" s="15">
        <v>320909.75</v>
      </c>
      <c r="D141" s="15">
        <v>316276.75</v>
      </c>
      <c r="E141" s="15">
        <v>280596.75</v>
      </c>
      <c r="F141" s="15">
        <v>176193.75</v>
      </c>
      <c r="G141" s="15">
        <v>206340.75</v>
      </c>
      <c r="H141" s="15">
        <v>81914.75</v>
      </c>
      <c r="I141" s="15">
        <v>62155.75</v>
      </c>
      <c r="J141" s="15">
        <f t="shared" si="4"/>
        <v>2224265</v>
      </c>
      <c r="K141" s="60"/>
      <c r="L141" s="64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</row>
    <row r="142" spans="1:30" x14ac:dyDescent="0.2">
      <c r="A142" s="111" t="s">
        <v>175</v>
      </c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64"/>
      <c r="O142" s="55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</row>
    <row r="143" spans="1:30" x14ac:dyDescent="0.2">
      <c r="A143" s="111" t="s">
        <v>176</v>
      </c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60"/>
      <c r="O143" s="55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</row>
    <row r="144" spans="1:30" x14ac:dyDescent="0.2">
      <c r="A144" s="109" t="s">
        <v>245</v>
      </c>
      <c r="B144" s="114"/>
      <c r="C144" s="114"/>
      <c r="D144" s="114"/>
      <c r="E144" s="114"/>
      <c r="F144" s="111" t="s">
        <v>259</v>
      </c>
      <c r="G144" s="111"/>
      <c r="H144" s="114"/>
      <c r="I144" s="114"/>
      <c r="J144" s="114"/>
      <c r="K144" s="114"/>
      <c r="L144" s="114"/>
      <c r="M144" s="114"/>
      <c r="N144" s="8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</row>
    <row r="145" spans="1:30" x14ac:dyDescent="0.2">
      <c r="A145" s="109" t="s">
        <v>246</v>
      </c>
      <c r="B145" s="111"/>
      <c r="C145" s="111"/>
      <c r="D145" s="111"/>
      <c r="E145" s="111"/>
      <c r="F145" s="111" t="s">
        <v>260</v>
      </c>
      <c r="G145" s="111"/>
      <c r="H145" s="111"/>
      <c r="I145" s="111"/>
      <c r="J145" s="111"/>
      <c r="K145" s="111"/>
      <c r="L145" s="111"/>
      <c r="M145" s="111"/>
      <c r="N145" s="64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</row>
    <row r="146" spans="1:30" x14ac:dyDescent="0.2">
      <c r="A146" s="111"/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</row>
    <row r="147" spans="1:30" x14ac:dyDescent="0.2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</row>
    <row r="148" spans="1:30" x14ac:dyDescent="0.2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</row>
    <row r="149" spans="1:30" x14ac:dyDescent="0.2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</row>
    <row r="150" spans="1:30" x14ac:dyDescent="0.2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</row>
    <row r="151" spans="1:30" x14ac:dyDescent="0.2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</row>
    <row r="152" spans="1:30" x14ac:dyDescent="0.2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</row>
    <row r="153" spans="1:30" x14ac:dyDescent="0.2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</row>
    <row r="154" spans="1:30" x14ac:dyDescent="0.2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</row>
    <row r="155" spans="1:30" x14ac:dyDescent="0.2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</row>
    <row r="156" spans="1:30" x14ac:dyDescent="0.2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</row>
    <row r="157" spans="1:30" x14ac:dyDescent="0.2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</row>
    <row r="158" spans="1:30" x14ac:dyDescent="0.2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</row>
    <row r="159" spans="1:30" x14ac:dyDescent="0.2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</row>
    <row r="160" spans="1:30" x14ac:dyDescent="0.2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</row>
    <row r="161" spans="1:30" x14ac:dyDescent="0.2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</row>
    <row r="162" spans="1:30" x14ac:dyDescent="0.2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</row>
    <row r="163" spans="1:30" x14ac:dyDescent="0.2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</row>
    <row r="164" spans="1:30" x14ac:dyDescent="0.2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</row>
    <row r="165" spans="1:30" x14ac:dyDescent="0.2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</row>
    <row r="166" spans="1:30" x14ac:dyDescent="0.2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</row>
    <row r="167" spans="1:30" x14ac:dyDescent="0.2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</row>
    <row r="168" spans="1:30" x14ac:dyDescent="0.2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</row>
    <row r="169" spans="1:30" x14ac:dyDescent="0.2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</row>
    <row r="170" spans="1:30" x14ac:dyDescent="0.2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</row>
    <row r="171" spans="1:30" x14ac:dyDescent="0.2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</row>
  </sheetData>
  <mergeCells count="32">
    <mergeCell ref="HW105:IF105"/>
    <mergeCell ref="IG105:IP105"/>
    <mergeCell ref="IQ105:IV105"/>
    <mergeCell ref="FO105:FX105"/>
    <mergeCell ref="FY105:GH105"/>
    <mergeCell ref="GI105:GR105"/>
    <mergeCell ref="GS105:HB105"/>
    <mergeCell ref="HC105:HL105"/>
    <mergeCell ref="HM105:HV105"/>
    <mergeCell ref="FE105:FN105"/>
    <mergeCell ref="AY105:BH105"/>
    <mergeCell ref="BI105:BR105"/>
    <mergeCell ref="BS105:CB105"/>
    <mergeCell ref="CC105:CL105"/>
    <mergeCell ref="CM105:CV105"/>
    <mergeCell ref="CW105:DF105"/>
    <mergeCell ref="DG105:DP105"/>
    <mergeCell ref="DQ105:DZ105"/>
    <mergeCell ref="EA105:EJ105"/>
    <mergeCell ref="EK105:ET105"/>
    <mergeCell ref="EU105:FD105"/>
    <mergeCell ref="AO105:AX105"/>
    <mergeCell ref="A7:J7"/>
    <mergeCell ref="A8:J8"/>
    <mergeCell ref="A53:J53"/>
    <mergeCell ref="A54:J54"/>
    <mergeCell ref="A55:J55"/>
    <mergeCell ref="A103:J103"/>
    <mergeCell ref="A104:J104"/>
    <mergeCell ref="A105:J105"/>
    <mergeCell ref="U105:AD105"/>
    <mergeCell ref="AE105:AN10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V187"/>
  <sheetViews>
    <sheetView zoomScaleNormal="100" workbookViewId="0">
      <selection activeCell="L129" sqref="L129"/>
    </sheetView>
  </sheetViews>
  <sheetFormatPr baseColWidth="10" defaultColWidth="13" defaultRowHeight="12" x14ac:dyDescent="0.2"/>
  <cols>
    <col min="1" max="10" width="16.7109375" style="82" customWidth="1"/>
    <col min="11" max="16384" width="13" style="82"/>
  </cols>
  <sheetData>
    <row r="1" spans="1:35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35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</row>
    <row r="3" spans="1:35" x14ac:dyDescent="0.2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</row>
    <row r="4" spans="1:35" x14ac:dyDescent="0.2">
      <c r="A4" s="63" t="s">
        <v>78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</row>
    <row r="5" spans="1:35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</row>
    <row r="6" spans="1:35" ht="15.75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</row>
    <row r="7" spans="1:35" ht="15.75" x14ac:dyDescent="0.25">
      <c r="A7" s="199" t="s">
        <v>191</v>
      </c>
      <c r="B7" s="199"/>
      <c r="C7" s="199"/>
      <c r="D7" s="199"/>
      <c r="E7" s="199"/>
      <c r="F7" s="199"/>
      <c r="G7" s="199"/>
      <c r="H7" s="199"/>
      <c r="I7" s="199"/>
      <c r="J7" s="199"/>
      <c r="K7" s="6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</row>
    <row r="8" spans="1:35" ht="15.75" x14ac:dyDescent="0.25">
      <c r="A8" s="199" t="s">
        <v>0</v>
      </c>
      <c r="B8" s="199"/>
      <c r="C8" s="199"/>
      <c r="D8" s="199"/>
      <c r="E8" s="199"/>
      <c r="F8" s="199"/>
      <c r="G8" s="199"/>
      <c r="H8" s="199"/>
      <c r="I8" s="199"/>
      <c r="J8" s="199"/>
      <c r="K8" s="6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</row>
    <row r="9" spans="1:35" ht="12.75" thickBot="1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</row>
    <row r="10" spans="1:35" s="72" customFormat="1" ht="19.5" customHeight="1" x14ac:dyDescent="0.2">
      <c r="A10" s="65" t="s">
        <v>1</v>
      </c>
      <c r="B10" s="66" t="s">
        <v>2</v>
      </c>
      <c r="C10" s="66" t="s">
        <v>3</v>
      </c>
      <c r="D10" s="66" t="s">
        <v>4</v>
      </c>
      <c r="E10" s="66" t="s">
        <v>5</v>
      </c>
      <c r="F10" s="66" t="s">
        <v>6</v>
      </c>
      <c r="G10" s="66" t="s">
        <v>7</v>
      </c>
      <c r="H10" s="66" t="s">
        <v>8</v>
      </c>
      <c r="I10" s="66" t="s">
        <v>9</v>
      </c>
      <c r="J10" s="67" t="s">
        <v>10</v>
      </c>
      <c r="K10" s="99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</row>
    <row r="11" spans="1:35" ht="20.100000000000001" customHeight="1" x14ac:dyDescent="0.2">
      <c r="A11" s="84" t="s">
        <v>125</v>
      </c>
      <c r="B11" s="85">
        <v>43080</v>
      </c>
      <c r="C11" s="85">
        <v>1196891</v>
      </c>
      <c r="D11" s="85">
        <v>729563</v>
      </c>
      <c r="E11" s="85">
        <v>441404</v>
      </c>
      <c r="F11" s="85">
        <v>53999</v>
      </c>
      <c r="G11" s="85">
        <v>812</v>
      </c>
      <c r="H11" s="85">
        <v>93228</v>
      </c>
      <c r="I11" s="85">
        <v>57472</v>
      </c>
      <c r="J11" s="86">
        <f t="shared" ref="J11:J43" si="0">SUM(B11:I11)</f>
        <v>2616449</v>
      </c>
      <c r="K11" s="100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</row>
    <row r="12" spans="1:35" ht="20.100000000000001" customHeight="1" x14ac:dyDescent="0.2">
      <c r="A12" s="84" t="s">
        <v>126</v>
      </c>
      <c r="B12" s="85">
        <v>55394.729950679008</v>
      </c>
      <c r="C12" s="85">
        <v>21658.565096952909</v>
      </c>
      <c r="D12" s="85">
        <v>38495.320991824876</v>
      </c>
      <c r="E12" s="85">
        <v>26400.669279102764</v>
      </c>
      <c r="F12" s="85">
        <v>33195.034389568274</v>
      </c>
      <c r="G12" s="85">
        <v>46820.733801770148</v>
      </c>
      <c r="H12" s="85">
        <v>210002.56975880009</v>
      </c>
      <c r="I12" s="85">
        <v>16918.376731301942</v>
      </c>
      <c r="J12" s="86">
        <f t="shared" si="0"/>
        <v>448886</v>
      </c>
      <c r="K12" s="100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</row>
    <row r="13" spans="1:35" ht="20.100000000000001" customHeight="1" x14ac:dyDescent="0.2">
      <c r="A13" s="84" t="s">
        <v>127</v>
      </c>
      <c r="B13" s="85">
        <v>30</v>
      </c>
      <c r="C13" s="85">
        <v>0</v>
      </c>
      <c r="D13" s="85">
        <v>1539</v>
      </c>
      <c r="E13" s="85">
        <v>0</v>
      </c>
      <c r="F13" s="85">
        <v>0</v>
      </c>
      <c r="G13" s="85">
        <v>14809</v>
      </c>
      <c r="H13" s="85">
        <v>1871</v>
      </c>
      <c r="I13" s="85">
        <v>0</v>
      </c>
      <c r="J13" s="86">
        <f t="shared" si="0"/>
        <v>18249</v>
      </c>
      <c r="K13" s="100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</row>
    <row r="14" spans="1:35" ht="20.100000000000001" customHeight="1" x14ac:dyDescent="0.2">
      <c r="A14" s="84" t="s">
        <v>128</v>
      </c>
      <c r="B14" s="85">
        <v>118</v>
      </c>
      <c r="C14" s="85">
        <v>776</v>
      </c>
      <c r="D14" s="85">
        <v>90</v>
      </c>
      <c r="E14" s="85">
        <v>113</v>
      </c>
      <c r="F14" s="85">
        <v>260</v>
      </c>
      <c r="G14" s="85">
        <v>406</v>
      </c>
      <c r="H14" s="85">
        <v>187</v>
      </c>
      <c r="I14" s="85">
        <v>312</v>
      </c>
      <c r="J14" s="86">
        <f t="shared" si="0"/>
        <v>2262</v>
      </c>
      <c r="K14" s="100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</row>
    <row r="15" spans="1:35" ht="20.100000000000001" customHeight="1" x14ac:dyDescent="0.2">
      <c r="A15" s="84" t="s">
        <v>129</v>
      </c>
      <c r="B15" s="85">
        <v>6</v>
      </c>
      <c r="C15" s="85">
        <v>764</v>
      </c>
      <c r="D15" s="85">
        <v>21156</v>
      </c>
      <c r="E15" s="85">
        <v>14</v>
      </c>
      <c r="F15" s="85">
        <v>110</v>
      </c>
      <c r="G15" s="85">
        <v>178</v>
      </c>
      <c r="H15" s="85">
        <v>34285</v>
      </c>
      <c r="I15" s="85">
        <v>5063</v>
      </c>
      <c r="J15" s="86">
        <f t="shared" si="0"/>
        <v>61576</v>
      </c>
      <c r="K15" s="100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</row>
    <row r="16" spans="1:35" ht="20.100000000000001" customHeight="1" x14ac:dyDescent="0.2">
      <c r="A16" s="84" t="s">
        <v>130</v>
      </c>
      <c r="B16" s="85">
        <v>5711</v>
      </c>
      <c r="C16" s="85">
        <v>5648</v>
      </c>
      <c r="D16" s="85">
        <v>12320</v>
      </c>
      <c r="E16" s="85">
        <v>15285</v>
      </c>
      <c r="F16" s="85">
        <v>15164</v>
      </c>
      <c r="G16" s="85">
        <v>9414</v>
      </c>
      <c r="H16" s="85">
        <v>250905</v>
      </c>
      <c r="I16" s="85">
        <v>17296</v>
      </c>
      <c r="J16" s="86">
        <f t="shared" si="0"/>
        <v>331743</v>
      </c>
      <c r="K16" s="100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</row>
    <row r="17" spans="1:30" ht="20.100000000000001" customHeight="1" x14ac:dyDescent="0.2">
      <c r="A17" s="84" t="s">
        <v>131</v>
      </c>
      <c r="B17" s="85">
        <v>1053.32988972722</v>
      </c>
      <c r="C17" s="85">
        <v>2388.7905977945443</v>
      </c>
      <c r="D17" s="85">
        <v>21360.083807312825</v>
      </c>
      <c r="E17" s="85">
        <v>1510.3185142193847</v>
      </c>
      <c r="F17" s="85">
        <v>5517.7621590249564</v>
      </c>
      <c r="G17" s="85">
        <v>58401.174347069064</v>
      </c>
      <c r="H17" s="85">
        <v>141381.95101567035</v>
      </c>
      <c r="I17" s="85">
        <v>45825.58966918166</v>
      </c>
      <c r="J17" s="86">
        <f t="shared" si="0"/>
        <v>277439</v>
      </c>
      <c r="K17" s="100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</row>
    <row r="18" spans="1:30" ht="20.100000000000001" customHeight="1" x14ac:dyDescent="0.2">
      <c r="A18" s="84" t="s">
        <v>132</v>
      </c>
      <c r="B18" s="85">
        <v>169</v>
      </c>
      <c r="C18" s="85">
        <v>300</v>
      </c>
      <c r="D18" s="85">
        <v>32</v>
      </c>
      <c r="E18" s="85">
        <v>106</v>
      </c>
      <c r="F18" s="85">
        <v>1243</v>
      </c>
      <c r="G18" s="85">
        <v>3530</v>
      </c>
      <c r="H18" s="85">
        <v>3837</v>
      </c>
      <c r="I18" s="85">
        <v>103</v>
      </c>
      <c r="J18" s="86">
        <f t="shared" si="0"/>
        <v>9320</v>
      </c>
      <c r="K18" s="100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</row>
    <row r="19" spans="1:30" ht="20.100000000000001" customHeight="1" x14ac:dyDescent="0.2">
      <c r="A19" s="84" t="s">
        <v>133</v>
      </c>
      <c r="B19" s="85">
        <v>5789.353783231084</v>
      </c>
      <c r="C19" s="85">
        <v>3447.5475460122698</v>
      </c>
      <c r="D19" s="85">
        <v>14728.073108384458</v>
      </c>
      <c r="E19" s="85">
        <v>2236.4851738241309</v>
      </c>
      <c r="F19" s="85">
        <v>20238.798568507158</v>
      </c>
      <c r="G19" s="85">
        <v>41476.365030674846</v>
      </c>
      <c r="H19" s="85">
        <v>146839.39877300613</v>
      </c>
      <c r="I19" s="85">
        <v>3774.978016359918</v>
      </c>
      <c r="J19" s="86">
        <f t="shared" si="0"/>
        <v>238531</v>
      </c>
      <c r="K19" s="100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</row>
    <row r="20" spans="1:30" ht="20.100000000000001" customHeight="1" x14ac:dyDescent="0.2">
      <c r="A20" s="84" t="s">
        <v>134</v>
      </c>
      <c r="B20" s="85">
        <v>12656.73067863152</v>
      </c>
      <c r="C20" s="85">
        <v>7438.8864834548513</v>
      </c>
      <c r="D20" s="85">
        <v>2505.4684240044867</v>
      </c>
      <c r="E20" s="85">
        <v>23733.044307347169</v>
      </c>
      <c r="F20" s="85">
        <v>5017.5114974761636</v>
      </c>
      <c r="G20" s="85">
        <v>2630.4592260235559</v>
      </c>
      <c r="H20" s="85">
        <v>23055.86909702748</v>
      </c>
      <c r="I20" s="85">
        <v>3614.0302860347729</v>
      </c>
      <c r="J20" s="86">
        <f t="shared" si="0"/>
        <v>80652.000000000015</v>
      </c>
      <c r="K20" s="100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</row>
    <row r="21" spans="1:30" ht="20.100000000000001" customHeight="1" x14ac:dyDescent="0.2">
      <c r="A21" s="84" t="s">
        <v>135</v>
      </c>
      <c r="B21" s="85">
        <v>1190</v>
      </c>
      <c r="C21" s="85">
        <v>24208</v>
      </c>
      <c r="D21" s="85">
        <v>432</v>
      </c>
      <c r="E21" s="85">
        <v>3136</v>
      </c>
      <c r="F21" s="85">
        <v>19440</v>
      </c>
      <c r="G21" s="85">
        <v>14541</v>
      </c>
      <c r="H21" s="85">
        <v>245</v>
      </c>
      <c r="I21" s="85">
        <v>12370</v>
      </c>
      <c r="J21" s="86">
        <f t="shared" si="0"/>
        <v>75562</v>
      </c>
      <c r="K21" s="100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</row>
    <row r="22" spans="1:30" ht="20.100000000000001" customHeight="1" x14ac:dyDescent="0.2">
      <c r="A22" s="84" t="s">
        <v>136</v>
      </c>
      <c r="B22" s="85">
        <v>0</v>
      </c>
      <c r="C22" s="85">
        <v>0</v>
      </c>
      <c r="D22" s="85">
        <v>0</v>
      </c>
      <c r="E22" s="85">
        <v>38451</v>
      </c>
      <c r="F22" s="85">
        <v>4356</v>
      </c>
      <c r="G22" s="85">
        <v>1893</v>
      </c>
      <c r="H22" s="85">
        <v>0</v>
      </c>
      <c r="I22" s="85">
        <v>0</v>
      </c>
      <c r="J22" s="86">
        <f t="shared" si="0"/>
        <v>44700</v>
      </c>
      <c r="K22" s="100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</row>
    <row r="23" spans="1:30" ht="20.100000000000001" customHeight="1" x14ac:dyDescent="0.2">
      <c r="A23" s="84" t="s">
        <v>137</v>
      </c>
      <c r="B23" s="85">
        <v>11627</v>
      </c>
      <c r="C23" s="85">
        <v>18473</v>
      </c>
      <c r="D23" s="85">
        <v>1488</v>
      </c>
      <c r="E23" s="85">
        <v>5107</v>
      </c>
      <c r="F23" s="85">
        <v>20995</v>
      </c>
      <c r="G23" s="85">
        <v>16838</v>
      </c>
      <c r="H23" s="85">
        <v>467</v>
      </c>
      <c r="I23" s="85">
        <v>10116</v>
      </c>
      <c r="J23" s="86">
        <f t="shared" si="0"/>
        <v>85111</v>
      </c>
      <c r="K23" s="100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</row>
    <row r="24" spans="1:30" ht="20.100000000000001" customHeight="1" x14ac:dyDescent="0.2">
      <c r="A24" s="84" t="s">
        <v>138</v>
      </c>
      <c r="B24" s="85">
        <v>55001.792441860467</v>
      </c>
      <c r="C24" s="85">
        <v>31840.993604651165</v>
      </c>
      <c r="D24" s="85">
        <v>50414.093837209301</v>
      </c>
      <c r="E24" s="85">
        <v>82069.60523255814</v>
      </c>
      <c r="F24" s="85">
        <v>36108.131162790698</v>
      </c>
      <c r="G24" s="85">
        <v>14128.17465116279</v>
      </c>
      <c r="H24" s="85">
        <v>23138.323255813953</v>
      </c>
      <c r="I24" s="85">
        <v>16312.885813953488</v>
      </c>
      <c r="J24" s="86">
        <f t="shared" si="0"/>
        <v>309014.00000000006</v>
      </c>
      <c r="K24" s="100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</row>
    <row r="25" spans="1:30" ht="20.100000000000001" customHeight="1" x14ac:dyDescent="0.2">
      <c r="A25" s="84" t="s">
        <v>139</v>
      </c>
      <c r="B25" s="85">
        <v>9366.0264248704661</v>
      </c>
      <c r="C25" s="85">
        <v>4067.8225388601036</v>
      </c>
      <c r="D25" s="85">
        <v>8937.5805699481862</v>
      </c>
      <c r="E25" s="85">
        <v>5982.0189119170982</v>
      </c>
      <c r="F25" s="85">
        <v>9521.6966321243526</v>
      </c>
      <c r="G25" s="85">
        <v>4317.4927461139896</v>
      </c>
      <c r="H25" s="85">
        <v>8683.9808290155433</v>
      </c>
      <c r="I25" s="85">
        <v>884.3813471502591</v>
      </c>
      <c r="J25" s="86">
        <f t="shared" si="0"/>
        <v>51760.999999999993</v>
      </c>
      <c r="K25" s="100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</row>
    <row r="26" spans="1:30" ht="20.100000000000001" customHeight="1" x14ac:dyDescent="0.2">
      <c r="A26" s="84" t="s">
        <v>140</v>
      </c>
      <c r="B26" s="85">
        <v>0</v>
      </c>
      <c r="C26" s="85">
        <v>0</v>
      </c>
      <c r="D26" s="85">
        <v>0</v>
      </c>
      <c r="E26" s="85">
        <v>10063.855493133582</v>
      </c>
      <c r="F26" s="85">
        <v>105.14450686641698</v>
      </c>
      <c r="G26" s="85">
        <v>0</v>
      </c>
      <c r="H26" s="85">
        <v>0</v>
      </c>
      <c r="I26" s="85">
        <v>0</v>
      </c>
      <c r="J26" s="86">
        <f t="shared" si="0"/>
        <v>10168.999999999998</v>
      </c>
      <c r="K26" s="100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</row>
    <row r="27" spans="1:30" ht="20.100000000000001" customHeight="1" x14ac:dyDescent="0.2">
      <c r="A27" s="84" t="s">
        <v>141</v>
      </c>
      <c r="B27" s="85">
        <v>12861.761694986364</v>
      </c>
      <c r="C27" s="85">
        <v>12350.436123348018</v>
      </c>
      <c r="D27" s="85">
        <v>7995.1357247744909</v>
      </c>
      <c r="E27" s="85">
        <v>9196.9593035452071</v>
      </c>
      <c r="F27" s="85">
        <v>28298.559051814558</v>
      </c>
      <c r="G27" s="85">
        <v>6956.8621774701069</v>
      </c>
      <c r="H27" s="85">
        <v>14692.249423117264</v>
      </c>
      <c r="I27" s="85">
        <v>6180.0365009439902</v>
      </c>
      <c r="J27" s="86">
        <f t="shared" si="0"/>
        <v>98531.999999999985</v>
      </c>
      <c r="K27" s="100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</row>
    <row r="28" spans="1:30" ht="20.100000000000001" customHeight="1" x14ac:dyDescent="0.2">
      <c r="A28" s="84" t="s">
        <v>142</v>
      </c>
      <c r="B28" s="85">
        <v>3914.5065748278021</v>
      </c>
      <c r="C28" s="85">
        <v>879.29743268628681</v>
      </c>
      <c r="D28" s="85">
        <v>1683.7507827175955</v>
      </c>
      <c r="E28" s="85">
        <v>4936.0344395742013</v>
      </c>
      <c r="F28" s="85">
        <v>2461.817157169693</v>
      </c>
      <c r="G28" s="85">
        <v>2022.0131496556044</v>
      </c>
      <c r="H28" s="85">
        <v>9704.8515967438943</v>
      </c>
      <c r="I28" s="85">
        <v>262.72886662492175</v>
      </c>
      <c r="J28" s="86">
        <f t="shared" si="0"/>
        <v>25865</v>
      </c>
      <c r="K28" s="100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</row>
    <row r="29" spans="1:30" ht="20.100000000000001" customHeight="1" x14ac:dyDescent="0.2">
      <c r="A29" s="84" t="s">
        <v>143</v>
      </c>
      <c r="B29" s="85">
        <v>2526</v>
      </c>
      <c r="C29" s="85">
        <v>37</v>
      </c>
      <c r="D29" s="85">
        <v>2600</v>
      </c>
      <c r="E29" s="85">
        <v>11203</v>
      </c>
      <c r="F29" s="85">
        <v>9493</v>
      </c>
      <c r="G29" s="85">
        <v>6761</v>
      </c>
      <c r="H29" s="85">
        <v>28554</v>
      </c>
      <c r="I29" s="85">
        <v>157</v>
      </c>
      <c r="J29" s="86">
        <f t="shared" si="0"/>
        <v>61331</v>
      </c>
      <c r="K29" s="100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</row>
    <row r="30" spans="1:30" ht="20.100000000000001" customHeight="1" x14ac:dyDescent="0.2">
      <c r="A30" s="84" t="s">
        <v>144</v>
      </c>
      <c r="B30" s="85">
        <v>1932.382275132275</v>
      </c>
      <c r="C30" s="85">
        <v>177.91931216931218</v>
      </c>
      <c r="D30" s="85">
        <v>495.43518518518522</v>
      </c>
      <c r="E30" s="85">
        <v>1197.202380952381</v>
      </c>
      <c r="F30" s="85">
        <v>3817.787037037037</v>
      </c>
      <c r="G30" s="85">
        <v>196.91931216931218</v>
      </c>
      <c r="H30" s="85">
        <v>922.43518518518522</v>
      </c>
      <c r="I30" s="85">
        <v>144.91931216931215</v>
      </c>
      <c r="J30" s="86">
        <f t="shared" si="0"/>
        <v>8885</v>
      </c>
      <c r="K30" s="100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</row>
    <row r="31" spans="1:30" ht="20.100000000000001" customHeight="1" x14ac:dyDescent="0.2">
      <c r="A31" s="84" t="s">
        <v>145</v>
      </c>
      <c r="B31" s="85">
        <v>231</v>
      </c>
      <c r="C31" s="85">
        <v>68</v>
      </c>
      <c r="D31" s="85">
        <v>2</v>
      </c>
      <c r="E31" s="85">
        <v>8418.3090909090915</v>
      </c>
      <c r="F31" s="85">
        <v>1983.6666666666665</v>
      </c>
      <c r="G31" s="85">
        <v>182.02424242424243</v>
      </c>
      <c r="H31" s="85">
        <v>49</v>
      </c>
      <c r="I31" s="85">
        <v>37</v>
      </c>
      <c r="J31" s="86">
        <f t="shared" si="0"/>
        <v>10971</v>
      </c>
      <c r="K31" s="100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</row>
    <row r="32" spans="1:30" ht="20.100000000000001" customHeight="1" x14ac:dyDescent="0.2">
      <c r="A32" s="84" t="s">
        <v>146</v>
      </c>
      <c r="B32" s="85">
        <v>0</v>
      </c>
      <c r="C32" s="85">
        <v>36</v>
      </c>
      <c r="D32" s="85">
        <v>10</v>
      </c>
      <c r="E32" s="85">
        <v>3181</v>
      </c>
      <c r="F32" s="85">
        <v>730</v>
      </c>
      <c r="G32" s="85">
        <v>15</v>
      </c>
      <c r="H32" s="85">
        <v>0</v>
      </c>
      <c r="I32" s="85">
        <v>6</v>
      </c>
      <c r="J32" s="86">
        <f t="shared" si="0"/>
        <v>3978</v>
      </c>
      <c r="K32" s="100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</row>
    <row r="33" spans="1:30" ht="20.100000000000001" customHeight="1" x14ac:dyDescent="0.2">
      <c r="A33" s="84" t="s">
        <v>147</v>
      </c>
      <c r="B33" s="85">
        <v>1297</v>
      </c>
      <c r="C33" s="85">
        <v>141</v>
      </c>
      <c r="D33" s="85">
        <v>100</v>
      </c>
      <c r="E33" s="85">
        <v>1479</v>
      </c>
      <c r="F33" s="85">
        <v>11081</v>
      </c>
      <c r="G33" s="85">
        <v>1005</v>
      </c>
      <c r="H33" s="85">
        <v>1040</v>
      </c>
      <c r="I33" s="85">
        <v>144</v>
      </c>
      <c r="J33" s="86">
        <f t="shared" si="0"/>
        <v>16287</v>
      </c>
      <c r="K33" s="100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</row>
    <row r="34" spans="1:30" ht="20.100000000000001" customHeight="1" x14ac:dyDescent="0.2">
      <c r="A34" s="84" t="s">
        <v>148</v>
      </c>
      <c r="B34" s="85">
        <v>0</v>
      </c>
      <c r="C34" s="85">
        <v>0</v>
      </c>
      <c r="D34" s="85">
        <v>0</v>
      </c>
      <c r="E34" s="85">
        <v>0</v>
      </c>
      <c r="F34" s="85">
        <v>0</v>
      </c>
      <c r="G34" s="85">
        <v>0</v>
      </c>
      <c r="H34" s="85">
        <v>60000</v>
      </c>
      <c r="I34" s="85">
        <v>0</v>
      </c>
      <c r="J34" s="86">
        <f t="shared" si="0"/>
        <v>60000</v>
      </c>
      <c r="K34" s="100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</row>
    <row r="35" spans="1:30" ht="20.100000000000001" customHeight="1" x14ac:dyDescent="0.2">
      <c r="A35" s="84" t="s">
        <v>149</v>
      </c>
      <c r="B35" s="85">
        <v>18</v>
      </c>
      <c r="C35" s="85">
        <v>89</v>
      </c>
      <c r="D35" s="85">
        <v>0</v>
      </c>
      <c r="E35" s="85">
        <v>12684</v>
      </c>
      <c r="F35" s="85">
        <v>3587</v>
      </c>
      <c r="G35" s="85">
        <v>1639</v>
      </c>
      <c r="H35" s="85">
        <v>75</v>
      </c>
      <c r="I35" s="85">
        <v>23</v>
      </c>
      <c r="J35" s="86">
        <f t="shared" si="0"/>
        <v>18115</v>
      </c>
      <c r="K35" s="100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</row>
    <row r="36" spans="1:30" ht="20.100000000000001" customHeight="1" x14ac:dyDescent="0.2">
      <c r="A36" s="84" t="s">
        <v>150</v>
      </c>
      <c r="B36" s="85">
        <v>709</v>
      </c>
      <c r="C36" s="85">
        <v>1047</v>
      </c>
      <c r="D36" s="85">
        <v>837</v>
      </c>
      <c r="E36" s="85">
        <v>477.72164948453604</v>
      </c>
      <c r="F36" s="85">
        <v>3205</v>
      </c>
      <c r="G36" s="85">
        <v>1188</v>
      </c>
      <c r="H36" s="85">
        <v>14789.278350515464</v>
      </c>
      <c r="I36" s="85">
        <v>254</v>
      </c>
      <c r="J36" s="86">
        <f t="shared" si="0"/>
        <v>22507</v>
      </c>
      <c r="K36" s="100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</row>
    <row r="37" spans="1:30" ht="20.100000000000001" customHeight="1" x14ac:dyDescent="0.2">
      <c r="A37" s="84" t="s">
        <v>151</v>
      </c>
      <c r="B37" s="85">
        <v>295</v>
      </c>
      <c r="C37" s="85">
        <v>5372</v>
      </c>
      <c r="D37" s="85">
        <v>282</v>
      </c>
      <c r="E37" s="85">
        <v>2773</v>
      </c>
      <c r="F37" s="85">
        <v>2625</v>
      </c>
      <c r="G37" s="85">
        <v>2413</v>
      </c>
      <c r="H37" s="85">
        <v>492</v>
      </c>
      <c r="I37" s="85">
        <v>13141</v>
      </c>
      <c r="J37" s="86">
        <f t="shared" si="0"/>
        <v>27393</v>
      </c>
      <c r="K37" s="100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</row>
    <row r="38" spans="1:30" ht="20.100000000000001" customHeight="1" x14ac:dyDescent="0.2">
      <c r="A38" s="84" t="s">
        <v>152</v>
      </c>
      <c r="B38" s="85">
        <v>1229.2952853598015</v>
      </c>
      <c r="C38" s="85">
        <v>4156.461538461539</v>
      </c>
      <c r="D38" s="85">
        <v>4166.5260545905712</v>
      </c>
      <c r="E38" s="85">
        <v>3041.5632754342432</v>
      </c>
      <c r="F38" s="85">
        <v>2990</v>
      </c>
      <c r="G38" s="85">
        <v>5024.7196029776678</v>
      </c>
      <c r="H38" s="85">
        <v>2297.8337468982631</v>
      </c>
      <c r="I38" s="85">
        <v>1510.6004962779157</v>
      </c>
      <c r="J38" s="86">
        <f t="shared" si="0"/>
        <v>24417.000000000004</v>
      </c>
      <c r="K38" s="100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</row>
    <row r="39" spans="1:30" ht="20.100000000000001" customHeight="1" x14ac:dyDescent="0.2">
      <c r="A39" s="84" t="s">
        <v>153</v>
      </c>
      <c r="B39" s="85">
        <v>403</v>
      </c>
      <c r="C39" s="85">
        <v>39</v>
      </c>
      <c r="D39" s="85">
        <v>2235</v>
      </c>
      <c r="E39" s="85">
        <v>0</v>
      </c>
      <c r="F39" s="85">
        <v>359</v>
      </c>
      <c r="G39" s="85">
        <v>3197</v>
      </c>
      <c r="H39" s="85">
        <v>2047</v>
      </c>
      <c r="I39" s="85">
        <v>1791</v>
      </c>
      <c r="J39" s="86">
        <f t="shared" si="0"/>
        <v>10071</v>
      </c>
      <c r="K39" s="100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</row>
    <row r="40" spans="1:30" ht="20.100000000000001" customHeight="1" x14ac:dyDescent="0.2">
      <c r="A40" s="84" t="s">
        <v>154</v>
      </c>
      <c r="B40" s="85">
        <v>0</v>
      </c>
      <c r="C40" s="85">
        <v>436</v>
      </c>
      <c r="D40" s="85">
        <v>36</v>
      </c>
      <c r="E40" s="85">
        <v>23</v>
      </c>
      <c r="F40" s="85">
        <v>7650</v>
      </c>
      <c r="G40" s="85">
        <v>20</v>
      </c>
      <c r="H40" s="85">
        <v>23</v>
      </c>
      <c r="I40" s="85">
        <v>65</v>
      </c>
      <c r="J40" s="86">
        <f t="shared" si="0"/>
        <v>8253</v>
      </c>
      <c r="K40" s="100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</row>
    <row r="41" spans="1:30" ht="20.100000000000001" customHeight="1" x14ac:dyDescent="0.2">
      <c r="A41" s="84" t="s">
        <v>155</v>
      </c>
      <c r="B41" s="85">
        <v>1313.3623616236164</v>
      </c>
      <c r="C41" s="85">
        <v>22169.558671586718</v>
      </c>
      <c r="D41" s="85">
        <v>199.88265682656828</v>
      </c>
      <c r="E41" s="85">
        <v>1024.8826568265681</v>
      </c>
      <c r="F41" s="85">
        <v>45044.313653136531</v>
      </c>
      <c r="G41" s="85">
        <v>0</v>
      </c>
      <c r="H41" s="85">
        <v>0</v>
      </c>
      <c r="I41" s="85">
        <v>147</v>
      </c>
      <c r="J41" s="86">
        <f t="shared" si="0"/>
        <v>69899</v>
      </c>
      <c r="K41" s="100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</row>
    <row r="42" spans="1:30" ht="20.100000000000001" customHeight="1" x14ac:dyDescent="0.2">
      <c r="A42" s="84" t="s">
        <v>156</v>
      </c>
      <c r="B42" s="85">
        <v>0</v>
      </c>
      <c r="C42" s="85">
        <v>0</v>
      </c>
      <c r="D42" s="85">
        <v>47</v>
      </c>
      <c r="E42" s="85">
        <v>0</v>
      </c>
      <c r="F42" s="85">
        <v>0</v>
      </c>
      <c r="G42" s="85">
        <v>0</v>
      </c>
      <c r="H42" s="85">
        <v>0</v>
      </c>
      <c r="I42" s="85">
        <v>20</v>
      </c>
      <c r="J42" s="86">
        <f t="shared" si="0"/>
        <v>67</v>
      </c>
      <c r="K42" s="100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</row>
    <row r="43" spans="1:30" ht="20.100000000000001" customHeight="1" x14ac:dyDescent="0.2">
      <c r="A43" s="84" t="s">
        <v>157</v>
      </c>
      <c r="B43" s="85">
        <v>5926.0667155425217</v>
      </c>
      <c r="C43" s="85">
        <v>9040.293499511241</v>
      </c>
      <c r="D43" s="85">
        <v>27838.214565004888</v>
      </c>
      <c r="E43" s="85">
        <v>2899.8030303030305</v>
      </c>
      <c r="F43" s="85">
        <v>8169.4215542521997</v>
      </c>
      <c r="G43" s="85">
        <v>4644.9213098729224</v>
      </c>
      <c r="H43" s="85">
        <v>9118.5821114369501</v>
      </c>
      <c r="I43" s="85">
        <v>1347.6972140762464</v>
      </c>
      <c r="J43" s="86">
        <f t="shared" si="0"/>
        <v>68985.000000000015</v>
      </c>
      <c r="K43" s="100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</row>
    <row r="44" spans="1:30" ht="20.100000000000001" customHeight="1" x14ac:dyDescent="0.2">
      <c r="A44" s="84" t="s">
        <v>158</v>
      </c>
      <c r="B44" s="87">
        <v>47746.645368644342</v>
      </c>
      <c r="C44" s="87">
        <v>40709.838722118657</v>
      </c>
      <c r="D44" s="87">
        <v>20570.602686893359</v>
      </c>
      <c r="E44" s="87">
        <v>57849.88018255448</v>
      </c>
      <c r="F44" s="87">
        <v>21643.571511216815</v>
      </c>
      <c r="G44" s="87">
        <v>25968.531400655655</v>
      </c>
      <c r="H44" s="87">
        <v>31178.123545670758</v>
      </c>
      <c r="I44" s="87">
        <v>9814.8065822459339</v>
      </c>
      <c r="J44" s="86">
        <f>SUM(B44:I44)</f>
        <v>255482</v>
      </c>
      <c r="K44" s="100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</row>
    <row r="45" spans="1:30" ht="20.100000000000001" customHeight="1" thickBot="1" x14ac:dyDescent="0.25">
      <c r="A45" s="88" t="s">
        <v>10</v>
      </c>
      <c r="B45" s="89">
        <f t="shared" ref="B45:J45" si="1">SUM(B11:B44)</f>
        <v>281595.98344511649</v>
      </c>
      <c r="C45" s="89">
        <f t="shared" si="1"/>
        <v>1414651.4111676076</v>
      </c>
      <c r="D45" s="89">
        <f t="shared" si="1"/>
        <v>972159.16839467676</v>
      </c>
      <c r="E45" s="89">
        <f t="shared" si="1"/>
        <v>775997.35292168579</v>
      </c>
      <c r="F45" s="89">
        <f t="shared" si="1"/>
        <v>378410.21554765152</v>
      </c>
      <c r="G45" s="89">
        <f t="shared" si="1"/>
        <v>291429.39099803986</v>
      </c>
      <c r="H45" s="89">
        <f t="shared" si="1"/>
        <v>1113110.4466889009</v>
      </c>
      <c r="I45" s="89">
        <f t="shared" si="1"/>
        <v>225108.03083632037</v>
      </c>
      <c r="J45" s="90">
        <f t="shared" si="1"/>
        <v>5452462</v>
      </c>
      <c r="K45" s="100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</row>
    <row r="46" spans="1:30" x14ac:dyDescent="0.2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</row>
    <row r="47" spans="1:30" ht="15" x14ac:dyDescent="0.25">
      <c r="A47" s="73" t="s">
        <v>195</v>
      </c>
      <c r="B47" s="63"/>
      <c r="C47" s="63"/>
      <c r="D47" s="63"/>
      <c r="E47" s="6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</row>
    <row r="48" spans="1:30" ht="15" customHeight="1" x14ac:dyDescent="0.2">
      <c r="A48" s="62"/>
      <c r="B48" s="63"/>
      <c r="C48" s="63"/>
      <c r="D48" s="63"/>
      <c r="E48" s="6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</row>
    <row r="49" spans="1:30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</row>
    <row r="50" spans="1:30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</row>
    <row r="51" spans="1:30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</row>
    <row r="52" spans="1:30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</row>
    <row r="53" spans="1:30" ht="15.75" x14ac:dyDescent="0.25">
      <c r="A53" s="199" t="s">
        <v>192</v>
      </c>
      <c r="B53" s="199"/>
      <c r="C53" s="199"/>
      <c r="D53" s="199"/>
      <c r="E53" s="199"/>
      <c r="F53" s="199"/>
      <c r="G53" s="199"/>
      <c r="H53" s="199"/>
      <c r="I53" s="199"/>
      <c r="J53" s="199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</row>
    <row r="54" spans="1:30" ht="15.75" x14ac:dyDescent="0.25">
      <c r="A54" s="199" t="s">
        <v>0</v>
      </c>
      <c r="B54" s="199"/>
      <c r="C54" s="199"/>
      <c r="D54" s="199"/>
      <c r="E54" s="199"/>
      <c r="F54" s="199"/>
      <c r="G54" s="199"/>
      <c r="H54" s="199"/>
      <c r="I54" s="199"/>
      <c r="J54" s="199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</row>
    <row r="55" spans="1:30" ht="12.75" thickBot="1" x14ac:dyDescent="0.2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</row>
    <row r="56" spans="1:30" s="72" customFormat="1" ht="19.5" customHeight="1" x14ac:dyDescent="0.2">
      <c r="A56" s="65" t="s">
        <v>1</v>
      </c>
      <c r="B56" s="66" t="s">
        <v>2</v>
      </c>
      <c r="C56" s="66" t="s">
        <v>3</v>
      </c>
      <c r="D56" s="66" t="s">
        <v>4</v>
      </c>
      <c r="E56" s="66" t="s">
        <v>5</v>
      </c>
      <c r="F56" s="66" t="s">
        <v>6</v>
      </c>
      <c r="G56" s="66" t="s">
        <v>7</v>
      </c>
      <c r="H56" s="66" t="s">
        <v>8</v>
      </c>
      <c r="I56" s="66" t="s">
        <v>9</v>
      </c>
      <c r="J56" s="67" t="s">
        <v>10</v>
      </c>
      <c r="K56" s="99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</row>
    <row r="57" spans="1:30" ht="20.100000000000001" customHeight="1" x14ac:dyDescent="0.2">
      <c r="A57" s="84" t="s">
        <v>125</v>
      </c>
      <c r="B57" s="85">
        <v>32936</v>
      </c>
      <c r="C57" s="85">
        <v>1271003</v>
      </c>
      <c r="D57" s="85">
        <v>668226</v>
      </c>
      <c r="E57" s="85">
        <v>448201</v>
      </c>
      <c r="F57" s="85">
        <v>49469</v>
      </c>
      <c r="G57" s="85">
        <v>0</v>
      </c>
      <c r="H57" s="85">
        <v>74774</v>
      </c>
      <c r="I57" s="85">
        <v>49588</v>
      </c>
      <c r="J57" s="86">
        <f>SUM(B57:I57)</f>
        <v>2594197</v>
      </c>
      <c r="K57" s="100"/>
      <c r="L57" s="100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</row>
    <row r="58" spans="1:30" ht="20.100000000000001" customHeight="1" x14ac:dyDescent="0.2">
      <c r="A58" s="84" t="s">
        <v>126</v>
      </c>
      <c r="B58" s="85">
        <v>26843.391686927156</v>
      </c>
      <c r="C58" s="85">
        <v>35821.227244420224</v>
      </c>
      <c r="D58" s="85">
        <v>29096.136283238771</v>
      </c>
      <c r="E58" s="85">
        <v>19427.620659571814</v>
      </c>
      <c r="F58" s="85">
        <v>35191.784446835925</v>
      </c>
      <c r="G58" s="85">
        <v>43834.161200603863</v>
      </c>
      <c r="H58" s="85">
        <v>177113.30877439101</v>
      </c>
      <c r="I58" s="85">
        <v>17702.369704011217</v>
      </c>
      <c r="J58" s="86">
        <f t="shared" ref="J58:J88" si="2">SUM(B58:I58)</f>
        <v>385030</v>
      </c>
      <c r="K58" s="100"/>
      <c r="L58" s="100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</row>
    <row r="59" spans="1:30" ht="20.100000000000001" customHeight="1" x14ac:dyDescent="0.2">
      <c r="A59" s="84" t="s">
        <v>127</v>
      </c>
      <c r="B59" s="85">
        <v>0</v>
      </c>
      <c r="C59" s="85">
        <v>0</v>
      </c>
      <c r="D59" s="85">
        <v>20</v>
      </c>
      <c r="E59" s="85">
        <v>0</v>
      </c>
      <c r="F59" s="85">
        <v>0</v>
      </c>
      <c r="G59" s="85">
        <v>17780</v>
      </c>
      <c r="H59" s="85">
        <v>1865</v>
      </c>
      <c r="I59" s="85">
        <v>0</v>
      </c>
      <c r="J59" s="86">
        <f t="shared" si="2"/>
        <v>19665</v>
      </c>
      <c r="K59" s="100"/>
      <c r="L59" s="100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</row>
    <row r="60" spans="1:30" ht="20.100000000000001" customHeight="1" x14ac:dyDescent="0.2">
      <c r="A60" s="84" t="s">
        <v>128</v>
      </c>
      <c r="B60" s="85">
        <v>7138.101670921943</v>
      </c>
      <c r="C60" s="85">
        <v>3014691.345058972</v>
      </c>
      <c r="D60" s="85">
        <v>339.22919136139359</v>
      </c>
      <c r="E60" s="85">
        <v>17467.470449611239</v>
      </c>
      <c r="F60" s="85">
        <v>88820.420164196374</v>
      </c>
      <c r="G60" s="85">
        <v>97726.158679062122</v>
      </c>
      <c r="H60" s="85">
        <v>33632.89779845989</v>
      </c>
      <c r="I60" s="85">
        <v>1414145.3769874147</v>
      </c>
      <c r="J60" s="86">
        <v>1557986.9999999998</v>
      </c>
      <c r="K60" s="100"/>
      <c r="L60" s="100"/>
      <c r="M60" s="83"/>
      <c r="N60" s="101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</row>
    <row r="61" spans="1:30" ht="20.100000000000001" customHeight="1" x14ac:dyDescent="0.2">
      <c r="A61" s="84" t="s">
        <v>129</v>
      </c>
      <c r="B61" s="85">
        <v>96</v>
      </c>
      <c r="C61" s="85">
        <v>363.61808552373481</v>
      </c>
      <c r="D61" s="85">
        <v>25133.047262574484</v>
      </c>
      <c r="E61" s="85">
        <v>12</v>
      </c>
      <c r="F61" s="85">
        <v>186.9936610580346</v>
      </c>
      <c r="G61" s="85">
        <v>150</v>
      </c>
      <c r="H61" s="85">
        <v>35388.361335594986</v>
      </c>
      <c r="I61" s="85">
        <v>5759.9796552487569</v>
      </c>
      <c r="J61" s="86">
        <f t="shared" si="2"/>
        <v>67090</v>
      </c>
      <c r="K61" s="100"/>
      <c r="L61" s="100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</row>
    <row r="62" spans="1:30" ht="20.100000000000001" customHeight="1" x14ac:dyDescent="0.2">
      <c r="A62" s="84" t="s">
        <v>130</v>
      </c>
      <c r="B62" s="85">
        <v>4878.0141730415708</v>
      </c>
      <c r="C62" s="85">
        <v>4665.9287127945854</v>
      </c>
      <c r="D62" s="85">
        <v>12371.291699953304</v>
      </c>
      <c r="E62" s="85">
        <v>13551.833783015692</v>
      </c>
      <c r="F62" s="85">
        <v>18327.872428326202</v>
      </c>
      <c r="G62" s="85">
        <v>9516.4536951192149</v>
      </c>
      <c r="H62" s="85">
        <v>254565.60550774942</v>
      </c>
      <c r="I62" s="85">
        <v>12098</v>
      </c>
      <c r="J62" s="86">
        <f t="shared" si="2"/>
        <v>329975</v>
      </c>
      <c r="K62" s="100"/>
      <c r="L62" s="100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</row>
    <row r="63" spans="1:30" ht="20.100000000000001" customHeight="1" x14ac:dyDescent="0.2">
      <c r="A63" s="84" t="s">
        <v>131</v>
      </c>
      <c r="B63" s="85">
        <v>935</v>
      </c>
      <c r="C63" s="85">
        <v>1669.9903772528096</v>
      </c>
      <c r="D63" s="85">
        <v>22395.961776514672</v>
      </c>
      <c r="E63" s="85">
        <v>1430.2001528305912</v>
      </c>
      <c r="F63" s="85">
        <v>6464.2205067177456</v>
      </c>
      <c r="G63" s="85">
        <v>71972.420213550184</v>
      </c>
      <c r="H63" s="85">
        <v>149016.20697313399</v>
      </c>
      <c r="I63" s="85">
        <v>46509</v>
      </c>
      <c r="J63" s="86">
        <f t="shared" si="2"/>
        <v>300393</v>
      </c>
      <c r="K63" s="100"/>
      <c r="L63" s="100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</row>
    <row r="64" spans="1:30" ht="20.100000000000001" customHeight="1" x14ac:dyDescent="0.2">
      <c r="A64" s="84" t="s">
        <v>132</v>
      </c>
      <c r="B64" s="85">
        <v>177</v>
      </c>
      <c r="C64" s="85">
        <v>59</v>
      </c>
      <c r="D64" s="85">
        <v>30</v>
      </c>
      <c r="E64" s="85">
        <v>54</v>
      </c>
      <c r="F64" s="85">
        <v>2806.4688935867293</v>
      </c>
      <c r="G64" s="85">
        <v>3280.2980671743212</v>
      </c>
      <c r="H64" s="85">
        <v>2891.2330392389499</v>
      </c>
      <c r="I64" s="85">
        <v>0</v>
      </c>
      <c r="J64" s="86">
        <f>SUM(B64:I64)</f>
        <v>9298</v>
      </c>
      <c r="K64" s="100"/>
      <c r="L64" s="100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</row>
    <row r="65" spans="1:30" ht="20.100000000000001" customHeight="1" x14ac:dyDescent="0.2">
      <c r="A65" s="84" t="s">
        <v>133</v>
      </c>
      <c r="B65" s="85">
        <v>4958.0079639713213</v>
      </c>
      <c r="C65" s="85">
        <v>10260.203927670878</v>
      </c>
      <c r="D65" s="85">
        <v>39643.406904879477</v>
      </c>
      <c r="E65" s="85">
        <v>3271.9777373920369</v>
      </c>
      <c r="F65" s="85">
        <v>44087.751189722687</v>
      </c>
      <c r="G65" s="85">
        <v>110562.20269845067</v>
      </c>
      <c r="H65" s="85">
        <v>144599.96668172127</v>
      </c>
      <c r="I65" s="85">
        <v>9710.4828961916519</v>
      </c>
      <c r="J65" s="86">
        <f t="shared" si="2"/>
        <v>367094</v>
      </c>
      <c r="K65" s="100"/>
      <c r="L65" s="100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</row>
    <row r="66" spans="1:30" ht="20.100000000000001" customHeight="1" x14ac:dyDescent="0.2">
      <c r="A66" s="84" t="s">
        <v>134</v>
      </c>
      <c r="B66" s="85">
        <v>12356.766155782376</v>
      </c>
      <c r="C66" s="85">
        <v>9218.8368835953152</v>
      </c>
      <c r="D66" s="85">
        <v>2994.4522752596163</v>
      </c>
      <c r="E66" s="85">
        <v>24341.74940042305</v>
      </c>
      <c r="F66" s="85">
        <v>5791.7119360805373</v>
      </c>
      <c r="G66" s="85">
        <v>3680.3476604998655</v>
      </c>
      <c r="H66" s="85">
        <v>21922.341371957664</v>
      </c>
      <c r="I66" s="85">
        <v>5876.7943164015742</v>
      </c>
      <c r="J66" s="86">
        <f t="shared" si="2"/>
        <v>86182.999999999985</v>
      </c>
      <c r="K66" s="100"/>
      <c r="L66" s="100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</row>
    <row r="67" spans="1:30" ht="20.100000000000001" customHeight="1" x14ac:dyDescent="0.2">
      <c r="A67" s="84" t="s">
        <v>135</v>
      </c>
      <c r="B67" s="85">
        <v>949.05710214498117</v>
      </c>
      <c r="C67" s="85">
        <v>18928.939824992885</v>
      </c>
      <c r="D67" s="85">
        <v>559.18095884839079</v>
      </c>
      <c r="E67" s="85">
        <v>2345.7593155042996</v>
      </c>
      <c r="F67" s="85">
        <v>14465.700785231733</v>
      </c>
      <c r="G67" s="85">
        <v>9804.4184550422706</v>
      </c>
      <c r="H67" s="85">
        <v>123</v>
      </c>
      <c r="I67" s="85">
        <v>15030.94355823544</v>
      </c>
      <c r="J67" s="86">
        <f t="shared" si="2"/>
        <v>62207</v>
      </c>
      <c r="K67" s="100"/>
      <c r="L67" s="100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</row>
    <row r="68" spans="1:30" ht="20.100000000000001" customHeight="1" x14ac:dyDescent="0.2">
      <c r="A68" s="84" t="s">
        <v>136</v>
      </c>
      <c r="B68" s="85">
        <v>0</v>
      </c>
      <c r="C68" s="85">
        <v>0</v>
      </c>
      <c r="D68" s="85">
        <v>0</v>
      </c>
      <c r="E68" s="85">
        <v>36783.202091893909</v>
      </c>
      <c r="F68" s="85">
        <v>2595.7979081060889</v>
      </c>
      <c r="G68" s="85">
        <v>628</v>
      </c>
      <c r="H68" s="85">
        <v>0</v>
      </c>
      <c r="I68" s="85">
        <v>0</v>
      </c>
      <c r="J68" s="86">
        <f t="shared" si="2"/>
        <v>40007</v>
      </c>
      <c r="K68" s="100"/>
      <c r="L68" s="100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</row>
    <row r="69" spans="1:30" ht="20.100000000000001" customHeight="1" x14ac:dyDescent="0.2">
      <c r="A69" s="84" t="s">
        <v>137</v>
      </c>
      <c r="B69" s="85">
        <v>6144.5769148251447</v>
      </c>
      <c r="C69" s="85">
        <v>17656.178287921048</v>
      </c>
      <c r="D69" s="85">
        <v>2196.5466638060502</v>
      </c>
      <c r="E69" s="85">
        <v>7056.4602016734607</v>
      </c>
      <c r="F69" s="85">
        <v>18738.88264320961</v>
      </c>
      <c r="G69" s="85">
        <v>13817.705213473504</v>
      </c>
      <c r="H69" s="85">
        <v>416.02574554816562</v>
      </c>
      <c r="I69" s="85">
        <v>5912.6243295430168</v>
      </c>
      <c r="J69" s="86">
        <f t="shared" si="2"/>
        <v>71939</v>
      </c>
      <c r="K69" s="100"/>
      <c r="L69" s="100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</row>
    <row r="70" spans="1:30" ht="20.100000000000001" customHeight="1" x14ac:dyDescent="0.2">
      <c r="A70" s="84" t="s">
        <v>138</v>
      </c>
      <c r="B70" s="85">
        <v>50291.676252085483</v>
      </c>
      <c r="C70" s="85">
        <v>36884.565706439891</v>
      </c>
      <c r="D70" s="85">
        <v>59004.449153243178</v>
      </c>
      <c r="E70" s="85">
        <v>128332.44316621804</v>
      </c>
      <c r="F70" s="85">
        <v>27722.665804086224</v>
      </c>
      <c r="G70" s="85">
        <v>17413.144511584171</v>
      </c>
      <c r="H70" s="85">
        <v>33010.882158857108</v>
      </c>
      <c r="I70" s="85">
        <v>20061.173247485916</v>
      </c>
      <c r="J70" s="86">
        <f t="shared" si="2"/>
        <v>372721.00000000012</v>
      </c>
      <c r="K70" s="100"/>
      <c r="L70" s="100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</row>
    <row r="71" spans="1:30" ht="20.100000000000001" customHeight="1" x14ac:dyDescent="0.2">
      <c r="A71" s="84" t="s">
        <v>139</v>
      </c>
      <c r="B71" s="85">
        <v>7147.4678974023855</v>
      </c>
      <c r="C71" s="85">
        <v>16641.257310896912</v>
      </c>
      <c r="D71" s="85">
        <v>34692.637150792354</v>
      </c>
      <c r="E71" s="85">
        <v>26747.687632739748</v>
      </c>
      <c r="F71" s="85">
        <v>9974.7585361868969</v>
      </c>
      <c r="G71" s="85">
        <v>13248.853618689756</v>
      </c>
      <c r="H71" s="85">
        <v>7894.5430485214838</v>
      </c>
      <c r="I71" s="85">
        <v>2832.7948047704622</v>
      </c>
      <c r="J71" s="86">
        <f t="shared" si="2"/>
        <v>119180</v>
      </c>
      <c r="K71" s="100"/>
      <c r="L71" s="100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</row>
    <row r="72" spans="1:30" ht="20.100000000000001" customHeight="1" x14ac:dyDescent="0.2">
      <c r="A72" s="84" t="s">
        <v>140</v>
      </c>
      <c r="B72" s="85">
        <v>0</v>
      </c>
      <c r="C72" s="85">
        <v>0</v>
      </c>
      <c r="D72" s="85">
        <v>0</v>
      </c>
      <c r="E72" s="85">
        <v>9566</v>
      </c>
      <c r="F72" s="85">
        <v>120</v>
      </c>
      <c r="G72" s="85">
        <v>0</v>
      </c>
      <c r="H72" s="85">
        <v>0</v>
      </c>
      <c r="I72" s="85">
        <v>0</v>
      </c>
      <c r="J72" s="86">
        <f>SUM(B72:I72)</f>
        <v>9686</v>
      </c>
      <c r="K72" s="100"/>
      <c r="L72" s="100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</row>
    <row r="73" spans="1:30" ht="20.100000000000001" customHeight="1" x14ac:dyDescent="0.2">
      <c r="A73" s="84" t="s">
        <v>141</v>
      </c>
      <c r="B73" s="85">
        <v>7561.3770585982384</v>
      </c>
      <c r="C73" s="85">
        <v>29931.981807736498</v>
      </c>
      <c r="D73" s="85">
        <v>11227.770011489851</v>
      </c>
      <c r="E73" s="85">
        <v>16215.84890846419</v>
      </c>
      <c r="F73" s="85">
        <v>32823.799310608963</v>
      </c>
      <c r="G73" s="85">
        <v>16536.394484871696</v>
      </c>
      <c r="H73" s="85">
        <v>14728.456147070088</v>
      </c>
      <c r="I73" s="85">
        <v>10257.372271160475</v>
      </c>
      <c r="J73" s="86">
        <f t="shared" si="2"/>
        <v>139283</v>
      </c>
      <c r="K73" s="100"/>
      <c r="L73" s="100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</row>
    <row r="74" spans="1:30" ht="20.100000000000001" customHeight="1" x14ac:dyDescent="0.2">
      <c r="A74" s="84" t="s">
        <v>142</v>
      </c>
      <c r="B74" s="85">
        <v>4137.7983281011284</v>
      </c>
      <c r="C74" s="85">
        <v>3463.7435996944432</v>
      </c>
      <c r="D74" s="85">
        <v>8326.4455715907152</v>
      </c>
      <c r="E74" s="85">
        <v>24861.70822039809</v>
      </c>
      <c r="F74" s="85">
        <v>6205.9225190828674</v>
      </c>
      <c r="G74" s="85">
        <v>7678.2307980003061</v>
      </c>
      <c r="H74" s="85">
        <v>5211.3093646481038</v>
      </c>
      <c r="I74" s="85">
        <v>1004.8415984843452</v>
      </c>
      <c r="J74" s="86">
        <f>SUM(B74:I74)</f>
        <v>60889.999999999993</v>
      </c>
      <c r="K74" s="100"/>
      <c r="L74" s="100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</row>
    <row r="75" spans="1:30" ht="20.100000000000001" customHeight="1" x14ac:dyDescent="0.2">
      <c r="A75" s="84" t="s">
        <v>143</v>
      </c>
      <c r="B75" s="85">
        <v>4591.510638297872</v>
      </c>
      <c r="C75" s="85">
        <v>100</v>
      </c>
      <c r="D75" s="85">
        <v>2243.7263852144429</v>
      </c>
      <c r="E75" s="85">
        <v>12909.682875631901</v>
      </c>
      <c r="F75" s="85">
        <v>18301.747810858145</v>
      </c>
      <c r="G75" s="85">
        <v>7188.4868651488614</v>
      </c>
      <c r="H75" s="85">
        <v>22195.597197898423</v>
      </c>
      <c r="I75" s="85">
        <v>127.24822695035461</v>
      </c>
      <c r="J75" s="86">
        <f t="shared" si="2"/>
        <v>67658</v>
      </c>
      <c r="K75" s="100"/>
      <c r="L75" s="100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</row>
    <row r="76" spans="1:30" ht="20.100000000000001" customHeight="1" x14ac:dyDescent="0.2">
      <c r="A76" s="84" t="s">
        <v>144</v>
      </c>
      <c r="B76" s="85">
        <v>1386.1365313653137</v>
      </c>
      <c r="C76" s="85">
        <v>318.65682656826567</v>
      </c>
      <c r="D76" s="85">
        <v>730.83148831488313</v>
      </c>
      <c r="E76" s="85">
        <v>2462.0270602706028</v>
      </c>
      <c r="F76" s="85">
        <v>4689.5781057810582</v>
      </c>
      <c r="G76" s="85">
        <v>569.94095940959414</v>
      </c>
      <c r="H76" s="85">
        <v>1338.9680196801969</v>
      </c>
      <c r="I76" s="85">
        <v>301.86100861008612</v>
      </c>
      <c r="J76" s="86">
        <f t="shared" si="2"/>
        <v>11797.999999999998</v>
      </c>
      <c r="K76" s="100"/>
      <c r="L76" s="100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</row>
    <row r="77" spans="1:30" ht="20.100000000000001" customHeight="1" x14ac:dyDescent="0.2">
      <c r="A77" s="84" t="s">
        <v>145</v>
      </c>
      <c r="B77" s="85">
        <v>36</v>
      </c>
      <c r="C77" s="85">
        <v>12.651764705882353</v>
      </c>
      <c r="D77" s="85">
        <v>6</v>
      </c>
      <c r="E77" s="85">
        <v>9738.1085986968901</v>
      </c>
      <c r="F77" s="85">
        <v>2859.5638616132883</v>
      </c>
      <c r="G77" s="85">
        <v>266.67577498394053</v>
      </c>
      <c r="H77" s="85">
        <v>6</v>
      </c>
      <c r="I77" s="85">
        <v>62</v>
      </c>
      <c r="J77" s="86">
        <f t="shared" si="2"/>
        <v>12987.000000000002</v>
      </c>
      <c r="K77" s="100"/>
      <c r="L77" s="100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</row>
    <row r="78" spans="1:30" ht="20.100000000000001" customHeight="1" x14ac:dyDescent="0.2">
      <c r="A78" s="84" t="s">
        <v>146</v>
      </c>
      <c r="B78" s="85">
        <v>0</v>
      </c>
      <c r="C78" s="85">
        <v>12</v>
      </c>
      <c r="D78" s="85">
        <v>1196</v>
      </c>
      <c r="E78" s="85">
        <v>101406.51285260421</v>
      </c>
      <c r="F78" s="85">
        <v>587.84538365264268</v>
      </c>
      <c r="G78" s="85">
        <v>11886.014344854144</v>
      </c>
      <c r="H78" s="85">
        <v>1476.6274188889959</v>
      </c>
      <c r="I78" s="85">
        <v>2</v>
      </c>
      <c r="J78" s="86">
        <f t="shared" si="2"/>
        <v>116567</v>
      </c>
      <c r="K78" s="100"/>
      <c r="L78" s="100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</row>
    <row r="79" spans="1:30" ht="20.100000000000001" customHeight="1" x14ac:dyDescent="0.2">
      <c r="A79" s="84" t="s">
        <v>147</v>
      </c>
      <c r="B79" s="85">
        <v>1717.9618062033369</v>
      </c>
      <c r="C79" s="85">
        <v>429.3898503487959</v>
      </c>
      <c r="D79" s="85">
        <v>429</v>
      </c>
      <c r="E79" s="85">
        <v>3241.5837823601064</v>
      </c>
      <c r="F79" s="85">
        <v>13677.479794709714</v>
      </c>
      <c r="G79" s="85">
        <v>1006.1734651697889</v>
      </c>
      <c r="H79" s="85">
        <v>2075.0756267170013</v>
      </c>
      <c r="I79" s="85">
        <v>407.33567449125542</v>
      </c>
      <c r="J79" s="86">
        <f t="shared" si="2"/>
        <v>22983.999999999996</v>
      </c>
      <c r="K79" s="100"/>
      <c r="L79" s="100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</row>
    <row r="80" spans="1:30" ht="20.100000000000001" customHeight="1" x14ac:dyDescent="0.2">
      <c r="A80" s="95" t="s">
        <v>148</v>
      </c>
      <c r="B80" s="96">
        <v>3356.4384017758048</v>
      </c>
      <c r="C80" s="96">
        <v>0</v>
      </c>
      <c r="D80" s="96">
        <v>2151.5630780614133</v>
      </c>
      <c r="E80" s="96">
        <v>28056.382537920828</v>
      </c>
      <c r="F80" s="96">
        <v>41998.511283758788</v>
      </c>
      <c r="G80" s="96">
        <v>0</v>
      </c>
      <c r="H80" s="96">
        <v>860.62523122456537</v>
      </c>
      <c r="I80" s="96">
        <v>1118.812800591935</v>
      </c>
      <c r="J80" s="86">
        <f>SUM(B80:I80)</f>
        <v>77542.333333333328</v>
      </c>
      <c r="K80" s="100"/>
      <c r="L80" s="100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</row>
    <row r="81" spans="1:30" ht="20.100000000000001" customHeight="1" x14ac:dyDescent="0.2">
      <c r="A81" s="84" t="s">
        <v>149</v>
      </c>
      <c r="B81" s="85">
        <v>3</v>
      </c>
      <c r="C81" s="85">
        <v>479.9631901840491</v>
      </c>
      <c r="D81" s="85">
        <v>78</v>
      </c>
      <c r="E81" s="85">
        <v>20410.74263068791</v>
      </c>
      <c r="F81" s="85">
        <v>7853.3790071910335</v>
      </c>
      <c r="G81" s="85">
        <v>1315.2832700965157</v>
      </c>
      <c r="H81" s="85">
        <v>13</v>
      </c>
      <c r="I81" s="85">
        <v>58.631901840490798</v>
      </c>
      <c r="J81" s="86">
        <f t="shared" si="2"/>
        <v>30211.999999999996</v>
      </c>
      <c r="K81" s="100"/>
      <c r="L81" s="100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</row>
    <row r="82" spans="1:30" ht="20.100000000000001" customHeight="1" x14ac:dyDescent="0.2">
      <c r="A82" s="84" t="s">
        <v>150</v>
      </c>
      <c r="B82" s="85">
        <v>258844.87043320207</v>
      </c>
      <c r="C82" s="85">
        <v>10966.497546198121</v>
      </c>
      <c r="D82" s="85">
        <v>3944.4574371402605</v>
      </c>
      <c r="E82" s="85">
        <v>19101.14247197819</v>
      </c>
      <c r="F82" s="85">
        <v>249490.68539836412</v>
      </c>
      <c r="G82" s="85">
        <v>51133.768191457137</v>
      </c>
      <c r="H82" s="85">
        <v>12127.512541654043</v>
      </c>
      <c r="I82" s="85">
        <v>10996.065980006058</v>
      </c>
      <c r="J82" s="86">
        <f t="shared" si="2"/>
        <v>616605</v>
      </c>
      <c r="K82" s="100"/>
      <c r="L82" s="100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</row>
    <row r="83" spans="1:30" ht="20.100000000000001" customHeight="1" x14ac:dyDescent="0.2">
      <c r="A83" s="84" t="s">
        <v>151</v>
      </c>
      <c r="B83" s="85">
        <v>8306.8967274876268</v>
      </c>
      <c r="C83" s="85">
        <v>49816.730811849004</v>
      </c>
      <c r="D83" s="85">
        <v>826.40718032060283</v>
      </c>
      <c r="E83" s="85">
        <v>9721.6774765457631</v>
      </c>
      <c r="F83" s="85">
        <v>74603.147152249396</v>
      </c>
      <c r="G83" s="85">
        <v>11979.694319273103</v>
      </c>
      <c r="H83" s="85">
        <v>106.15823299106154</v>
      </c>
      <c r="I83" s="85">
        <v>85036.28809928344</v>
      </c>
      <c r="J83" s="86">
        <f t="shared" si="2"/>
        <v>240397</v>
      </c>
      <c r="K83" s="100"/>
      <c r="L83" s="100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</row>
    <row r="84" spans="1:30" ht="20.100000000000001" customHeight="1" x14ac:dyDescent="0.2">
      <c r="A84" s="84" t="s">
        <v>152</v>
      </c>
      <c r="B84" s="85">
        <v>1125.6506879905642</v>
      </c>
      <c r="C84" s="85">
        <v>25556.792346525181</v>
      </c>
      <c r="D84" s="85">
        <v>37844.614336770559</v>
      </c>
      <c r="E84" s="85">
        <v>26998.444540065389</v>
      </c>
      <c r="F84" s="85">
        <v>7521.0831860600028</v>
      </c>
      <c r="G84" s="85">
        <v>20521.823238386856</v>
      </c>
      <c r="H84" s="85">
        <v>1477.4991206821701</v>
      </c>
      <c r="I84" s="85">
        <v>6598.0925435192694</v>
      </c>
      <c r="J84" s="86">
        <f t="shared" si="2"/>
        <v>127644</v>
      </c>
      <c r="K84" s="100"/>
      <c r="L84" s="100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</row>
    <row r="85" spans="1:30" ht="20.100000000000001" customHeight="1" x14ac:dyDescent="0.2">
      <c r="A85" s="84" t="s">
        <v>153</v>
      </c>
      <c r="B85" s="85">
        <v>204.03091190108194</v>
      </c>
      <c r="C85" s="85">
        <v>0</v>
      </c>
      <c r="D85" s="85">
        <v>4257.6864172629239</v>
      </c>
      <c r="E85" s="85">
        <v>0</v>
      </c>
      <c r="F85" s="85">
        <v>1084</v>
      </c>
      <c r="G85" s="85">
        <v>9412.2417573236744</v>
      </c>
      <c r="H85" s="85">
        <v>2165</v>
      </c>
      <c r="I85" s="85">
        <v>6994.0409135123191</v>
      </c>
      <c r="J85" s="86">
        <f t="shared" si="2"/>
        <v>24117</v>
      </c>
      <c r="K85" s="100"/>
      <c r="L85" s="100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</row>
    <row r="86" spans="1:30" ht="20.100000000000001" customHeight="1" x14ac:dyDescent="0.2">
      <c r="A86" s="84" t="s">
        <v>154</v>
      </c>
      <c r="B86" s="85">
        <v>47256.726511466935</v>
      </c>
      <c r="C86" s="85">
        <v>25454.28763981189</v>
      </c>
      <c r="D86" s="85">
        <v>103</v>
      </c>
      <c r="E86" s="85">
        <v>6012.1919384789362</v>
      </c>
      <c r="F86" s="85">
        <v>250814.07703951394</v>
      </c>
      <c r="G86" s="85">
        <v>9238.6005881903693</v>
      </c>
      <c r="H86" s="85">
        <v>148.86523023624977</v>
      </c>
      <c r="I86" s="85">
        <v>102690.25105230168</v>
      </c>
      <c r="J86" s="86">
        <f t="shared" si="2"/>
        <v>441718</v>
      </c>
      <c r="K86" s="100"/>
      <c r="L86" s="100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</row>
    <row r="87" spans="1:30" ht="20.100000000000001" customHeight="1" x14ac:dyDescent="0.2">
      <c r="A87" s="84" t="s">
        <v>155</v>
      </c>
      <c r="B87" s="85">
        <v>4319.542294322132</v>
      </c>
      <c r="C87" s="85">
        <v>51171.265353418305</v>
      </c>
      <c r="D87" s="85">
        <v>174.2271147161066</v>
      </c>
      <c r="E87" s="85">
        <v>2430</v>
      </c>
      <c r="F87" s="85">
        <v>76357.874855156435</v>
      </c>
      <c r="G87" s="85">
        <v>0</v>
      </c>
      <c r="H87" s="85">
        <v>0</v>
      </c>
      <c r="I87" s="85">
        <v>1400.0903823870219</v>
      </c>
      <c r="J87" s="86">
        <f t="shared" si="2"/>
        <v>135853</v>
      </c>
      <c r="K87" s="100"/>
      <c r="L87" s="100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</row>
    <row r="88" spans="1:30" ht="20.100000000000001" customHeight="1" x14ac:dyDescent="0.2">
      <c r="A88" s="84" t="s">
        <v>156</v>
      </c>
      <c r="B88" s="85">
        <v>9446.8067751737981</v>
      </c>
      <c r="C88" s="85">
        <v>41.475785627085209</v>
      </c>
      <c r="D88" s="85">
        <v>16</v>
      </c>
      <c r="E88" s="85">
        <v>20</v>
      </c>
      <c r="F88" s="85">
        <v>7996.0323299888514</v>
      </c>
      <c r="G88" s="85">
        <v>9246.5702606086925</v>
      </c>
      <c r="H88" s="85">
        <v>0</v>
      </c>
      <c r="I88" s="85">
        <v>3132.114848601575</v>
      </c>
      <c r="J88" s="86">
        <f t="shared" si="2"/>
        <v>29899</v>
      </c>
      <c r="K88" s="100"/>
      <c r="L88" s="100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</row>
    <row r="89" spans="1:30" ht="20.100000000000001" customHeight="1" x14ac:dyDescent="0.2">
      <c r="A89" s="84" t="s">
        <v>157</v>
      </c>
      <c r="B89" s="85">
        <v>40877.134867295565</v>
      </c>
      <c r="C89" s="85">
        <v>8880.5460392329369</v>
      </c>
      <c r="D89" s="85">
        <v>282640.31427489122</v>
      </c>
      <c r="E89" s="85">
        <v>4920.243116313929</v>
      </c>
      <c r="F89" s="85">
        <v>7778.9619645795656</v>
      </c>
      <c r="G89" s="85">
        <v>48829.56476367369</v>
      </c>
      <c r="H89" s="85">
        <v>16362.548079899636</v>
      </c>
      <c r="I89" s="85">
        <v>692.27022744676344</v>
      </c>
      <c r="J89" s="86">
        <f>SUM(B89:I89)</f>
        <v>410981.58333333331</v>
      </c>
      <c r="K89" s="100"/>
      <c r="L89" s="100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</row>
    <row r="90" spans="1:30" ht="20.100000000000001" customHeight="1" x14ac:dyDescent="0.2">
      <c r="A90" s="84" t="s">
        <v>158</v>
      </c>
      <c r="B90" s="85">
        <v>203547.02752608477</v>
      </c>
      <c r="C90" s="85">
        <v>161172.73311398711</v>
      </c>
      <c r="D90" s="85">
        <v>39381.655853557953</v>
      </c>
      <c r="E90" s="85">
        <v>175017.72227904259</v>
      </c>
      <c r="F90" s="85">
        <v>20997.674087143987</v>
      </c>
      <c r="G90" s="85">
        <v>101868.87559595219</v>
      </c>
      <c r="H90" s="85">
        <v>24198.512114185749</v>
      </c>
      <c r="I90" s="85">
        <v>9097.8827633789933</v>
      </c>
      <c r="J90" s="86">
        <f>SUM(B90:I90)</f>
        <v>735282.08333333326</v>
      </c>
      <c r="K90" s="100"/>
      <c r="L90" s="100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</row>
    <row r="91" spans="1:30" ht="20.100000000000001" customHeight="1" thickBot="1" x14ac:dyDescent="0.25">
      <c r="A91" s="88" t="s">
        <v>10</v>
      </c>
      <c r="B91" s="89">
        <f t="shared" ref="B91:I91" si="3">SUM(B57:B90)</f>
        <v>751569.96931636869</v>
      </c>
      <c r="C91" s="89">
        <f t="shared" si="3"/>
        <v>4805672.8070963677</v>
      </c>
      <c r="D91" s="89">
        <f t="shared" si="3"/>
        <v>1292280.0384698026</v>
      </c>
      <c r="E91" s="89">
        <f t="shared" si="3"/>
        <v>1202113.4238803335</v>
      </c>
      <c r="F91" s="89">
        <f t="shared" si="3"/>
        <v>1150405.3919936575</v>
      </c>
      <c r="G91" s="89">
        <f t="shared" si="3"/>
        <v>722092.50269065052</v>
      </c>
      <c r="H91" s="89">
        <f t="shared" si="3"/>
        <v>1041705.1267609501</v>
      </c>
      <c r="I91" s="89">
        <f t="shared" si="3"/>
        <v>1845204.7397918685</v>
      </c>
      <c r="J91" s="90">
        <f>SUM(J57:J90)</f>
        <v>9695070</v>
      </c>
      <c r="K91" s="91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</row>
    <row r="92" spans="1:30" x14ac:dyDescent="0.2">
      <c r="A92" s="109" t="s">
        <v>257</v>
      </c>
      <c r="B92" s="111"/>
      <c r="C92" s="111"/>
      <c r="D92" s="111"/>
      <c r="E92" s="111"/>
      <c r="F92" s="111"/>
      <c r="G92" s="111"/>
      <c r="H92" s="111"/>
      <c r="I92" s="83"/>
      <c r="J92" s="83"/>
      <c r="K92" s="101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</row>
    <row r="93" spans="1:30" x14ac:dyDescent="0.2">
      <c r="A93" s="109" t="s">
        <v>258</v>
      </c>
      <c r="B93" s="111"/>
      <c r="C93" s="111"/>
      <c r="D93" s="111"/>
      <c r="E93" s="111"/>
      <c r="F93" s="111"/>
      <c r="G93" s="111"/>
      <c r="H93" s="111"/>
      <c r="I93" s="83"/>
      <c r="J93" s="83"/>
      <c r="K93" s="91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</row>
    <row r="94" spans="1:30" ht="15.75" customHeight="1" x14ac:dyDescent="0.2">
      <c r="A94" s="111" t="s">
        <v>193</v>
      </c>
      <c r="B94" s="111"/>
      <c r="C94" s="111"/>
      <c r="D94" s="111"/>
      <c r="E94" s="111"/>
      <c r="F94" s="111"/>
      <c r="G94" s="111"/>
      <c r="H94" s="111"/>
      <c r="I94" s="83"/>
      <c r="J94" s="91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</row>
    <row r="95" spans="1:30" ht="15.75" customHeight="1" x14ac:dyDescent="0.2">
      <c r="A95" s="111"/>
      <c r="B95" s="111"/>
      <c r="C95" s="111"/>
      <c r="D95" s="111"/>
      <c r="E95" s="111"/>
      <c r="F95" s="111"/>
      <c r="G95" s="111"/>
      <c r="H95" s="111"/>
      <c r="I95" s="83"/>
      <c r="J95" s="91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</row>
    <row r="96" spans="1:30" ht="15.75" customHeight="1" x14ac:dyDescent="0.25">
      <c r="A96" s="76"/>
      <c r="B96" s="63"/>
      <c r="C96" s="63"/>
      <c r="D96" s="63"/>
      <c r="E96" s="63"/>
      <c r="F96" s="63"/>
      <c r="G96" s="63"/>
      <c r="H96" s="63"/>
      <c r="I96" s="83"/>
      <c r="J96" s="91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</row>
    <row r="97" spans="1:256" ht="15.75" customHeight="1" x14ac:dyDescent="0.25">
      <c r="A97" s="76"/>
      <c r="B97" s="63"/>
      <c r="C97" s="63"/>
      <c r="D97" s="63"/>
      <c r="E97" s="63"/>
      <c r="F97" s="63"/>
      <c r="G97" s="63"/>
      <c r="H97" s="63"/>
      <c r="I97" s="83"/>
      <c r="J97" s="91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</row>
    <row r="98" spans="1:256" x14ac:dyDescent="0.2">
      <c r="A98" s="63"/>
      <c r="B98" s="63"/>
      <c r="C98" s="63"/>
      <c r="D98" s="63"/>
      <c r="E98" s="63"/>
      <c r="F98" s="63"/>
      <c r="G98" s="63"/>
      <c r="H98" s="63"/>
      <c r="I98" s="83"/>
      <c r="J98" s="91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</row>
    <row r="99" spans="1:256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</row>
    <row r="100" spans="1:256" ht="15.75" x14ac:dyDescent="0.25">
      <c r="A100" s="199" t="s">
        <v>194</v>
      </c>
      <c r="B100" s="199"/>
      <c r="C100" s="199"/>
      <c r="D100" s="199"/>
      <c r="E100" s="199"/>
      <c r="F100" s="199"/>
      <c r="G100" s="199"/>
      <c r="H100" s="199"/>
      <c r="I100" s="199"/>
      <c r="J100" s="199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</row>
    <row r="101" spans="1:256" ht="15.75" x14ac:dyDescent="0.25">
      <c r="A101" s="199" t="s">
        <v>75</v>
      </c>
      <c r="B101" s="199"/>
      <c r="C101" s="199"/>
      <c r="D101" s="199"/>
      <c r="E101" s="199"/>
      <c r="F101" s="199"/>
      <c r="G101" s="199"/>
      <c r="H101" s="199"/>
      <c r="I101" s="199"/>
      <c r="J101" s="199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4"/>
      <c r="AF101" s="204"/>
      <c r="AG101" s="204"/>
      <c r="AH101" s="204"/>
      <c r="AI101" s="204"/>
      <c r="AJ101" s="204"/>
      <c r="AK101" s="204"/>
      <c r="AL101" s="204"/>
      <c r="AM101" s="204"/>
      <c r="AN101" s="204"/>
      <c r="AO101" s="204"/>
      <c r="AP101" s="204"/>
      <c r="AQ101" s="204"/>
      <c r="AR101" s="204"/>
      <c r="AS101" s="204"/>
      <c r="AT101" s="204"/>
      <c r="AU101" s="204"/>
      <c r="AV101" s="204"/>
      <c r="AW101" s="204"/>
      <c r="AX101" s="204"/>
      <c r="AY101" s="204"/>
      <c r="AZ101" s="204"/>
      <c r="BA101" s="204"/>
      <c r="BB101" s="204"/>
      <c r="BC101" s="204"/>
      <c r="BD101" s="204"/>
      <c r="BE101" s="204"/>
      <c r="BF101" s="204"/>
      <c r="BG101" s="204"/>
      <c r="BH101" s="204"/>
      <c r="BI101" s="204"/>
      <c r="BJ101" s="204"/>
      <c r="BK101" s="204"/>
      <c r="BL101" s="204"/>
      <c r="BM101" s="204"/>
      <c r="BN101" s="204"/>
      <c r="BO101" s="204"/>
      <c r="BP101" s="204"/>
      <c r="BQ101" s="204"/>
      <c r="BR101" s="204"/>
      <c r="BS101" s="204"/>
      <c r="BT101" s="204"/>
      <c r="BU101" s="204"/>
      <c r="BV101" s="204"/>
      <c r="BW101" s="204"/>
      <c r="BX101" s="204"/>
      <c r="BY101" s="204"/>
      <c r="BZ101" s="204"/>
      <c r="CA101" s="204"/>
      <c r="CB101" s="204"/>
      <c r="CC101" s="204"/>
      <c r="CD101" s="204"/>
      <c r="CE101" s="204"/>
      <c r="CF101" s="204"/>
      <c r="CG101" s="204"/>
      <c r="CH101" s="204"/>
      <c r="CI101" s="204"/>
      <c r="CJ101" s="204"/>
      <c r="CK101" s="204"/>
      <c r="CL101" s="204"/>
      <c r="CM101" s="204"/>
      <c r="CN101" s="204"/>
      <c r="CO101" s="204"/>
      <c r="CP101" s="204"/>
      <c r="CQ101" s="204"/>
      <c r="CR101" s="204"/>
      <c r="CS101" s="204"/>
      <c r="CT101" s="204"/>
      <c r="CU101" s="204"/>
      <c r="CV101" s="204"/>
      <c r="CW101" s="204"/>
      <c r="CX101" s="204"/>
      <c r="CY101" s="204"/>
      <c r="CZ101" s="204"/>
      <c r="DA101" s="204"/>
      <c r="DB101" s="204"/>
      <c r="DC101" s="204"/>
      <c r="DD101" s="204"/>
      <c r="DE101" s="204"/>
      <c r="DF101" s="204"/>
      <c r="DG101" s="204"/>
      <c r="DH101" s="204"/>
      <c r="DI101" s="204"/>
      <c r="DJ101" s="204"/>
      <c r="DK101" s="204"/>
      <c r="DL101" s="204"/>
      <c r="DM101" s="204"/>
      <c r="DN101" s="204"/>
      <c r="DO101" s="204"/>
      <c r="DP101" s="204"/>
      <c r="DQ101" s="204"/>
      <c r="DR101" s="204"/>
      <c r="DS101" s="204"/>
      <c r="DT101" s="204"/>
      <c r="DU101" s="204"/>
      <c r="DV101" s="204"/>
      <c r="DW101" s="204"/>
      <c r="DX101" s="204"/>
      <c r="DY101" s="204"/>
      <c r="DZ101" s="204"/>
      <c r="EA101" s="204"/>
      <c r="EB101" s="204"/>
      <c r="EC101" s="204"/>
      <c r="ED101" s="204"/>
      <c r="EE101" s="204"/>
      <c r="EF101" s="204"/>
      <c r="EG101" s="204"/>
      <c r="EH101" s="204"/>
      <c r="EI101" s="204"/>
      <c r="EJ101" s="204"/>
      <c r="EK101" s="204"/>
      <c r="EL101" s="204"/>
      <c r="EM101" s="204"/>
      <c r="EN101" s="204"/>
      <c r="EO101" s="204"/>
      <c r="EP101" s="204"/>
      <c r="EQ101" s="204"/>
      <c r="ER101" s="204"/>
      <c r="ES101" s="204"/>
      <c r="ET101" s="204"/>
      <c r="EU101" s="204"/>
      <c r="EV101" s="204"/>
      <c r="EW101" s="204"/>
      <c r="EX101" s="204"/>
      <c r="EY101" s="204"/>
      <c r="EZ101" s="204"/>
      <c r="FA101" s="204"/>
      <c r="FB101" s="204"/>
      <c r="FC101" s="204"/>
      <c r="FD101" s="204"/>
      <c r="FE101" s="204"/>
      <c r="FF101" s="204"/>
      <c r="FG101" s="204"/>
      <c r="FH101" s="204"/>
      <c r="FI101" s="204"/>
      <c r="FJ101" s="204"/>
      <c r="FK101" s="204"/>
      <c r="FL101" s="204"/>
      <c r="FM101" s="204"/>
      <c r="FN101" s="204"/>
      <c r="FO101" s="204"/>
      <c r="FP101" s="204"/>
      <c r="FQ101" s="204"/>
      <c r="FR101" s="204"/>
      <c r="FS101" s="204"/>
      <c r="FT101" s="204"/>
      <c r="FU101" s="204"/>
      <c r="FV101" s="204"/>
      <c r="FW101" s="204"/>
      <c r="FX101" s="204"/>
      <c r="FY101" s="204"/>
      <c r="FZ101" s="204"/>
      <c r="GA101" s="204"/>
      <c r="GB101" s="204"/>
      <c r="GC101" s="204"/>
      <c r="GD101" s="204"/>
      <c r="GE101" s="204"/>
      <c r="GF101" s="204"/>
      <c r="GG101" s="204"/>
      <c r="GH101" s="204"/>
      <c r="GI101" s="204"/>
      <c r="GJ101" s="204"/>
      <c r="GK101" s="204"/>
      <c r="GL101" s="204"/>
      <c r="GM101" s="204"/>
      <c r="GN101" s="204"/>
      <c r="GO101" s="204"/>
      <c r="GP101" s="204"/>
      <c r="GQ101" s="204"/>
      <c r="GR101" s="204"/>
      <c r="GS101" s="204"/>
      <c r="GT101" s="204"/>
      <c r="GU101" s="204"/>
      <c r="GV101" s="204"/>
      <c r="GW101" s="204"/>
      <c r="GX101" s="204"/>
      <c r="GY101" s="204"/>
      <c r="GZ101" s="204"/>
      <c r="HA101" s="204"/>
      <c r="HB101" s="204"/>
      <c r="HC101" s="204"/>
      <c r="HD101" s="204"/>
      <c r="HE101" s="204"/>
      <c r="HF101" s="204"/>
      <c r="HG101" s="204"/>
      <c r="HH101" s="204"/>
      <c r="HI101" s="204"/>
      <c r="HJ101" s="204"/>
      <c r="HK101" s="204"/>
      <c r="HL101" s="204"/>
      <c r="HM101" s="204"/>
      <c r="HN101" s="204"/>
      <c r="HO101" s="204"/>
      <c r="HP101" s="204"/>
      <c r="HQ101" s="204"/>
      <c r="HR101" s="204"/>
      <c r="HS101" s="204"/>
      <c r="HT101" s="204"/>
      <c r="HU101" s="204"/>
      <c r="HV101" s="204"/>
      <c r="HW101" s="204"/>
      <c r="HX101" s="204"/>
      <c r="HY101" s="204"/>
      <c r="HZ101" s="204"/>
      <c r="IA101" s="204"/>
      <c r="IB101" s="204"/>
      <c r="IC101" s="204"/>
      <c r="ID101" s="204"/>
      <c r="IE101" s="204"/>
      <c r="IF101" s="204"/>
      <c r="IG101" s="204"/>
      <c r="IH101" s="204"/>
      <c r="II101" s="204"/>
      <c r="IJ101" s="204"/>
      <c r="IK101" s="204"/>
      <c r="IL101" s="204"/>
      <c r="IM101" s="204"/>
      <c r="IN101" s="204"/>
      <c r="IO101" s="204"/>
      <c r="IP101" s="204"/>
      <c r="IQ101" s="204"/>
      <c r="IR101" s="204"/>
      <c r="IS101" s="204"/>
      <c r="IT101" s="204"/>
      <c r="IU101" s="204"/>
      <c r="IV101" s="204"/>
    </row>
    <row r="102" spans="1:256" ht="12.75" thickBot="1" x14ac:dyDescent="0.25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</row>
    <row r="103" spans="1:256" s="72" customFormat="1" ht="16.5" customHeight="1" x14ac:dyDescent="0.2">
      <c r="A103" s="65" t="s">
        <v>1</v>
      </c>
      <c r="B103" s="66" t="s">
        <v>2</v>
      </c>
      <c r="C103" s="66" t="s">
        <v>3</v>
      </c>
      <c r="D103" s="66" t="s">
        <v>4</v>
      </c>
      <c r="E103" s="66" t="s">
        <v>5</v>
      </c>
      <c r="F103" s="66" t="s">
        <v>6</v>
      </c>
      <c r="G103" s="66" t="s">
        <v>7</v>
      </c>
      <c r="H103" s="66" t="s">
        <v>8</v>
      </c>
      <c r="I103" s="66" t="s">
        <v>9</v>
      </c>
      <c r="J103" s="67" t="s">
        <v>10</v>
      </c>
      <c r="K103" s="99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</row>
    <row r="104" spans="1:256" ht="20.100000000000001" customHeight="1" x14ac:dyDescent="0.2">
      <c r="A104" s="84" t="s">
        <v>125</v>
      </c>
      <c r="B104" s="85">
        <v>163830</v>
      </c>
      <c r="C104" s="85">
        <v>5476585</v>
      </c>
      <c r="D104" s="85">
        <v>3356627</v>
      </c>
      <c r="E104" s="85">
        <v>2022073</v>
      </c>
      <c r="F104" s="85">
        <v>183532</v>
      </c>
      <c r="G104" s="85">
        <v>0</v>
      </c>
      <c r="H104" s="85">
        <v>336931</v>
      </c>
      <c r="I104" s="85">
        <v>189503</v>
      </c>
      <c r="J104" s="86">
        <f>SUM(B104:I104)</f>
        <v>11729081</v>
      </c>
      <c r="K104" s="100"/>
      <c r="L104" s="100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</row>
    <row r="105" spans="1:256" ht="20.100000000000001" customHeight="1" x14ac:dyDescent="0.2">
      <c r="A105" s="84" t="s">
        <v>126</v>
      </c>
      <c r="B105" s="85">
        <v>60358.642285734131</v>
      </c>
      <c r="C105" s="85">
        <v>47940.110251467348</v>
      </c>
      <c r="D105" s="85">
        <v>73515.083105927726</v>
      </c>
      <c r="E105" s="85">
        <v>46785.566025968117</v>
      </c>
      <c r="F105" s="85">
        <v>77111.702126119824</v>
      </c>
      <c r="G105" s="85">
        <v>75281.630828728143</v>
      </c>
      <c r="H105" s="85">
        <v>377033.37437254045</v>
      </c>
      <c r="I105" s="85">
        <v>35048.891003514284</v>
      </c>
      <c r="J105" s="86">
        <f t="shared" ref="J105:J137" si="4">SUM(B105:I105)</f>
        <v>793075</v>
      </c>
      <c r="K105" s="100"/>
      <c r="L105" s="100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</row>
    <row r="106" spans="1:256" ht="20.100000000000001" customHeight="1" x14ac:dyDescent="0.2">
      <c r="A106" s="84" t="s">
        <v>127</v>
      </c>
      <c r="B106" s="85">
        <v>0</v>
      </c>
      <c r="C106" s="85">
        <v>0</v>
      </c>
      <c r="D106" s="85">
        <v>25</v>
      </c>
      <c r="E106" s="85">
        <v>0</v>
      </c>
      <c r="F106" s="85">
        <v>0</v>
      </c>
      <c r="G106" s="85">
        <v>31298</v>
      </c>
      <c r="H106" s="85">
        <v>3844</v>
      </c>
      <c r="I106" s="85">
        <v>0</v>
      </c>
      <c r="J106" s="86">
        <f>SUM(B106:I106)</f>
        <v>35167</v>
      </c>
      <c r="K106" s="100"/>
      <c r="L106" s="100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</row>
    <row r="107" spans="1:256" ht="20.100000000000001" customHeight="1" x14ac:dyDescent="0.2">
      <c r="A107" s="84" t="s">
        <v>163</v>
      </c>
      <c r="B107" s="85">
        <v>17058.945972729718</v>
      </c>
      <c r="C107" s="85">
        <v>271011.13303293765</v>
      </c>
      <c r="D107" s="85">
        <v>31355.842864228383</v>
      </c>
      <c r="E107" s="85">
        <v>5736.2317251142149</v>
      </c>
      <c r="F107" s="85">
        <v>16761.665160056415</v>
      </c>
      <c r="G107" s="85">
        <v>50939.060391460684</v>
      </c>
      <c r="H107" s="85">
        <v>2502.5370615620909</v>
      </c>
      <c r="I107" s="85">
        <v>94981.58379191086</v>
      </c>
      <c r="J107" s="86">
        <f t="shared" si="4"/>
        <v>490347</v>
      </c>
      <c r="K107" s="100"/>
      <c r="L107" s="100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</row>
    <row r="108" spans="1:256" ht="20.100000000000001" customHeight="1" x14ac:dyDescent="0.2">
      <c r="A108" s="84" t="s">
        <v>129</v>
      </c>
      <c r="B108" s="85">
        <v>458</v>
      </c>
      <c r="C108" s="85">
        <v>1008.6150135465539</v>
      </c>
      <c r="D108" s="85">
        <v>43321.077952811436</v>
      </c>
      <c r="E108" s="85">
        <v>254</v>
      </c>
      <c r="F108" s="85">
        <v>379.69729848157999</v>
      </c>
      <c r="G108" s="85">
        <v>630</v>
      </c>
      <c r="H108" s="85">
        <v>66606.39279256828</v>
      </c>
      <c r="I108" s="85">
        <v>4346.2169425921575</v>
      </c>
      <c r="J108" s="86">
        <f t="shared" si="4"/>
        <v>117004.00000000001</v>
      </c>
      <c r="K108" s="100"/>
      <c r="L108" s="100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</row>
    <row r="109" spans="1:256" ht="20.100000000000001" customHeight="1" x14ac:dyDescent="0.2">
      <c r="A109" s="84" t="s">
        <v>130</v>
      </c>
      <c r="B109" s="85">
        <v>5524.9841772151894</v>
      </c>
      <c r="C109" s="85">
        <v>6618.5204575254838</v>
      </c>
      <c r="D109" s="85">
        <v>17377.275272275234</v>
      </c>
      <c r="E109" s="85">
        <v>23700.877415099883</v>
      </c>
      <c r="F109" s="85">
        <v>34859.241543255033</v>
      </c>
      <c r="G109" s="85">
        <v>8495.1450461935638</v>
      </c>
      <c r="H109" s="85">
        <v>363699.9560884356</v>
      </c>
      <c r="I109" s="85">
        <v>15324</v>
      </c>
      <c r="J109" s="86">
        <f t="shared" si="4"/>
        <v>475600</v>
      </c>
      <c r="K109" s="100"/>
      <c r="L109" s="100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</row>
    <row r="110" spans="1:256" ht="20.100000000000001" customHeight="1" x14ac:dyDescent="0.2">
      <c r="A110" s="84" t="s">
        <v>131</v>
      </c>
      <c r="B110" s="85">
        <v>1107</v>
      </c>
      <c r="C110" s="85">
        <v>3143.8967502321261</v>
      </c>
      <c r="D110" s="85">
        <v>25350.908077994427</v>
      </c>
      <c r="E110" s="85">
        <v>2414.8492107706593</v>
      </c>
      <c r="F110" s="85">
        <v>15591.411327762302</v>
      </c>
      <c r="G110" s="85">
        <v>64831.073166202419</v>
      </c>
      <c r="H110" s="85">
        <v>166944.86146703808</v>
      </c>
      <c r="I110" s="85">
        <v>56947</v>
      </c>
      <c r="J110" s="86">
        <f t="shared" si="4"/>
        <v>336331</v>
      </c>
      <c r="K110" s="100"/>
      <c r="L110" s="100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</row>
    <row r="111" spans="1:256" ht="20.100000000000001" customHeight="1" x14ac:dyDescent="0.2">
      <c r="A111" s="84" t="s">
        <v>132</v>
      </c>
      <c r="B111" s="85">
        <v>90</v>
      </c>
      <c r="C111" s="85">
        <v>125</v>
      </c>
      <c r="D111" s="85">
        <v>14</v>
      </c>
      <c r="E111" s="85">
        <v>65</v>
      </c>
      <c r="F111" s="85">
        <v>4384.1974317817012</v>
      </c>
      <c r="G111" s="85">
        <v>3008.096308186196</v>
      </c>
      <c r="H111" s="85">
        <v>3711.7062600321024</v>
      </c>
      <c r="I111" s="85">
        <v>0</v>
      </c>
      <c r="J111" s="86">
        <f t="shared" si="4"/>
        <v>11398</v>
      </c>
      <c r="K111" s="100"/>
      <c r="L111" s="100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</row>
    <row r="112" spans="1:256" ht="20.100000000000001" customHeight="1" x14ac:dyDescent="0.2">
      <c r="A112" s="84" t="s">
        <v>133</v>
      </c>
      <c r="B112" s="85">
        <v>18815.002440152428</v>
      </c>
      <c r="C112" s="85">
        <v>15913.368142911037</v>
      </c>
      <c r="D112" s="85">
        <v>74780.85006451809</v>
      </c>
      <c r="E112" s="85">
        <v>4667.8761574540058</v>
      </c>
      <c r="F112" s="85">
        <v>84438.393996331419</v>
      </c>
      <c r="G112" s="85">
        <v>140052.85959462146</v>
      </c>
      <c r="H112" s="85">
        <v>187282.90993469913</v>
      </c>
      <c r="I112" s="85">
        <v>16902.739669312439</v>
      </c>
      <c r="J112" s="86">
        <f t="shared" si="4"/>
        <v>542854</v>
      </c>
      <c r="K112" s="100"/>
      <c r="L112" s="100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</row>
    <row r="113" spans="1:30" ht="20.100000000000001" customHeight="1" x14ac:dyDescent="0.2">
      <c r="A113" s="84" t="s">
        <v>134</v>
      </c>
      <c r="B113" s="85">
        <v>233742.93574163935</v>
      </c>
      <c r="C113" s="85">
        <v>75979.766889836523</v>
      </c>
      <c r="D113" s="85">
        <v>29454.531892485644</v>
      </c>
      <c r="E113" s="85">
        <v>266619.2512816831</v>
      </c>
      <c r="F113" s="85">
        <v>60629.956203418493</v>
      </c>
      <c r="G113" s="85">
        <v>25648.59521680318</v>
      </c>
      <c r="H113" s="85">
        <v>251147.11508921449</v>
      </c>
      <c r="I113" s="85">
        <v>44822.847684919267</v>
      </c>
      <c r="J113" s="86">
        <f t="shared" si="4"/>
        <v>988045.00000000012</v>
      </c>
      <c r="K113" s="100"/>
      <c r="L113" s="100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</row>
    <row r="114" spans="1:30" ht="20.100000000000001" customHeight="1" x14ac:dyDescent="0.2">
      <c r="A114" s="84" t="s">
        <v>135</v>
      </c>
      <c r="B114" s="85">
        <v>18079.167237745198</v>
      </c>
      <c r="C114" s="85">
        <v>161808.40498907203</v>
      </c>
      <c r="D114" s="85">
        <v>5181.4441388410032</v>
      </c>
      <c r="E114" s="85">
        <v>29187.360778604267</v>
      </c>
      <c r="F114" s="85">
        <v>136206.77416659115</v>
      </c>
      <c r="G114" s="85">
        <v>79370.042835745102</v>
      </c>
      <c r="H114" s="85">
        <v>1276</v>
      </c>
      <c r="I114" s="85">
        <v>124024.80585340125</v>
      </c>
      <c r="J114" s="86">
        <f t="shared" si="4"/>
        <v>555134</v>
      </c>
      <c r="K114" s="100"/>
      <c r="L114" s="100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</row>
    <row r="115" spans="1:30" ht="20.100000000000001" customHeight="1" x14ac:dyDescent="0.2">
      <c r="A115" s="84" t="s">
        <v>136</v>
      </c>
      <c r="B115" s="85">
        <v>0</v>
      </c>
      <c r="C115" s="85">
        <v>0</v>
      </c>
      <c r="D115" s="85">
        <v>0</v>
      </c>
      <c r="E115" s="85">
        <v>1426525.9077956914</v>
      </c>
      <c r="F115" s="85">
        <v>41384.092204308508</v>
      </c>
      <c r="G115" s="85">
        <v>13470</v>
      </c>
      <c r="H115" s="85">
        <v>0</v>
      </c>
      <c r="I115" s="85">
        <v>0</v>
      </c>
      <c r="J115" s="86">
        <f t="shared" si="4"/>
        <v>1481380</v>
      </c>
      <c r="K115" s="100"/>
      <c r="L115" s="100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</row>
    <row r="116" spans="1:30" ht="20.100000000000001" customHeight="1" x14ac:dyDescent="0.2">
      <c r="A116" s="84" t="s">
        <v>137</v>
      </c>
      <c r="B116" s="85">
        <v>84271.789030953747</v>
      </c>
      <c r="C116" s="85">
        <v>145695.3788095082</v>
      </c>
      <c r="D116" s="85">
        <v>14913.319817449279</v>
      </c>
      <c r="E116" s="85">
        <v>64157.697112434289</v>
      </c>
      <c r="F116" s="85">
        <v>175418.85889208457</v>
      </c>
      <c r="G116" s="85">
        <v>74300.785315729052</v>
      </c>
      <c r="H116" s="85">
        <v>3082.6407024582763</v>
      </c>
      <c r="I116" s="85">
        <v>59424.530319382597</v>
      </c>
      <c r="J116" s="86">
        <f t="shared" si="4"/>
        <v>621265</v>
      </c>
      <c r="K116" s="100"/>
      <c r="L116" s="100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</row>
    <row r="117" spans="1:30" ht="20.100000000000001" customHeight="1" x14ac:dyDescent="0.2">
      <c r="A117" s="84" t="s">
        <v>138</v>
      </c>
      <c r="B117" s="85">
        <v>759586.47833267157</v>
      </c>
      <c r="C117" s="85">
        <v>256193.60679563266</v>
      </c>
      <c r="D117" s="85">
        <v>510538.41283177293</v>
      </c>
      <c r="E117" s="85">
        <v>1569518.4050067589</v>
      </c>
      <c r="F117" s="85">
        <v>272187.99712326122</v>
      </c>
      <c r="G117" s="85">
        <v>132858.9240388851</v>
      </c>
      <c r="H117" s="85">
        <v>297149.10594362544</v>
      </c>
      <c r="I117" s="85">
        <v>134360.06992739212</v>
      </c>
      <c r="J117" s="86">
        <f t="shared" si="4"/>
        <v>3932393</v>
      </c>
      <c r="K117" s="100"/>
      <c r="L117" s="100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</row>
    <row r="118" spans="1:30" ht="20.100000000000001" customHeight="1" x14ac:dyDescent="0.2">
      <c r="A118" s="84" t="s">
        <v>139</v>
      </c>
      <c r="B118" s="85">
        <v>145385.3939928558</v>
      </c>
      <c r="C118" s="85">
        <v>68837.876263167433</v>
      </c>
      <c r="D118" s="85">
        <v>143772.62166721278</v>
      </c>
      <c r="E118" s="85">
        <v>196441.53201791906</v>
      </c>
      <c r="F118" s="85">
        <v>150160.19258787166</v>
      </c>
      <c r="G118" s="85">
        <v>57956.502255926738</v>
      </c>
      <c r="H118" s="85">
        <v>125826.71378611126</v>
      </c>
      <c r="I118" s="85">
        <v>9215.1674289352686</v>
      </c>
      <c r="J118" s="86">
        <f t="shared" si="4"/>
        <v>897595.99999999988</v>
      </c>
      <c r="K118" s="100"/>
      <c r="L118" s="100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</row>
    <row r="119" spans="1:30" ht="20.100000000000001" customHeight="1" x14ac:dyDescent="0.2">
      <c r="A119" s="84" t="s">
        <v>140</v>
      </c>
      <c r="B119" s="85">
        <v>0</v>
      </c>
      <c r="C119" s="85">
        <v>0</v>
      </c>
      <c r="D119" s="85">
        <v>0</v>
      </c>
      <c r="E119" s="85">
        <v>58906</v>
      </c>
      <c r="F119" s="85">
        <v>920</v>
      </c>
      <c r="G119" s="85">
        <v>0</v>
      </c>
      <c r="H119" s="85">
        <v>0</v>
      </c>
      <c r="I119" s="85">
        <v>0</v>
      </c>
      <c r="J119" s="86">
        <f t="shared" si="4"/>
        <v>59826</v>
      </c>
      <c r="K119" s="100"/>
      <c r="L119" s="100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</row>
    <row r="120" spans="1:30" ht="20.100000000000001" customHeight="1" x14ac:dyDescent="0.2">
      <c r="A120" s="84" t="s">
        <v>141</v>
      </c>
      <c r="B120" s="85">
        <v>80797.869975136753</v>
      </c>
      <c r="C120" s="85">
        <v>137455.53378085021</v>
      </c>
      <c r="D120" s="85">
        <v>88345.563224001584</v>
      </c>
      <c r="E120" s="85">
        <v>118439.42378041024</v>
      </c>
      <c r="F120" s="85">
        <v>163060.99091601063</v>
      </c>
      <c r="G120" s="85">
        <v>95065.154866111217</v>
      </c>
      <c r="H120" s="85">
        <v>90928.474699803934</v>
      </c>
      <c r="I120" s="85">
        <v>79950.988757675383</v>
      </c>
      <c r="J120" s="86">
        <f t="shared" si="4"/>
        <v>854044</v>
      </c>
      <c r="K120" s="100"/>
      <c r="L120" s="100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</row>
    <row r="121" spans="1:30" ht="20.100000000000001" customHeight="1" x14ac:dyDescent="0.2">
      <c r="A121" s="84" t="s">
        <v>142</v>
      </c>
      <c r="B121" s="85">
        <v>58841.308638369432</v>
      </c>
      <c r="C121" s="85">
        <v>12981.381956042182</v>
      </c>
      <c r="D121" s="85">
        <v>53611.066298701131</v>
      </c>
      <c r="E121" s="85">
        <v>149224.01784907421</v>
      </c>
      <c r="F121" s="85">
        <v>82318.009702573676</v>
      </c>
      <c r="G121" s="85">
        <v>55380.904947230811</v>
      </c>
      <c r="H121" s="85">
        <v>73299.964643854808</v>
      </c>
      <c r="I121" s="85">
        <v>3841.3459641537333</v>
      </c>
      <c r="J121" s="86">
        <f t="shared" si="4"/>
        <v>489498</v>
      </c>
      <c r="K121" s="100"/>
      <c r="L121" s="100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</row>
    <row r="122" spans="1:30" ht="20.100000000000001" customHeight="1" x14ac:dyDescent="0.2">
      <c r="A122" s="84" t="s">
        <v>143</v>
      </c>
      <c r="B122" s="85">
        <v>100070.9769559401</v>
      </c>
      <c r="C122" s="85">
        <v>211</v>
      </c>
      <c r="D122" s="85">
        <v>34813.153095579473</v>
      </c>
      <c r="E122" s="85">
        <v>383221.27165433438</v>
      </c>
      <c r="F122" s="85">
        <v>406472.91151769646</v>
      </c>
      <c r="G122" s="85">
        <v>98006.873725254947</v>
      </c>
      <c r="H122" s="85">
        <v>313449.87372525496</v>
      </c>
      <c r="I122" s="85">
        <v>1913.9393259396711</v>
      </c>
      <c r="J122" s="86">
        <f t="shared" si="4"/>
        <v>1338160</v>
      </c>
      <c r="K122" s="100"/>
      <c r="L122" s="100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</row>
    <row r="123" spans="1:30" ht="20.100000000000001" customHeight="1" x14ac:dyDescent="0.2">
      <c r="A123" s="84" t="s">
        <v>144</v>
      </c>
      <c r="B123" s="85">
        <v>24706.153043308263</v>
      </c>
      <c r="C123" s="85">
        <v>604.93740355630132</v>
      </c>
      <c r="D123" s="85">
        <v>13983.226389802428</v>
      </c>
      <c r="E123" s="85">
        <v>65474.227389140287</v>
      </c>
      <c r="F123" s="85">
        <v>146857.81970201086</v>
      </c>
      <c r="G123" s="85">
        <v>3060.4187644676872</v>
      </c>
      <c r="H123" s="85">
        <v>21440.115676743128</v>
      </c>
      <c r="I123" s="85">
        <v>2376.1016309710353</v>
      </c>
      <c r="J123" s="86">
        <f t="shared" si="4"/>
        <v>278503</v>
      </c>
      <c r="K123" s="100"/>
      <c r="L123" s="100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</row>
    <row r="124" spans="1:30" ht="20.100000000000001" customHeight="1" x14ac:dyDescent="0.2">
      <c r="A124" s="84" t="s">
        <v>164</v>
      </c>
      <c r="B124" s="85">
        <v>65</v>
      </c>
      <c r="C124" s="85">
        <v>25.965714285714284</v>
      </c>
      <c r="D124" s="85">
        <v>4</v>
      </c>
      <c r="E124" s="85">
        <v>21103.538356977893</v>
      </c>
      <c r="F124" s="85">
        <v>4824.912213790828</v>
      </c>
      <c r="G124" s="85">
        <v>468.58371494556252</v>
      </c>
      <c r="H124" s="85">
        <v>31</v>
      </c>
      <c r="I124" s="85">
        <v>138</v>
      </c>
      <c r="J124" s="86">
        <f t="shared" si="4"/>
        <v>26660.999999999996</v>
      </c>
      <c r="K124" s="100"/>
      <c r="L124" s="100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</row>
    <row r="125" spans="1:30" ht="20.100000000000001" customHeight="1" x14ac:dyDescent="0.2">
      <c r="A125" s="84" t="s">
        <v>165</v>
      </c>
      <c r="B125" s="85">
        <v>0</v>
      </c>
      <c r="C125" s="85">
        <v>17</v>
      </c>
      <c r="D125" s="85">
        <v>462</v>
      </c>
      <c r="E125" s="85">
        <v>255375.02060529546</v>
      </c>
      <c r="F125" s="85">
        <v>635.47652448225085</v>
      </c>
      <c r="G125" s="85">
        <v>6030.7868185031202</v>
      </c>
      <c r="H125" s="85">
        <v>1019.7160517191802</v>
      </c>
      <c r="I125" s="85">
        <v>71</v>
      </c>
      <c r="J125" s="86">
        <f t="shared" si="4"/>
        <v>263611</v>
      </c>
      <c r="K125" s="100"/>
      <c r="L125" s="100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</row>
    <row r="126" spans="1:30" ht="20.100000000000001" customHeight="1" x14ac:dyDescent="0.2">
      <c r="A126" s="84" t="s">
        <v>147</v>
      </c>
      <c r="B126" s="85">
        <v>38578.517871496369</v>
      </c>
      <c r="C126" s="85">
        <v>1123.7872408557753</v>
      </c>
      <c r="D126" s="85">
        <v>3702</v>
      </c>
      <c r="E126" s="85">
        <v>38118.287583214238</v>
      </c>
      <c r="F126" s="85">
        <v>470264.08496888378</v>
      </c>
      <c r="G126" s="85">
        <v>17122.002982168156</v>
      </c>
      <c r="H126" s="85">
        <v>45041.590468676739</v>
      </c>
      <c r="I126" s="85">
        <v>2630.7288847049717</v>
      </c>
      <c r="J126" s="86">
        <f t="shared" si="4"/>
        <v>616581</v>
      </c>
      <c r="K126" s="100"/>
      <c r="L126" s="100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</row>
    <row r="127" spans="1:30" ht="20.100000000000001" customHeight="1" x14ac:dyDescent="0.2">
      <c r="A127" s="95" t="s">
        <v>148</v>
      </c>
      <c r="B127" s="96">
        <v>0</v>
      </c>
      <c r="C127" s="96">
        <v>0</v>
      </c>
      <c r="D127" s="96">
        <v>0</v>
      </c>
      <c r="E127" s="96">
        <v>0</v>
      </c>
      <c r="F127" s="96">
        <v>0</v>
      </c>
      <c r="G127" s="96">
        <v>0</v>
      </c>
      <c r="H127" s="96">
        <v>2914015</v>
      </c>
      <c r="I127" s="96">
        <v>0</v>
      </c>
      <c r="J127" s="97">
        <f t="shared" si="4"/>
        <v>2914015</v>
      </c>
      <c r="K127" s="100"/>
      <c r="L127" s="100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</row>
    <row r="128" spans="1:30" ht="20.100000000000001" customHeight="1" x14ac:dyDescent="0.2">
      <c r="A128" s="84" t="s">
        <v>149</v>
      </c>
      <c r="B128" s="85">
        <v>47</v>
      </c>
      <c r="C128" s="85">
        <v>776.32118195257965</v>
      </c>
      <c r="D128" s="85">
        <v>239</v>
      </c>
      <c r="E128" s="85">
        <v>713175.38410246058</v>
      </c>
      <c r="F128" s="85">
        <v>181234.50861508519</v>
      </c>
      <c r="G128" s="85">
        <v>21742.895462928449</v>
      </c>
      <c r="H128" s="85">
        <v>270</v>
      </c>
      <c r="I128" s="85">
        <v>635.89063757321708</v>
      </c>
      <c r="J128" s="86">
        <f t="shared" si="4"/>
        <v>918121</v>
      </c>
      <c r="K128" s="100"/>
      <c r="L128" s="100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</row>
    <row r="129" spans="1:30" ht="20.100000000000001" customHeight="1" x14ac:dyDescent="0.2">
      <c r="A129" s="84" t="s">
        <v>166</v>
      </c>
      <c r="B129" s="85">
        <v>457919.64995615988</v>
      </c>
      <c r="C129" s="85">
        <v>13436.957226464485</v>
      </c>
      <c r="D129" s="85">
        <v>4765.664276035217</v>
      </c>
      <c r="E129" s="85">
        <v>3833.7597980688661</v>
      </c>
      <c r="F129" s="85">
        <v>390117.17016101693</v>
      </c>
      <c r="G129" s="85">
        <v>35640.436661848056</v>
      </c>
      <c r="H129" s="85">
        <v>9488.7065918723856</v>
      </c>
      <c r="I129" s="85">
        <v>29029.655328534176</v>
      </c>
      <c r="J129" s="86">
        <f t="shared" si="4"/>
        <v>944232</v>
      </c>
      <c r="K129" s="100"/>
      <c r="L129" s="100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</row>
    <row r="130" spans="1:30" ht="20.100000000000001" customHeight="1" x14ac:dyDescent="0.2">
      <c r="A130" s="84" t="s">
        <v>167</v>
      </c>
      <c r="B130" s="85">
        <v>7099.7860449290129</v>
      </c>
      <c r="C130" s="85">
        <v>20528.107406596318</v>
      </c>
      <c r="D130" s="85">
        <v>1681.7677536066467</v>
      </c>
      <c r="E130" s="85">
        <v>7810.9706753441187</v>
      </c>
      <c r="F130" s="85">
        <v>141788.70490599159</v>
      </c>
      <c r="G130" s="85">
        <v>16830.812691002346</v>
      </c>
      <c r="H130" s="85">
        <v>433.55786968744002</v>
      </c>
      <c r="I130" s="85">
        <v>148829.29265284256</v>
      </c>
      <c r="J130" s="86">
        <f t="shared" si="4"/>
        <v>345003.00000000006</v>
      </c>
      <c r="K130" s="100"/>
      <c r="L130" s="100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</row>
    <row r="131" spans="1:30" ht="20.100000000000001" customHeight="1" x14ac:dyDescent="0.2">
      <c r="A131" s="84" t="s">
        <v>168</v>
      </c>
      <c r="B131" s="85">
        <v>2673.2135879333546</v>
      </c>
      <c r="C131" s="85">
        <v>57795.778796273356</v>
      </c>
      <c r="D131" s="85">
        <v>72075.007639350748</v>
      </c>
      <c r="E131" s="85">
        <v>79622.021047827046</v>
      </c>
      <c r="F131" s="85">
        <v>18138.436221103086</v>
      </c>
      <c r="G131" s="85">
        <v>16577.753925986923</v>
      </c>
      <c r="H131" s="85">
        <v>2673.8643993826554</v>
      </c>
      <c r="I131" s="85">
        <v>9405.9243821428445</v>
      </c>
      <c r="J131" s="86">
        <f t="shared" si="4"/>
        <v>258962</v>
      </c>
      <c r="K131" s="100"/>
      <c r="L131" s="100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</row>
    <row r="132" spans="1:30" ht="20.100000000000001" customHeight="1" x14ac:dyDescent="0.2">
      <c r="A132" s="84" t="s">
        <v>169</v>
      </c>
      <c r="B132" s="85">
        <v>367.36914600550966</v>
      </c>
      <c r="C132" s="85">
        <v>0</v>
      </c>
      <c r="D132" s="85">
        <v>6320.4772245807053</v>
      </c>
      <c r="E132" s="85">
        <v>0</v>
      </c>
      <c r="F132" s="85">
        <v>1870</v>
      </c>
      <c r="G132" s="85">
        <v>8170.5990563272971</v>
      </c>
      <c r="H132" s="85">
        <v>1742</v>
      </c>
      <c r="I132" s="85">
        <v>6728.5545730864887</v>
      </c>
      <c r="J132" s="86">
        <f t="shared" si="4"/>
        <v>25199</v>
      </c>
      <c r="K132" s="100"/>
      <c r="L132" s="100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</row>
    <row r="133" spans="1:30" ht="20.100000000000001" customHeight="1" x14ac:dyDescent="0.2">
      <c r="A133" s="84" t="s">
        <v>170</v>
      </c>
      <c r="B133" s="85">
        <v>101997.69138766651</v>
      </c>
      <c r="C133" s="85">
        <v>29790.128866592804</v>
      </c>
      <c r="D133" s="85">
        <v>1406</v>
      </c>
      <c r="E133" s="85">
        <v>2427.1256318185374</v>
      </c>
      <c r="F133" s="85">
        <v>391792.59648866684</v>
      </c>
      <c r="G133" s="85">
        <v>5431.5881295065046</v>
      </c>
      <c r="H133" s="85">
        <v>713.29570252087126</v>
      </c>
      <c r="I133" s="85">
        <v>204597.57379322793</v>
      </c>
      <c r="J133" s="86">
        <f t="shared" si="4"/>
        <v>738156</v>
      </c>
      <c r="K133" s="100"/>
      <c r="L133" s="100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</row>
    <row r="134" spans="1:30" ht="20.100000000000001" customHeight="1" x14ac:dyDescent="0.2">
      <c r="A134" s="84" t="s">
        <v>171</v>
      </c>
      <c r="B134" s="85">
        <v>6378.4892269352576</v>
      </c>
      <c r="C134" s="85">
        <v>61620.088884273922</v>
      </c>
      <c r="D134" s="85">
        <v>69</v>
      </c>
      <c r="E134" s="85">
        <v>1554</v>
      </c>
      <c r="F134" s="85">
        <v>121245.34219407092</v>
      </c>
      <c r="G134" s="85">
        <v>0</v>
      </c>
      <c r="H134" s="85">
        <v>0</v>
      </c>
      <c r="I134" s="85">
        <v>1508.0796947199005</v>
      </c>
      <c r="J134" s="86">
        <f t="shared" si="4"/>
        <v>192375</v>
      </c>
      <c r="K134" s="100"/>
      <c r="L134" s="100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</row>
    <row r="135" spans="1:30" ht="20.100000000000001" customHeight="1" x14ac:dyDescent="0.2">
      <c r="A135" s="84" t="s">
        <v>172</v>
      </c>
      <c r="B135" s="85">
        <v>12461.34516727558</v>
      </c>
      <c r="C135" s="85">
        <v>66.3409017004916</v>
      </c>
      <c r="D135" s="85">
        <v>45</v>
      </c>
      <c r="E135" s="85">
        <v>32</v>
      </c>
      <c r="F135" s="85">
        <v>11185.658600967883</v>
      </c>
      <c r="G135" s="85">
        <v>4272.1926394919565</v>
      </c>
      <c r="H135" s="85">
        <v>0</v>
      </c>
      <c r="I135" s="85">
        <v>3996.4626905640889</v>
      </c>
      <c r="J135" s="86">
        <f t="shared" si="4"/>
        <v>32059</v>
      </c>
      <c r="K135" s="100"/>
      <c r="L135" s="100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</row>
    <row r="136" spans="1:30" ht="20.100000000000001" customHeight="1" x14ac:dyDescent="0.2">
      <c r="A136" s="84" t="s">
        <v>173</v>
      </c>
      <c r="B136" s="85">
        <v>4211146.8300005803</v>
      </c>
      <c r="C136" s="85">
        <v>560802.26119811845</v>
      </c>
      <c r="D136" s="85">
        <v>31542500.53626119</v>
      </c>
      <c r="E136" s="85">
        <v>230612.12190022503</v>
      </c>
      <c r="F136" s="85">
        <v>577955.86469532712</v>
      </c>
      <c r="G136" s="85">
        <v>2663041.7825555992</v>
      </c>
      <c r="H136" s="85">
        <v>948051.44784423965</v>
      </c>
      <c r="I136" s="85">
        <v>265481.15554472059</v>
      </c>
      <c r="J136" s="86">
        <f t="shared" si="4"/>
        <v>40999592</v>
      </c>
      <c r="K136" s="100"/>
      <c r="L136" s="100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</row>
    <row r="137" spans="1:30" ht="20.100000000000001" customHeight="1" thickBot="1" x14ac:dyDescent="0.25">
      <c r="A137" s="92" t="s">
        <v>174</v>
      </c>
      <c r="B137" s="93">
        <v>710695.04545475927</v>
      </c>
      <c r="C137" s="93">
        <v>377889.11404319009</v>
      </c>
      <c r="D137" s="93">
        <v>352762.2152449314</v>
      </c>
      <c r="E137" s="93">
        <v>297097.13850716193</v>
      </c>
      <c r="F137" s="93">
        <v>189153.84044549259</v>
      </c>
      <c r="G137" s="93">
        <v>401047.43448475772</v>
      </c>
      <c r="H137" s="93">
        <v>75466.020024008219</v>
      </c>
      <c r="I137" s="93">
        <v>63230.191795698775</v>
      </c>
      <c r="J137" s="94">
        <f t="shared" si="4"/>
        <v>2467341</v>
      </c>
      <c r="K137" s="100"/>
      <c r="L137" s="100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</row>
    <row r="138" spans="1:30" s="83" customFormat="1" x14ac:dyDescent="0.2">
      <c r="A138" s="119" t="s">
        <v>250</v>
      </c>
      <c r="B138" s="111"/>
      <c r="C138" s="111"/>
      <c r="D138" s="111"/>
      <c r="E138" s="111"/>
      <c r="F138" s="111"/>
      <c r="G138" s="63"/>
      <c r="H138" s="63"/>
      <c r="I138" s="98"/>
      <c r="J138" s="63"/>
    </row>
    <row r="139" spans="1:30" s="83" customFormat="1" x14ac:dyDescent="0.2">
      <c r="A139" s="116" t="s">
        <v>244</v>
      </c>
      <c r="B139" s="111"/>
      <c r="C139" s="111"/>
      <c r="D139" s="111"/>
      <c r="E139" s="111"/>
      <c r="F139" s="111"/>
      <c r="G139" s="63"/>
      <c r="H139" s="63"/>
      <c r="I139" s="63"/>
      <c r="J139" s="63"/>
    </row>
    <row r="140" spans="1:30" s="83" customFormat="1" x14ac:dyDescent="0.2">
      <c r="A140" s="116" t="s">
        <v>270</v>
      </c>
      <c r="B140" s="111"/>
      <c r="C140" s="111"/>
      <c r="D140" s="111"/>
      <c r="E140" s="111"/>
      <c r="F140" s="111"/>
      <c r="G140" s="63"/>
      <c r="H140" s="63"/>
      <c r="I140" s="63"/>
      <c r="J140" s="63"/>
    </row>
    <row r="141" spans="1:30" s="83" customFormat="1" x14ac:dyDescent="0.2">
      <c r="A141" s="116" t="s">
        <v>267</v>
      </c>
      <c r="B141" s="112"/>
      <c r="C141" s="112"/>
      <c r="D141" s="112"/>
      <c r="E141" s="112"/>
      <c r="F141" s="112"/>
    </row>
    <row r="142" spans="1:30" s="83" customFormat="1" x14ac:dyDescent="0.2"/>
    <row r="143" spans="1:30" s="83" customFormat="1" x14ac:dyDescent="0.2"/>
    <row r="144" spans="1:30" s="83" customFormat="1" x14ac:dyDescent="0.2"/>
    <row r="145" s="83" customFormat="1" x14ac:dyDescent="0.2"/>
    <row r="146" s="83" customFormat="1" x14ac:dyDescent="0.2"/>
    <row r="147" s="83" customFormat="1" x14ac:dyDescent="0.2"/>
    <row r="148" s="83" customFormat="1" x14ac:dyDescent="0.2"/>
    <row r="149" s="83" customFormat="1" x14ac:dyDescent="0.2"/>
    <row r="150" s="83" customFormat="1" x14ac:dyDescent="0.2"/>
    <row r="151" s="83" customFormat="1" x14ac:dyDescent="0.2"/>
    <row r="152" s="83" customFormat="1" x14ac:dyDescent="0.2"/>
    <row r="153" s="83" customFormat="1" x14ac:dyDescent="0.2"/>
    <row r="154" s="83" customFormat="1" x14ac:dyDescent="0.2"/>
    <row r="155" s="83" customFormat="1" x14ac:dyDescent="0.2"/>
    <row r="156" s="83" customFormat="1" x14ac:dyDescent="0.2"/>
    <row r="157" s="83" customFormat="1" x14ac:dyDescent="0.2"/>
    <row r="158" s="83" customFormat="1" x14ac:dyDescent="0.2"/>
    <row r="159" s="83" customFormat="1" x14ac:dyDescent="0.2"/>
    <row r="160" s="83" customFormat="1" x14ac:dyDescent="0.2"/>
    <row r="161" s="83" customFormat="1" x14ac:dyDescent="0.2"/>
    <row r="162" s="83" customFormat="1" x14ac:dyDescent="0.2"/>
    <row r="163" s="83" customFormat="1" x14ac:dyDescent="0.2"/>
    <row r="164" s="83" customFormat="1" x14ac:dyDescent="0.2"/>
    <row r="165" s="83" customFormat="1" x14ac:dyDescent="0.2"/>
    <row r="166" s="83" customFormat="1" x14ac:dyDescent="0.2"/>
    <row r="167" s="83" customFormat="1" x14ac:dyDescent="0.2"/>
    <row r="168" s="83" customFormat="1" x14ac:dyDescent="0.2"/>
    <row r="169" s="83" customFormat="1" x14ac:dyDescent="0.2"/>
    <row r="170" s="83" customFormat="1" x14ac:dyDescent="0.2"/>
    <row r="171" s="83" customFormat="1" x14ac:dyDescent="0.2"/>
    <row r="172" s="83" customFormat="1" x14ac:dyDescent="0.2"/>
    <row r="173" s="83" customFormat="1" x14ac:dyDescent="0.2"/>
    <row r="174" s="83" customFormat="1" x14ac:dyDescent="0.2"/>
    <row r="175" s="83" customFormat="1" x14ac:dyDescent="0.2"/>
    <row r="176" s="83" customFormat="1" x14ac:dyDescent="0.2"/>
    <row r="177" s="83" customFormat="1" x14ac:dyDescent="0.2"/>
    <row r="178" s="83" customFormat="1" x14ac:dyDescent="0.2"/>
    <row r="179" s="83" customFormat="1" x14ac:dyDescent="0.2"/>
    <row r="180" s="83" customFormat="1" x14ac:dyDescent="0.2"/>
    <row r="181" s="83" customFormat="1" x14ac:dyDescent="0.2"/>
    <row r="182" s="83" customFormat="1" x14ac:dyDescent="0.2"/>
    <row r="183" s="83" customFormat="1" x14ac:dyDescent="0.2"/>
    <row r="184" s="83" customFormat="1" x14ac:dyDescent="0.2"/>
    <row r="185" s="83" customFormat="1" x14ac:dyDescent="0.2"/>
    <row r="186" s="83" customFormat="1" x14ac:dyDescent="0.2"/>
    <row r="187" s="83" customFormat="1" x14ac:dyDescent="0.2"/>
  </sheetData>
  <mergeCells count="30">
    <mergeCell ref="IQ101:IV101"/>
    <mergeCell ref="EK101:ET101"/>
    <mergeCell ref="EU101:FD101"/>
    <mergeCell ref="FE101:FN101"/>
    <mergeCell ref="FO101:FX101"/>
    <mergeCell ref="FY101:GH101"/>
    <mergeCell ref="GI101:GR101"/>
    <mergeCell ref="GS101:HB101"/>
    <mergeCell ref="HC101:HL101"/>
    <mergeCell ref="HM101:HV101"/>
    <mergeCell ref="HW101:IF101"/>
    <mergeCell ref="IG101:IP101"/>
    <mergeCell ref="EA101:EJ101"/>
    <mergeCell ref="U101:AD101"/>
    <mergeCell ref="AE101:AN101"/>
    <mergeCell ref="AO101:AX101"/>
    <mergeCell ref="AY101:BH101"/>
    <mergeCell ref="BI101:BR101"/>
    <mergeCell ref="BS101:CB101"/>
    <mergeCell ref="CC101:CL101"/>
    <mergeCell ref="CM101:CV101"/>
    <mergeCell ref="CW101:DF101"/>
    <mergeCell ref="DG101:DP101"/>
    <mergeCell ref="DQ101:DZ101"/>
    <mergeCell ref="A101:J101"/>
    <mergeCell ref="A7:J7"/>
    <mergeCell ref="A8:J8"/>
    <mergeCell ref="A53:J53"/>
    <mergeCell ref="A54:J54"/>
    <mergeCell ref="A100:J10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AB355"/>
  <sheetViews>
    <sheetView zoomScaleNormal="100" zoomScaleSheetLayoutView="80" zoomScalePageLayoutView="60" workbookViewId="0">
      <selection activeCell="K11" sqref="K11"/>
    </sheetView>
  </sheetViews>
  <sheetFormatPr baseColWidth="10" defaultColWidth="14.85546875" defaultRowHeight="12.75" x14ac:dyDescent="0.2"/>
  <cols>
    <col min="1" max="10" width="16.7109375" style="1" customWidth="1"/>
    <col min="11" max="11" width="12.28515625" style="17" bestFit="1" customWidth="1"/>
    <col min="12" max="16384" width="14.85546875" style="1"/>
  </cols>
  <sheetData>
    <row r="1" spans="1:21" s="16" customFormat="1" ht="15.75" customHeight="1" x14ac:dyDescent="0.2">
      <c r="K1" s="17"/>
    </row>
    <row r="2" spans="1:21" s="16" customFormat="1" ht="15.75" customHeight="1" x14ac:dyDescent="0.2">
      <c r="K2" s="17"/>
    </row>
    <row r="3" spans="1:21" s="16" customFormat="1" ht="15.75" customHeight="1" x14ac:dyDescent="0.2">
      <c r="K3" s="17"/>
    </row>
    <row r="4" spans="1:21" s="16" customFormat="1" ht="15.75" customHeight="1" x14ac:dyDescent="0.2">
      <c r="K4" s="17"/>
    </row>
    <row r="5" spans="1:21" s="16" customFormat="1" ht="15.75" customHeight="1" x14ac:dyDescent="0.25">
      <c r="A5" s="206" t="s">
        <v>121</v>
      </c>
      <c r="B5" s="206"/>
      <c r="C5" s="206"/>
      <c r="D5" s="206"/>
      <c r="E5" s="206"/>
      <c r="F5" s="206"/>
      <c r="G5" s="206"/>
      <c r="H5" s="206"/>
      <c r="I5" s="206"/>
      <c r="J5" s="206"/>
      <c r="K5" s="17"/>
    </row>
    <row r="6" spans="1:21" s="16" customFormat="1" ht="3" customHeight="1" x14ac:dyDescent="0.2">
      <c r="K6" s="17"/>
    </row>
    <row r="7" spans="1:21" s="21" customFormat="1" ht="15.75" x14ac:dyDescent="0.25">
      <c r="A7" s="206" t="s">
        <v>76</v>
      </c>
      <c r="B7" s="206"/>
      <c r="C7" s="206"/>
      <c r="D7" s="206"/>
      <c r="E7" s="206"/>
      <c r="F7" s="206"/>
      <c r="G7" s="206"/>
      <c r="H7" s="206"/>
      <c r="I7" s="206"/>
      <c r="J7" s="206"/>
      <c r="K7" s="17"/>
    </row>
    <row r="8" spans="1:21" s="21" customFormat="1" ht="15.75" x14ac:dyDescent="0.25">
      <c r="A8" s="206" t="s">
        <v>0</v>
      </c>
      <c r="B8" s="206"/>
      <c r="C8" s="206"/>
      <c r="D8" s="206"/>
      <c r="E8" s="206"/>
      <c r="F8" s="206"/>
      <c r="G8" s="206"/>
      <c r="H8" s="206"/>
      <c r="I8" s="206"/>
      <c r="J8" s="206"/>
      <c r="K8" s="17"/>
    </row>
    <row r="9" spans="1:21" s="16" customFormat="1" ht="6.75" customHeight="1" thickBot="1" x14ac:dyDescent="0.25">
      <c r="A9" s="18"/>
      <c r="K9" s="17"/>
    </row>
    <row r="10" spans="1:21" ht="17.25" customHeight="1" x14ac:dyDescent="0.2">
      <c r="A10" s="39" t="s">
        <v>1</v>
      </c>
      <c r="B10" s="40" t="s">
        <v>2</v>
      </c>
      <c r="C10" s="40" t="s">
        <v>3</v>
      </c>
      <c r="D10" s="40" t="s">
        <v>4</v>
      </c>
      <c r="E10" s="40" t="s">
        <v>5</v>
      </c>
      <c r="F10" s="40" t="s">
        <v>6</v>
      </c>
      <c r="G10" s="40" t="s">
        <v>7</v>
      </c>
      <c r="H10" s="40" t="s">
        <v>8</v>
      </c>
      <c r="I10" s="40" t="s">
        <v>9</v>
      </c>
      <c r="J10" s="41" t="s">
        <v>10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20.100000000000001" customHeight="1" x14ac:dyDescent="0.25">
      <c r="A11" s="3" t="s">
        <v>11</v>
      </c>
      <c r="B11" s="4">
        <v>25933.453920386997</v>
      </c>
      <c r="C11" s="4">
        <v>1295120.2648400101</v>
      </c>
      <c r="D11" s="4">
        <v>661630.22572161024</v>
      </c>
      <c r="E11" s="4">
        <v>455507.22626747686</v>
      </c>
      <c r="F11" s="4">
        <v>27733.139750336362</v>
      </c>
      <c r="G11" s="4">
        <v>0</v>
      </c>
      <c r="H11" s="4">
        <v>71083.881290453472</v>
      </c>
      <c r="I11" s="4">
        <v>34134.808209725874</v>
      </c>
      <c r="J11" s="5">
        <f t="shared" ref="J11:J55" si="0">SUM(B11:I11)</f>
        <v>2571142.9999999995</v>
      </c>
      <c r="L11" s="23"/>
      <c r="M11" s="23"/>
      <c r="N11" s="16"/>
      <c r="O11" s="16"/>
      <c r="P11" s="16"/>
      <c r="Q11" s="16"/>
      <c r="R11" s="16"/>
      <c r="S11" s="16"/>
      <c r="T11" s="16"/>
      <c r="U11" s="16"/>
    </row>
    <row r="12" spans="1:21" ht="20.100000000000001" customHeight="1" x14ac:dyDescent="0.25">
      <c r="A12" s="3" t="s">
        <v>12</v>
      </c>
      <c r="B12" s="4">
        <v>54234.168546607892</v>
      </c>
      <c r="C12" s="4">
        <v>19402.3644741303</v>
      </c>
      <c r="D12" s="4">
        <v>33333.677700433604</v>
      </c>
      <c r="E12" s="4">
        <v>18770.588201469756</v>
      </c>
      <c r="F12" s="4">
        <v>23906.15979420194</v>
      </c>
      <c r="G12" s="4">
        <v>48963.276798014893</v>
      </c>
      <c r="H12" s="4">
        <v>237638.29800004518</v>
      </c>
      <c r="I12" s="4">
        <v>22818.46648509644</v>
      </c>
      <c r="J12" s="5">
        <f t="shared" si="0"/>
        <v>459067</v>
      </c>
      <c r="L12" s="23"/>
      <c r="M12" s="23"/>
      <c r="N12" s="16"/>
      <c r="O12" s="16"/>
      <c r="P12" s="16"/>
      <c r="Q12" s="16"/>
      <c r="R12" s="16"/>
      <c r="S12" s="16"/>
      <c r="T12" s="16"/>
      <c r="U12" s="16"/>
    </row>
    <row r="13" spans="1:21" ht="20.100000000000001" customHeight="1" x14ac:dyDescent="0.25">
      <c r="A13" s="3" t="s">
        <v>13</v>
      </c>
      <c r="B13" s="4">
        <v>0</v>
      </c>
      <c r="C13" s="4">
        <v>614.85714285714289</v>
      </c>
      <c r="D13" s="4">
        <v>936.99783046644961</v>
      </c>
      <c r="E13" s="4">
        <v>0</v>
      </c>
      <c r="F13" s="4">
        <v>0</v>
      </c>
      <c r="G13" s="4">
        <v>11040.512751544133</v>
      </c>
      <c r="H13" s="4">
        <v>2263.632275132275</v>
      </c>
      <c r="I13" s="4">
        <v>0</v>
      </c>
      <c r="J13" s="5">
        <f t="shared" si="0"/>
        <v>14856</v>
      </c>
      <c r="L13" s="23"/>
      <c r="M13" s="23"/>
      <c r="N13" s="16"/>
      <c r="O13" s="16"/>
      <c r="P13" s="16"/>
      <c r="Q13" s="16"/>
      <c r="R13" s="16"/>
      <c r="S13" s="16"/>
      <c r="T13" s="16"/>
      <c r="U13" s="16"/>
    </row>
    <row r="14" spans="1:21" ht="20.100000000000001" customHeight="1" x14ac:dyDescent="0.25">
      <c r="A14" s="3" t="s">
        <v>14</v>
      </c>
      <c r="B14" s="4">
        <v>46</v>
      </c>
      <c r="C14" s="4">
        <v>2253</v>
      </c>
      <c r="D14" s="4">
        <v>457.9473684210526</v>
      </c>
      <c r="E14" s="4">
        <v>32</v>
      </c>
      <c r="F14" s="4">
        <v>3</v>
      </c>
      <c r="G14" s="4">
        <v>609.05263157894728</v>
      </c>
      <c r="H14" s="4">
        <v>4</v>
      </c>
      <c r="I14" s="4">
        <v>76</v>
      </c>
      <c r="J14" s="5">
        <f t="shared" si="0"/>
        <v>3481</v>
      </c>
      <c r="L14" s="23"/>
      <c r="M14" s="23"/>
      <c r="N14" s="16"/>
      <c r="O14" s="16"/>
      <c r="P14" s="16"/>
      <c r="Q14" s="16"/>
      <c r="R14" s="16"/>
      <c r="S14" s="16"/>
      <c r="T14" s="16"/>
      <c r="U14" s="16"/>
    </row>
    <row r="15" spans="1:21" ht="20.100000000000001" customHeight="1" x14ac:dyDescent="0.25">
      <c r="A15" s="3" t="s">
        <v>15</v>
      </c>
      <c r="B15" s="4">
        <v>1.1172214182344429</v>
      </c>
      <c r="C15" s="4">
        <v>1948.7273038493013</v>
      </c>
      <c r="D15" s="4">
        <v>16919.950034664405</v>
      </c>
      <c r="E15" s="4">
        <v>97.162520137921007</v>
      </c>
      <c r="F15" s="4">
        <v>146.27506619856592</v>
      </c>
      <c r="G15" s="4">
        <v>120.10978734723345</v>
      </c>
      <c r="H15" s="4">
        <v>37981.602629398549</v>
      </c>
      <c r="I15" s="4">
        <v>6378.0554369857955</v>
      </c>
      <c r="J15" s="5">
        <f t="shared" si="0"/>
        <v>63593.000000000007</v>
      </c>
      <c r="L15" s="23"/>
      <c r="M15" s="23"/>
      <c r="N15" s="16"/>
      <c r="O15" s="16"/>
      <c r="P15" s="16"/>
      <c r="Q15" s="16"/>
      <c r="R15" s="16"/>
      <c r="S15" s="16"/>
      <c r="T15" s="16"/>
      <c r="U15" s="16"/>
    </row>
    <row r="16" spans="1:21" ht="20.100000000000001" customHeight="1" x14ac:dyDescent="0.25">
      <c r="A16" s="3" t="s">
        <v>16</v>
      </c>
      <c r="B16" s="4">
        <v>6989.1423614998084</v>
      </c>
      <c r="C16" s="4">
        <v>1835.9623320630697</v>
      </c>
      <c r="D16" s="4">
        <v>10793.330631013085</v>
      </c>
      <c r="E16" s="4">
        <v>13088.829316219408</v>
      </c>
      <c r="F16" s="4">
        <v>19819.356139109314</v>
      </c>
      <c r="G16" s="4">
        <v>13919.337221464655</v>
      </c>
      <c r="H16" s="4">
        <v>188958.85616680456</v>
      </c>
      <c r="I16" s="4">
        <v>18640.185831826089</v>
      </c>
      <c r="J16" s="5">
        <f t="shared" si="0"/>
        <v>274044.99999999994</v>
      </c>
      <c r="L16" s="23"/>
      <c r="M16" s="23"/>
      <c r="N16" s="16"/>
      <c r="O16" s="16"/>
      <c r="P16" s="16"/>
      <c r="Q16" s="16"/>
      <c r="R16" s="16"/>
      <c r="S16" s="16"/>
      <c r="T16" s="16"/>
      <c r="U16" s="16"/>
    </row>
    <row r="17" spans="1:21" ht="20.100000000000001" customHeight="1" x14ac:dyDescent="0.25">
      <c r="A17" s="3" t="s">
        <v>17</v>
      </c>
      <c r="B17" s="4">
        <v>272.20909891398225</v>
      </c>
      <c r="C17" s="4">
        <v>3258.3494362952019</v>
      </c>
      <c r="D17" s="4">
        <v>13620.916149589137</v>
      </c>
      <c r="E17" s="4">
        <v>670.94133117668434</v>
      </c>
      <c r="F17" s="4">
        <v>4273.7877428521269</v>
      </c>
      <c r="G17" s="4">
        <v>57333.368075673199</v>
      </c>
      <c r="H17" s="4">
        <v>114257.00748997934</v>
      </c>
      <c r="I17" s="4">
        <v>27106.42067552033</v>
      </c>
      <c r="J17" s="5">
        <f t="shared" si="0"/>
        <v>220793</v>
      </c>
      <c r="L17" s="23"/>
      <c r="M17" s="23"/>
      <c r="N17" s="16"/>
      <c r="O17" s="16"/>
      <c r="P17" s="16"/>
      <c r="Q17" s="16"/>
      <c r="R17" s="16"/>
      <c r="S17" s="16"/>
      <c r="T17" s="16"/>
      <c r="U17" s="16"/>
    </row>
    <row r="18" spans="1:21" ht="20.100000000000001" customHeight="1" x14ac:dyDescent="0.25">
      <c r="A18" s="3" t="s">
        <v>18</v>
      </c>
      <c r="B18" s="4">
        <v>160.55138736752309</v>
      </c>
      <c r="C18" s="4">
        <v>128.80161317602048</v>
      </c>
      <c r="D18" s="4">
        <v>33.845525257862505</v>
      </c>
      <c r="E18" s="4">
        <v>141.77931604040486</v>
      </c>
      <c r="F18" s="4">
        <v>1360.3133100088398</v>
      </c>
      <c r="G18" s="4">
        <v>3597.1069037825746</v>
      </c>
      <c r="H18" s="4">
        <v>4714.3709008443448</v>
      </c>
      <c r="I18" s="4">
        <v>58.231043522429374</v>
      </c>
      <c r="J18" s="5">
        <f t="shared" si="0"/>
        <v>10195</v>
      </c>
      <c r="L18" s="23"/>
      <c r="M18" s="23"/>
      <c r="N18" s="16"/>
      <c r="O18" s="16"/>
      <c r="P18" s="16"/>
      <c r="Q18" s="16"/>
      <c r="R18" s="16"/>
      <c r="S18" s="16"/>
      <c r="T18" s="16"/>
      <c r="U18" s="16"/>
    </row>
    <row r="19" spans="1:21" ht="20.100000000000001" customHeight="1" x14ac:dyDescent="0.25">
      <c r="A19" s="3" t="s">
        <v>19</v>
      </c>
      <c r="B19" s="4">
        <v>3666.6835745291301</v>
      </c>
      <c r="C19" s="4">
        <v>1365.712581530089</v>
      </c>
      <c r="D19" s="4">
        <v>13660.801696109189</v>
      </c>
      <c r="E19" s="4">
        <v>1298.3967902964944</v>
      </c>
      <c r="F19" s="4">
        <v>14626.857846995765</v>
      </c>
      <c r="G19" s="4">
        <v>64548.018681082845</v>
      </c>
      <c r="H19" s="4">
        <v>124256.03520796241</v>
      </c>
      <c r="I19" s="4">
        <v>3594.4936214940722</v>
      </c>
      <c r="J19" s="5">
        <f t="shared" si="0"/>
        <v>227017</v>
      </c>
      <c r="L19" s="23"/>
      <c r="M19" s="23"/>
      <c r="N19" s="16"/>
      <c r="O19" s="16"/>
      <c r="P19" s="16"/>
      <c r="Q19" s="16"/>
      <c r="R19" s="16"/>
      <c r="S19" s="16"/>
      <c r="T19" s="16"/>
      <c r="U19" s="16"/>
    </row>
    <row r="20" spans="1:21" s="7" customFormat="1" ht="20.100000000000001" customHeight="1" x14ac:dyDescent="0.25">
      <c r="A20" s="3" t="s">
        <v>20</v>
      </c>
      <c r="B20" s="4">
        <v>13638.680947889114</v>
      </c>
      <c r="C20" s="4">
        <v>13453.733042711912</v>
      </c>
      <c r="D20" s="4">
        <v>2461.4300661138004</v>
      </c>
      <c r="E20" s="4">
        <v>23532.775561369075</v>
      </c>
      <c r="F20" s="4">
        <v>4036.0866357878808</v>
      </c>
      <c r="G20" s="4">
        <v>2845.5500690836529</v>
      </c>
      <c r="H20" s="4">
        <v>29323.5184700881</v>
      </c>
      <c r="I20" s="4">
        <v>2398.2252069564593</v>
      </c>
      <c r="J20" s="5">
        <f t="shared" si="0"/>
        <v>91690</v>
      </c>
      <c r="K20" s="17"/>
      <c r="L20" s="23"/>
      <c r="M20" s="23"/>
      <c r="N20" s="30"/>
      <c r="O20" s="30"/>
      <c r="P20" s="30"/>
      <c r="Q20" s="30"/>
      <c r="R20" s="30"/>
      <c r="S20" s="30"/>
      <c r="T20" s="30"/>
      <c r="U20" s="30"/>
    </row>
    <row r="21" spans="1:21" s="7" customFormat="1" ht="20.100000000000001" customHeight="1" x14ac:dyDescent="0.25">
      <c r="A21" s="3" t="s">
        <v>21</v>
      </c>
      <c r="B21" s="4">
        <v>594</v>
      </c>
      <c r="C21" s="4">
        <v>29145.038940238712</v>
      </c>
      <c r="D21" s="4">
        <v>1527.8885223880695</v>
      </c>
      <c r="E21" s="4">
        <v>3757.496209345401</v>
      </c>
      <c r="F21" s="4">
        <v>11686.569371805377</v>
      </c>
      <c r="G21" s="4">
        <v>13935.315346610034</v>
      </c>
      <c r="H21" s="4">
        <v>358.06354701895054</v>
      </c>
      <c r="I21" s="4">
        <v>11615.62806259346</v>
      </c>
      <c r="J21" s="5">
        <f t="shared" si="0"/>
        <v>72620</v>
      </c>
      <c r="K21" s="17"/>
      <c r="L21" s="23"/>
      <c r="M21" s="23"/>
      <c r="N21" s="30"/>
      <c r="O21" s="30"/>
      <c r="P21" s="30"/>
      <c r="Q21" s="30"/>
      <c r="R21" s="30"/>
      <c r="S21" s="30"/>
      <c r="T21" s="30"/>
      <c r="U21" s="30"/>
    </row>
    <row r="22" spans="1:21" s="7" customFormat="1" ht="20.100000000000001" customHeight="1" x14ac:dyDescent="0.25">
      <c r="A22" s="3" t="s">
        <v>22</v>
      </c>
      <c r="B22" s="4">
        <v>0</v>
      </c>
      <c r="C22" s="4">
        <v>0</v>
      </c>
      <c r="D22" s="4">
        <v>0</v>
      </c>
      <c r="E22" s="4">
        <v>37632.99589922851</v>
      </c>
      <c r="F22" s="4">
        <v>3735.6928762816979</v>
      </c>
      <c r="G22" s="4">
        <v>5.829081632653061</v>
      </c>
      <c r="H22" s="4">
        <v>24.482142857142858</v>
      </c>
      <c r="I22" s="4">
        <v>0</v>
      </c>
      <c r="J22" s="5">
        <f t="shared" si="0"/>
        <v>41399.000000000007</v>
      </c>
      <c r="K22" s="17"/>
      <c r="L22" s="23"/>
      <c r="M22" s="23"/>
      <c r="N22" s="30"/>
      <c r="O22" s="30"/>
      <c r="P22" s="30"/>
      <c r="Q22" s="30"/>
      <c r="R22" s="30"/>
      <c r="S22" s="30"/>
      <c r="T22" s="30"/>
      <c r="U22" s="30"/>
    </row>
    <row r="23" spans="1:21" s="7" customFormat="1" ht="20.100000000000001" customHeight="1" x14ac:dyDescent="0.25">
      <c r="A23" s="3" t="s">
        <v>23</v>
      </c>
      <c r="B23" s="4">
        <v>9856.254617567407</v>
      </c>
      <c r="C23" s="4">
        <v>17773.98994983072</v>
      </c>
      <c r="D23" s="4">
        <v>1259.6232960578368</v>
      </c>
      <c r="E23" s="4">
        <v>8125.0605409198115</v>
      </c>
      <c r="F23" s="4">
        <v>14292.253739962711</v>
      </c>
      <c r="G23" s="4">
        <v>14331.241477962441</v>
      </c>
      <c r="H23" s="4">
        <v>284.8126603795244</v>
      </c>
      <c r="I23" s="4">
        <v>4987.7637173195471</v>
      </c>
      <c r="J23" s="5">
        <f t="shared" si="0"/>
        <v>70911</v>
      </c>
      <c r="K23" s="17"/>
      <c r="L23" s="23"/>
      <c r="M23" s="23"/>
      <c r="N23" s="30"/>
      <c r="O23" s="30"/>
      <c r="P23" s="30"/>
      <c r="Q23" s="30"/>
      <c r="R23" s="30"/>
      <c r="S23" s="30"/>
      <c r="T23" s="30"/>
      <c r="U23" s="30"/>
    </row>
    <row r="24" spans="1:21" s="7" customFormat="1" ht="20.100000000000001" customHeight="1" x14ac:dyDescent="0.25">
      <c r="A24" s="3" t="s">
        <v>24</v>
      </c>
      <c r="B24" s="4">
        <v>52275.267384979816</v>
      </c>
      <c r="C24" s="4">
        <v>43863.867234061363</v>
      </c>
      <c r="D24" s="4">
        <v>40543.020860626886</v>
      </c>
      <c r="E24" s="4">
        <v>75038.926797648615</v>
      </c>
      <c r="F24" s="4">
        <v>25177.017812958573</v>
      </c>
      <c r="G24" s="4">
        <v>11511.222972041149</v>
      </c>
      <c r="H24" s="4">
        <v>28743.46633211022</v>
      </c>
      <c r="I24" s="4">
        <v>13824.21060557338</v>
      </c>
      <c r="J24" s="5">
        <f t="shared" si="0"/>
        <v>290976.99999999994</v>
      </c>
      <c r="K24" s="17"/>
      <c r="L24" s="23"/>
      <c r="M24" s="23"/>
      <c r="N24" s="30"/>
      <c r="O24" s="30"/>
      <c r="P24" s="30"/>
      <c r="Q24" s="30"/>
      <c r="R24" s="30"/>
      <c r="S24" s="30"/>
      <c r="T24" s="30"/>
      <c r="U24" s="30"/>
    </row>
    <row r="25" spans="1:21" s="7" customFormat="1" ht="20.100000000000001" customHeight="1" x14ac:dyDescent="0.25">
      <c r="A25" s="3" t="s">
        <v>25</v>
      </c>
      <c r="B25" s="4">
        <v>9888.9072648495476</v>
      </c>
      <c r="C25" s="4">
        <v>1483.4890286058016</v>
      </c>
      <c r="D25" s="4">
        <v>6411.3773052976412</v>
      </c>
      <c r="E25" s="4">
        <v>3228.2495824228595</v>
      </c>
      <c r="F25" s="4">
        <v>10974.044652228171</v>
      </c>
      <c r="G25" s="4">
        <v>3776.3372989691479</v>
      </c>
      <c r="H25" s="4">
        <v>9435.5712192567826</v>
      </c>
      <c r="I25" s="4">
        <v>593.02364837004393</v>
      </c>
      <c r="J25" s="5">
        <f t="shared" si="0"/>
        <v>45790.999999999993</v>
      </c>
      <c r="K25" s="17"/>
      <c r="L25" s="23"/>
      <c r="M25" s="23"/>
      <c r="N25" s="30"/>
      <c r="O25" s="30"/>
      <c r="P25" s="30"/>
      <c r="Q25" s="30"/>
      <c r="R25" s="30"/>
      <c r="S25" s="30"/>
      <c r="T25" s="30"/>
      <c r="U25" s="30"/>
    </row>
    <row r="26" spans="1:21" s="7" customFormat="1" ht="20.100000000000001" customHeight="1" x14ac:dyDescent="0.25">
      <c r="A26" s="3" t="s">
        <v>26</v>
      </c>
      <c r="B26" s="4">
        <v>0</v>
      </c>
      <c r="C26" s="4">
        <v>0</v>
      </c>
      <c r="D26" s="4">
        <v>0</v>
      </c>
      <c r="E26" s="4">
        <v>6860.3896955503515</v>
      </c>
      <c r="F26" s="4">
        <v>15.610304449648712</v>
      </c>
      <c r="G26" s="4">
        <v>31</v>
      </c>
      <c r="H26" s="4">
        <v>0</v>
      </c>
      <c r="I26" s="4">
        <v>0</v>
      </c>
      <c r="J26" s="5">
        <f t="shared" si="0"/>
        <v>6907</v>
      </c>
      <c r="K26" s="17"/>
      <c r="L26" s="23"/>
      <c r="M26" s="23"/>
      <c r="N26" s="30"/>
      <c r="O26" s="30"/>
      <c r="P26" s="30"/>
      <c r="Q26" s="30"/>
      <c r="R26" s="30"/>
      <c r="S26" s="30"/>
      <c r="T26" s="30"/>
      <c r="U26" s="30"/>
    </row>
    <row r="27" spans="1:21" s="7" customFormat="1" ht="20.100000000000001" customHeight="1" x14ac:dyDescent="0.25">
      <c r="A27" s="3" t="s">
        <v>27</v>
      </c>
      <c r="B27" s="4">
        <v>10230.669381188656</v>
      </c>
      <c r="C27" s="4">
        <v>14711.764572410433</v>
      </c>
      <c r="D27" s="4">
        <v>7453.6998802135968</v>
      </c>
      <c r="E27" s="4">
        <v>5699.1686202620058</v>
      </c>
      <c r="F27" s="4">
        <v>29024.558576401007</v>
      </c>
      <c r="G27" s="4">
        <v>6045.115542986804</v>
      </c>
      <c r="H27" s="4">
        <v>11827.213249599832</v>
      </c>
      <c r="I27" s="4">
        <v>3716.8101769376617</v>
      </c>
      <c r="J27" s="5">
        <f t="shared" si="0"/>
        <v>88709.000000000015</v>
      </c>
      <c r="K27" s="17"/>
      <c r="L27" s="23"/>
      <c r="M27" s="23"/>
      <c r="N27" s="30"/>
      <c r="O27" s="30"/>
      <c r="P27" s="30"/>
      <c r="Q27" s="30"/>
      <c r="R27" s="30"/>
      <c r="S27" s="30"/>
      <c r="T27" s="30"/>
      <c r="U27" s="30"/>
    </row>
    <row r="28" spans="1:21" s="7" customFormat="1" ht="20.100000000000001" customHeight="1" x14ac:dyDescent="0.25">
      <c r="A28" s="3" t="s">
        <v>28</v>
      </c>
      <c r="B28" s="4">
        <v>5433.8890529975906</v>
      </c>
      <c r="C28" s="4">
        <v>391.26541891327525</v>
      </c>
      <c r="D28" s="4">
        <v>837.36491104041477</v>
      </c>
      <c r="E28" s="4">
        <v>6560.5415241516976</v>
      </c>
      <c r="F28" s="4">
        <v>2864.6142823781306</v>
      </c>
      <c r="G28" s="4">
        <v>1435.6435113023003</v>
      </c>
      <c r="H28" s="4">
        <v>3944.2342625723122</v>
      </c>
      <c r="I28" s="4">
        <v>156.44703664427948</v>
      </c>
      <c r="J28" s="5">
        <f t="shared" si="0"/>
        <v>21624.000000000004</v>
      </c>
      <c r="K28" s="17"/>
      <c r="L28" s="23"/>
      <c r="M28" s="23"/>
      <c r="N28" s="30"/>
      <c r="O28" s="30"/>
      <c r="P28" s="30"/>
      <c r="Q28" s="30"/>
      <c r="R28" s="30"/>
      <c r="S28" s="30"/>
      <c r="T28" s="30"/>
      <c r="U28" s="30"/>
    </row>
    <row r="29" spans="1:21" s="7" customFormat="1" ht="20.100000000000001" customHeight="1" x14ac:dyDescent="0.25">
      <c r="A29" s="3" t="s">
        <v>29</v>
      </c>
      <c r="B29" s="4">
        <v>7183.6342400765034</v>
      </c>
      <c r="C29" s="4">
        <v>0</v>
      </c>
      <c r="D29" s="4">
        <v>1438.5356697405311</v>
      </c>
      <c r="E29" s="4">
        <v>9044.7318157327391</v>
      </c>
      <c r="F29" s="4">
        <v>10584.786290801178</v>
      </c>
      <c r="G29" s="4">
        <v>6143.6860119438343</v>
      </c>
      <c r="H29" s="4">
        <v>24789.827946201309</v>
      </c>
      <c r="I29" s="4">
        <v>427.79802550390787</v>
      </c>
      <c r="J29" s="5">
        <f t="shared" si="0"/>
        <v>59613</v>
      </c>
      <c r="K29" s="17"/>
      <c r="L29" s="23"/>
      <c r="M29" s="23"/>
      <c r="N29" s="30"/>
      <c r="O29" s="30"/>
      <c r="P29" s="30"/>
      <c r="Q29" s="30"/>
      <c r="R29" s="30"/>
      <c r="S29" s="30"/>
      <c r="T29" s="30"/>
      <c r="U29" s="30"/>
    </row>
    <row r="30" spans="1:21" s="7" customFormat="1" ht="20.100000000000001" customHeight="1" x14ac:dyDescent="0.25">
      <c r="A30" s="3" t="s">
        <v>30</v>
      </c>
      <c r="B30" s="4">
        <v>3751.0333604233588</v>
      </c>
      <c r="C30" s="4">
        <v>72.391063882548309</v>
      </c>
      <c r="D30" s="4">
        <v>243.15245016237077</v>
      </c>
      <c r="E30" s="4">
        <v>913.20391319312466</v>
      </c>
      <c r="F30" s="4">
        <v>3120.4782242606925</v>
      </c>
      <c r="G30" s="4">
        <v>234.92918290204975</v>
      </c>
      <c r="H30" s="4">
        <v>876.4981731453496</v>
      </c>
      <c r="I30" s="4">
        <v>87.313632030505246</v>
      </c>
      <c r="J30" s="5">
        <f t="shared" si="0"/>
        <v>9299</v>
      </c>
      <c r="K30" s="17"/>
      <c r="L30" s="23"/>
      <c r="M30" s="23"/>
      <c r="N30" s="30"/>
      <c r="O30" s="30"/>
      <c r="P30" s="30"/>
      <c r="Q30" s="30"/>
      <c r="R30" s="30"/>
      <c r="S30" s="30"/>
      <c r="T30" s="30"/>
      <c r="U30" s="30"/>
    </row>
    <row r="31" spans="1:21" s="7" customFormat="1" ht="20.100000000000001" customHeight="1" x14ac:dyDescent="0.25">
      <c r="A31" s="3" t="s">
        <v>31</v>
      </c>
      <c r="B31" s="4">
        <v>403.05615343477626</v>
      </c>
      <c r="C31" s="4">
        <v>48.842767295597483</v>
      </c>
      <c r="D31" s="4">
        <v>19.611000907259616</v>
      </c>
      <c r="E31" s="4">
        <v>13413.000668224617</v>
      </c>
      <c r="F31" s="4">
        <v>28.603911980440099</v>
      </c>
      <c r="G31" s="4">
        <v>12.709506471282319</v>
      </c>
      <c r="H31" s="4">
        <v>26.953299195768171</v>
      </c>
      <c r="I31" s="4">
        <v>95.222692490257884</v>
      </c>
      <c r="J31" s="5">
        <f t="shared" si="0"/>
        <v>14047.999999999998</v>
      </c>
      <c r="K31" s="17"/>
      <c r="L31" s="23"/>
      <c r="M31" s="23"/>
      <c r="N31" s="30"/>
      <c r="O31" s="30"/>
      <c r="P31" s="30"/>
      <c r="Q31" s="30"/>
      <c r="R31" s="30"/>
      <c r="S31" s="30"/>
      <c r="T31" s="30"/>
      <c r="U31" s="30"/>
    </row>
    <row r="32" spans="1:21" s="7" customFormat="1" ht="20.100000000000001" customHeight="1" x14ac:dyDescent="0.25">
      <c r="A32" s="3" t="s">
        <v>32</v>
      </c>
      <c r="B32" s="4">
        <v>4.7253086419753085</v>
      </c>
      <c r="C32" s="4">
        <v>8.1759259259259256</v>
      </c>
      <c r="D32" s="4">
        <v>5.2954528449477944</v>
      </c>
      <c r="E32" s="4">
        <v>7140.4239801276472</v>
      </c>
      <c r="F32" s="4">
        <v>1639.8820169510395</v>
      </c>
      <c r="G32" s="4">
        <v>180.15869012128516</v>
      </c>
      <c r="H32" s="4">
        <v>15.450617283950617</v>
      </c>
      <c r="I32" s="4">
        <v>127.88800810322809</v>
      </c>
      <c r="J32" s="5">
        <f t="shared" si="0"/>
        <v>9121.9999999999982</v>
      </c>
      <c r="K32" s="17"/>
      <c r="L32" s="23"/>
      <c r="M32" s="23"/>
      <c r="N32" s="30"/>
      <c r="O32" s="30"/>
      <c r="P32" s="30"/>
      <c r="Q32" s="30"/>
      <c r="R32" s="30"/>
      <c r="S32" s="30"/>
      <c r="T32" s="30"/>
      <c r="U32" s="30"/>
    </row>
    <row r="33" spans="1:21" s="7" customFormat="1" ht="20.100000000000001" customHeight="1" x14ac:dyDescent="0.25">
      <c r="A33" s="3" t="s">
        <v>33</v>
      </c>
      <c r="B33" s="4">
        <v>0</v>
      </c>
      <c r="C33" s="4">
        <v>1</v>
      </c>
      <c r="D33" s="4">
        <v>282</v>
      </c>
      <c r="E33" s="4">
        <v>8925.5686274509808</v>
      </c>
      <c r="F33" s="4">
        <v>100</v>
      </c>
      <c r="G33" s="4">
        <v>42.431372549019606</v>
      </c>
      <c r="H33" s="4">
        <v>2</v>
      </c>
      <c r="I33" s="4">
        <v>0</v>
      </c>
      <c r="J33" s="5">
        <f t="shared" si="0"/>
        <v>9353</v>
      </c>
      <c r="K33" s="17"/>
      <c r="L33" s="23"/>
      <c r="M33" s="23"/>
      <c r="N33" s="30"/>
      <c r="O33" s="30"/>
      <c r="P33" s="30"/>
      <c r="Q33" s="30"/>
      <c r="R33" s="30"/>
      <c r="S33" s="30"/>
      <c r="T33" s="30"/>
      <c r="U33" s="30"/>
    </row>
    <row r="34" spans="1:21" s="7" customFormat="1" ht="20.100000000000001" customHeight="1" x14ac:dyDescent="0.25">
      <c r="A34" s="3" t="s">
        <v>34</v>
      </c>
      <c r="B34" s="4">
        <v>4006.1944424389926</v>
      </c>
      <c r="C34" s="4">
        <v>55.191685608893792</v>
      </c>
      <c r="D34" s="4">
        <v>62.897877984084886</v>
      </c>
      <c r="E34" s="4">
        <v>676.18746484486292</v>
      </c>
      <c r="F34" s="4">
        <v>11026.256941301705</v>
      </c>
      <c r="G34" s="4">
        <v>149.15685012017357</v>
      </c>
      <c r="H34" s="4">
        <v>690.02782607398785</v>
      </c>
      <c r="I34" s="4">
        <v>83.086911627299912</v>
      </c>
      <c r="J34" s="5">
        <f t="shared" si="0"/>
        <v>16748.999999999996</v>
      </c>
      <c r="K34" s="17"/>
      <c r="L34" s="23"/>
      <c r="M34" s="23"/>
      <c r="N34" s="30"/>
      <c r="O34" s="30"/>
      <c r="P34" s="30"/>
      <c r="Q34" s="30"/>
      <c r="R34" s="30"/>
      <c r="S34" s="30"/>
      <c r="T34" s="30"/>
      <c r="U34" s="30"/>
    </row>
    <row r="35" spans="1:21" s="7" customFormat="1" ht="20.100000000000001" customHeight="1" x14ac:dyDescent="0.25">
      <c r="A35" s="3" t="s">
        <v>35</v>
      </c>
      <c r="B35" s="4">
        <v>0</v>
      </c>
      <c r="C35" s="4">
        <v>0</v>
      </c>
      <c r="D35" s="4">
        <v>8912</v>
      </c>
      <c r="E35" s="4">
        <v>0</v>
      </c>
      <c r="F35" s="4">
        <v>0</v>
      </c>
      <c r="G35" s="4">
        <v>0</v>
      </c>
      <c r="H35" s="4">
        <v>63729</v>
      </c>
      <c r="I35" s="4">
        <v>0</v>
      </c>
      <c r="J35" s="5">
        <f t="shared" si="0"/>
        <v>72641</v>
      </c>
      <c r="K35" s="17"/>
      <c r="L35" s="23"/>
      <c r="M35" s="23"/>
      <c r="N35" s="30"/>
      <c r="O35" s="30"/>
      <c r="P35" s="30"/>
      <c r="Q35" s="30"/>
      <c r="R35" s="30"/>
      <c r="S35" s="30"/>
      <c r="T35" s="30"/>
      <c r="U35" s="30"/>
    </row>
    <row r="36" spans="1:21" s="7" customFormat="1" ht="20.100000000000001" customHeight="1" x14ac:dyDescent="0.25">
      <c r="A36" s="3" t="s">
        <v>36</v>
      </c>
      <c r="B36" s="4">
        <v>11.090237188751653</v>
      </c>
      <c r="C36" s="4">
        <v>21.881939014855355</v>
      </c>
      <c r="D36" s="4">
        <v>51.720093823299457</v>
      </c>
      <c r="E36" s="4">
        <v>12089.005521666386</v>
      </c>
      <c r="F36" s="4">
        <v>2728.066348008233</v>
      </c>
      <c r="G36" s="4">
        <v>513.09461322134007</v>
      </c>
      <c r="H36" s="4">
        <v>34.364077413334641</v>
      </c>
      <c r="I36" s="4">
        <v>14.777169663799842</v>
      </c>
      <c r="J36" s="5">
        <f t="shared" si="0"/>
        <v>15463.999999999998</v>
      </c>
      <c r="K36" s="17"/>
      <c r="L36" s="23"/>
      <c r="M36" s="23"/>
      <c r="N36" s="30"/>
      <c r="O36" s="30"/>
      <c r="P36" s="30"/>
      <c r="Q36" s="30"/>
      <c r="R36" s="30"/>
      <c r="S36" s="30"/>
      <c r="T36" s="30"/>
      <c r="U36" s="30"/>
    </row>
    <row r="37" spans="1:21" s="7" customFormat="1" ht="20.100000000000001" customHeight="1" x14ac:dyDescent="0.25">
      <c r="A37" s="3" t="s">
        <v>37</v>
      </c>
      <c r="B37" s="4">
        <v>4.6441947565543078</v>
      </c>
      <c r="C37" s="4">
        <v>0</v>
      </c>
      <c r="D37" s="4">
        <v>0</v>
      </c>
      <c r="E37" s="4">
        <v>2729.6513067122955</v>
      </c>
      <c r="F37" s="4">
        <v>175.51434575558832</v>
      </c>
      <c r="G37" s="4">
        <v>274.48138356466183</v>
      </c>
      <c r="H37" s="4">
        <v>680.7087692109003</v>
      </c>
      <c r="I37" s="4">
        <v>1</v>
      </c>
      <c r="J37" s="5">
        <f t="shared" si="0"/>
        <v>3866.0000000000005</v>
      </c>
      <c r="K37" s="17"/>
      <c r="L37" s="23"/>
      <c r="M37" s="23"/>
      <c r="N37" s="30"/>
      <c r="O37" s="30"/>
      <c r="P37" s="30"/>
      <c r="Q37" s="30"/>
      <c r="R37" s="30"/>
      <c r="S37" s="30"/>
      <c r="T37" s="30"/>
      <c r="U37" s="30"/>
    </row>
    <row r="38" spans="1:21" s="7" customFormat="1" ht="20.100000000000001" customHeight="1" x14ac:dyDescent="0.25">
      <c r="A38" s="3" t="s">
        <v>38</v>
      </c>
      <c r="B38" s="4">
        <v>378.28571428571428</v>
      </c>
      <c r="C38" s="4">
        <v>2</v>
      </c>
      <c r="D38" s="4">
        <v>0</v>
      </c>
      <c r="E38" s="4">
        <v>716.71428571428578</v>
      </c>
      <c r="F38" s="4">
        <v>0</v>
      </c>
      <c r="G38" s="4">
        <v>2</v>
      </c>
      <c r="H38" s="4">
        <v>0</v>
      </c>
      <c r="I38" s="4">
        <v>29</v>
      </c>
      <c r="J38" s="5">
        <f t="shared" si="0"/>
        <v>1128</v>
      </c>
      <c r="K38" s="17"/>
      <c r="L38" s="23"/>
      <c r="M38" s="23"/>
      <c r="N38" s="30"/>
      <c r="O38" s="30"/>
      <c r="P38" s="30"/>
      <c r="Q38" s="30"/>
      <c r="R38" s="30"/>
      <c r="S38" s="30"/>
      <c r="T38" s="30"/>
      <c r="U38" s="30"/>
    </row>
    <row r="39" spans="1:21" s="7" customFormat="1" ht="20.100000000000001" customHeight="1" x14ac:dyDescent="0.25">
      <c r="A39" s="3" t="s">
        <v>39</v>
      </c>
      <c r="B39" s="4">
        <v>0</v>
      </c>
      <c r="C39" s="4">
        <v>0</v>
      </c>
      <c r="D39" s="4">
        <v>0</v>
      </c>
      <c r="E39" s="4">
        <v>5510</v>
      </c>
      <c r="F39" s="4">
        <v>0</v>
      </c>
      <c r="G39" s="4">
        <v>0</v>
      </c>
      <c r="H39" s="4">
        <v>0</v>
      </c>
      <c r="I39" s="4">
        <v>0</v>
      </c>
      <c r="J39" s="5">
        <f t="shared" si="0"/>
        <v>5510</v>
      </c>
      <c r="K39" s="17"/>
      <c r="L39" s="23"/>
      <c r="M39" s="23"/>
      <c r="N39" s="30"/>
      <c r="O39" s="30"/>
      <c r="P39" s="30"/>
      <c r="Q39" s="30"/>
      <c r="R39" s="30"/>
      <c r="S39" s="30"/>
      <c r="T39" s="30"/>
      <c r="U39" s="30"/>
    </row>
    <row r="40" spans="1:21" s="7" customFormat="1" ht="20.100000000000001" customHeight="1" x14ac:dyDescent="0.25">
      <c r="A40" s="3" t="s">
        <v>40</v>
      </c>
      <c r="B40" s="4">
        <v>0</v>
      </c>
      <c r="C40" s="4">
        <v>0</v>
      </c>
      <c r="D40" s="4">
        <v>0</v>
      </c>
      <c r="E40" s="4">
        <v>1897</v>
      </c>
      <c r="F40" s="4">
        <v>0</v>
      </c>
      <c r="G40" s="4">
        <v>1</v>
      </c>
      <c r="H40" s="4">
        <v>105</v>
      </c>
      <c r="I40" s="4">
        <v>0</v>
      </c>
      <c r="J40" s="5">
        <f t="shared" si="0"/>
        <v>2003</v>
      </c>
      <c r="K40" s="17"/>
      <c r="L40" s="23"/>
      <c r="M40" s="23"/>
      <c r="N40" s="30"/>
      <c r="O40" s="30"/>
      <c r="P40" s="30"/>
      <c r="Q40" s="30"/>
      <c r="R40" s="30"/>
      <c r="S40" s="30"/>
      <c r="T40" s="30"/>
      <c r="U40" s="30"/>
    </row>
    <row r="41" spans="1:21" s="7" customFormat="1" ht="20.100000000000001" customHeight="1" x14ac:dyDescent="0.25">
      <c r="A41" s="3" t="s">
        <v>41</v>
      </c>
      <c r="B41" s="4">
        <v>1574.8863841432703</v>
      </c>
      <c r="C41" s="4">
        <v>540.23964232362812</v>
      </c>
      <c r="D41" s="4">
        <v>478.57164838420715</v>
      </c>
      <c r="E41" s="4">
        <v>297.46911605673984</v>
      </c>
      <c r="F41" s="4">
        <v>1882.2322526454341</v>
      </c>
      <c r="G41" s="4">
        <v>785.39032170125802</v>
      </c>
      <c r="H41" s="4">
        <v>2839.1397155039153</v>
      </c>
      <c r="I41" s="4">
        <v>1649.070919241547</v>
      </c>
      <c r="J41" s="5">
        <f t="shared" si="0"/>
        <v>10047</v>
      </c>
      <c r="K41" s="17"/>
      <c r="L41" s="23"/>
      <c r="M41" s="23"/>
      <c r="N41" s="30"/>
      <c r="O41" s="30"/>
      <c r="P41" s="30"/>
      <c r="Q41" s="30"/>
      <c r="R41" s="30"/>
      <c r="S41" s="30"/>
      <c r="T41" s="30"/>
      <c r="U41" s="30"/>
    </row>
    <row r="42" spans="1:21" s="7" customFormat="1" ht="20.100000000000001" customHeight="1" x14ac:dyDescent="0.25">
      <c r="A42" s="3" t="s">
        <v>42</v>
      </c>
      <c r="B42" s="4">
        <v>0</v>
      </c>
      <c r="C42" s="4">
        <v>807.63436123348015</v>
      </c>
      <c r="D42" s="4">
        <v>125</v>
      </c>
      <c r="E42" s="4">
        <v>324</v>
      </c>
      <c r="F42" s="4">
        <v>179.36563876651985</v>
      </c>
      <c r="G42" s="4">
        <v>0</v>
      </c>
      <c r="H42" s="4">
        <v>0</v>
      </c>
      <c r="I42" s="4">
        <v>0</v>
      </c>
      <c r="J42" s="5">
        <f t="shared" si="0"/>
        <v>1436</v>
      </c>
      <c r="K42" s="17"/>
      <c r="L42" s="23"/>
      <c r="M42" s="23"/>
      <c r="N42" s="30"/>
      <c r="O42" s="30"/>
      <c r="P42" s="30"/>
      <c r="Q42" s="30"/>
      <c r="R42" s="30"/>
      <c r="S42" s="30"/>
      <c r="T42" s="30"/>
      <c r="U42" s="30"/>
    </row>
    <row r="43" spans="1:21" s="7" customFormat="1" ht="20.100000000000001" customHeight="1" x14ac:dyDescent="0.25">
      <c r="A43" s="3" t="s">
        <v>43</v>
      </c>
      <c r="B43" s="4">
        <v>413.39444444444445</v>
      </c>
      <c r="C43" s="4">
        <v>28</v>
      </c>
      <c r="D43" s="4">
        <v>129</v>
      </c>
      <c r="E43" s="4">
        <v>1570.5388888888888</v>
      </c>
      <c r="F43" s="4">
        <v>0</v>
      </c>
      <c r="G43" s="4">
        <v>0</v>
      </c>
      <c r="H43" s="4">
        <v>373.06666666666666</v>
      </c>
      <c r="I43" s="4">
        <v>0</v>
      </c>
      <c r="J43" s="5">
        <f t="shared" si="0"/>
        <v>2514</v>
      </c>
      <c r="K43" s="17"/>
      <c r="L43" s="23"/>
      <c r="M43" s="23"/>
      <c r="N43" s="30"/>
      <c r="O43" s="30"/>
      <c r="P43" s="30"/>
      <c r="Q43" s="30"/>
      <c r="R43" s="30"/>
      <c r="S43" s="30"/>
      <c r="T43" s="30"/>
      <c r="U43" s="30"/>
    </row>
    <row r="44" spans="1:21" s="7" customFormat="1" ht="20.100000000000001" customHeight="1" x14ac:dyDescent="0.25">
      <c r="A44" s="3" t="s">
        <v>44</v>
      </c>
      <c r="B44" s="4">
        <v>481</v>
      </c>
      <c r="C44" s="4">
        <v>0</v>
      </c>
      <c r="D44" s="4">
        <v>677.33333333333326</v>
      </c>
      <c r="E44" s="4">
        <v>583.66666666666674</v>
      </c>
      <c r="F44" s="4">
        <v>0</v>
      </c>
      <c r="G44" s="4">
        <v>0</v>
      </c>
      <c r="H44" s="4">
        <v>0</v>
      </c>
      <c r="I44" s="4">
        <v>0</v>
      </c>
      <c r="J44" s="5">
        <f t="shared" si="0"/>
        <v>1742</v>
      </c>
      <c r="K44" s="17"/>
      <c r="L44" s="23"/>
      <c r="M44" s="23"/>
      <c r="N44" s="30"/>
      <c r="O44" s="30"/>
      <c r="P44" s="30"/>
      <c r="Q44" s="30"/>
      <c r="R44" s="30"/>
      <c r="S44" s="30"/>
      <c r="T44" s="30"/>
      <c r="U44" s="30"/>
    </row>
    <row r="45" spans="1:21" s="7" customFormat="1" ht="20.100000000000001" customHeight="1" x14ac:dyDescent="0.25">
      <c r="A45" s="3" t="s">
        <v>45</v>
      </c>
      <c r="B45" s="4">
        <v>956.36945692424013</v>
      </c>
      <c r="C45" s="4">
        <v>2855.909933596251</v>
      </c>
      <c r="D45" s="4">
        <v>288.53082549634274</v>
      </c>
      <c r="E45" s="4">
        <v>112</v>
      </c>
      <c r="F45" s="4">
        <v>1261.1724137931035</v>
      </c>
      <c r="G45" s="4">
        <v>8131.4536973501108</v>
      </c>
      <c r="H45" s="4">
        <v>5252.5709873645083</v>
      </c>
      <c r="I45" s="4">
        <v>325.99268547544409</v>
      </c>
      <c r="J45" s="5">
        <f t="shared" si="0"/>
        <v>19184</v>
      </c>
      <c r="K45" s="17"/>
      <c r="L45" s="23"/>
      <c r="M45" s="23"/>
      <c r="N45" s="30"/>
      <c r="O45" s="30"/>
      <c r="P45" s="30"/>
      <c r="Q45" s="30"/>
      <c r="R45" s="30"/>
      <c r="S45" s="30"/>
      <c r="T45" s="30"/>
      <c r="U45" s="30"/>
    </row>
    <row r="46" spans="1:21" s="7" customFormat="1" ht="20.100000000000001" customHeight="1" x14ac:dyDescent="0.25">
      <c r="A46" s="3" t="s">
        <v>46</v>
      </c>
      <c r="B46" s="4">
        <v>1368.977595969254</v>
      </c>
      <c r="C46" s="4">
        <v>4633.8909071311364</v>
      </c>
      <c r="D46" s="4">
        <v>746.42724616976068</v>
      </c>
      <c r="E46" s="4">
        <v>1485.7845063336451</v>
      </c>
      <c r="F46" s="4">
        <v>6270.8951960669638</v>
      </c>
      <c r="G46" s="4">
        <v>3802.7406702915159</v>
      </c>
      <c r="H46" s="4">
        <v>341.94345634890499</v>
      </c>
      <c r="I46" s="4">
        <v>12849.340421688818</v>
      </c>
      <c r="J46" s="5">
        <f t="shared" si="0"/>
        <v>31500</v>
      </c>
      <c r="K46" s="17"/>
      <c r="L46" s="23"/>
      <c r="M46" s="23"/>
      <c r="N46" s="30"/>
      <c r="O46" s="30"/>
      <c r="P46" s="30"/>
      <c r="Q46" s="30"/>
      <c r="R46" s="30"/>
      <c r="S46" s="30"/>
      <c r="T46" s="30"/>
      <c r="U46" s="30"/>
    </row>
    <row r="47" spans="1:21" s="7" customFormat="1" ht="20.100000000000001" customHeight="1" x14ac:dyDescent="0.25">
      <c r="A47" s="3" t="s">
        <v>47</v>
      </c>
      <c r="B47" s="4">
        <v>1965.0747238943345</v>
      </c>
      <c r="C47" s="4">
        <v>3656.2854273727662</v>
      </c>
      <c r="D47" s="4">
        <v>3952.6091846937252</v>
      </c>
      <c r="E47" s="4">
        <v>1617.0488075433175</v>
      </c>
      <c r="F47" s="4">
        <v>1437.2414636403271</v>
      </c>
      <c r="G47" s="4">
        <v>3890.262494064013</v>
      </c>
      <c r="H47" s="4">
        <v>3896.8085017760368</v>
      </c>
      <c r="I47" s="4">
        <v>950.66939701547949</v>
      </c>
      <c r="J47" s="5">
        <f t="shared" si="0"/>
        <v>21366</v>
      </c>
      <c r="K47" s="17"/>
      <c r="L47" s="23"/>
      <c r="M47" s="23"/>
      <c r="N47" s="30"/>
      <c r="O47" s="30"/>
      <c r="P47" s="30"/>
      <c r="Q47" s="30"/>
      <c r="R47" s="30"/>
      <c r="S47" s="30"/>
      <c r="T47" s="30"/>
      <c r="U47" s="30"/>
    </row>
    <row r="48" spans="1:21" s="7" customFormat="1" ht="20.100000000000001" customHeight="1" x14ac:dyDescent="0.25">
      <c r="A48" s="3" t="s">
        <v>48</v>
      </c>
      <c r="B48" s="4">
        <v>597.39793895870741</v>
      </c>
      <c r="C48" s="4">
        <v>8.2019748653500901</v>
      </c>
      <c r="D48" s="4">
        <v>2548.5961527577965</v>
      </c>
      <c r="E48" s="4">
        <v>0</v>
      </c>
      <c r="F48" s="4">
        <v>497.04310444986635</v>
      </c>
      <c r="G48" s="4">
        <v>4910.306425640355</v>
      </c>
      <c r="H48" s="4">
        <v>2763.4416216686386</v>
      </c>
      <c r="I48" s="4">
        <v>1562.0127816592858</v>
      </c>
      <c r="J48" s="5">
        <f t="shared" si="0"/>
        <v>12887</v>
      </c>
      <c r="K48" s="17"/>
      <c r="L48" s="23"/>
      <c r="M48" s="23"/>
      <c r="N48" s="30"/>
      <c r="O48" s="30"/>
      <c r="P48" s="30"/>
      <c r="Q48" s="30"/>
      <c r="R48" s="30"/>
      <c r="S48" s="30"/>
      <c r="T48" s="30"/>
      <c r="U48" s="30"/>
    </row>
    <row r="49" spans="1:21" s="7" customFormat="1" ht="20.100000000000001" customHeight="1" x14ac:dyDescent="0.25">
      <c r="A49" s="3" t="s">
        <v>49</v>
      </c>
      <c r="B49" s="4">
        <v>86</v>
      </c>
      <c r="C49" s="4">
        <v>5.9375</v>
      </c>
      <c r="D49" s="4">
        <v>133.5625</v>
      </c>
      <c r="E49" s="4">
        <v>4</v>
      </c>
      <c r="F49" s="4">
        <v>22.1875</v>
      </c>
      <c r="G49" s="4">
        <v>100</v>
      </c>
      <c r="H49" s="4">
        <v>10</v>
      </c>
      <c r="I49" s="4">
        <v>34.3125</v>
      </c>
      <c r="J49" s="5">
        <f t="shared" si="0"/>
        <v>396</v>
      </c>
      <c r="K49" s="17"/>
      <c r="L49" s="23"/>
      <c r="M49" s="23"/>
      <c r="N49" s="30"/>
      <c r="O49" s="30"/>
      <c r="P49" s="30"/>
      <c r="Q49" s="30"/>
      <c r="R49" s="30"/>
      <c r="S49" s="30"/>
      <c r="T49" s="30"/>
      <c r="U49" s="30"/>
    </row>
    <row r="50" spans="1:21" s="7" customFormat="1" ht="20.100000000000001" customHeight="1" x14ac:dyDescent="0.25">
      <c r="A50" s="3" t="s">
        <v>50</v>
      </c>
      <c r="B50" s="4">
        <v>588.05035521278762</v>
      </c>
      <c r="C50" s="4">
        <v>19353.496670857035</v>
      </c>
      <c r="D50" s="4">
        <v>100.70362055006157</v>
      </c>
      <c r="E50" s="4">
        <v>482.97356680178257</v>
      </c>
      <c r="F50" s="4">
        <v>29283.329187912794</v>
      </c>
      <c r="G50" s="4">
        <v>0</v>
      </c>
      <c r="H50" s="4">
        <v>2</v>
      </c>
      <c r="I50" s="4">
        <v>74.446598665541842</v>
      </c>
      <c r="J50" s="5">
        <f t="shared" si="0"/>
        <v>49885</v>
      </c>
      <c r="K50" s="17"/>
      <c r="L50" s="23"/>
      <c r="M50" s="23"/>
      <c r="N50" s="30"/>
      <c r="O50" s="30"/>
      <c r="P50" s="30"/>
      <c r="Q50" s="30"/>
      <c r="R50" s="30"/>
      <c r="S50" s="30"/>
      <c r="T50" s="30"/>
      <c r="U50" s="30"/>
    </row>
    <row r="51" spans="1:21" s="7" customFormat="1" ht="20.100000000000001" customHeight="1" x14ac:dyDescent="0.25">
      <c r="A51" s="3" t="s">
        <v>51</v>
      </c>
      <c r="B51" s="4">
        <v>473.26470588235293</v>
      </c>
      <c r="C51" s="4">
        <v>56.985294117647058</v>
      </c>
      <c r="D51" s="4">
        <v>2048.1958765143772</v>
      </c>
      <c r="E51" s="4">
        <v>927.02592360821404</v>
      </c>
      <c r="F51" s="4">
        <v>848.64705882352939</v>
      </c>
      <c r="G51" s="4">
        <v>2138.0561884922095</v>
      </c>
      <c r="H51" s="4">
        <v>1654.8249525616698</v>
      </c>
      <c r="I51" s="4">
        <v>46</v>
      </c>
      <c r="J51" s="5">
        <f t="shared" si="0"/>
        <v>8193</v>
      </c>
      <c r="K51" s="17"/>
      <c r="L51" s="23"/>
      <c r="M51" s="23"/>
      <c r="N51" s="30"/>
      <c r="O51" s="30"/>
      <c r="P51" s="30"/>
      <c r="Q51" s="30"/>
      <c r="R51" s="30"/>
      <c r="S51" s="30"/>
      <c r="T51" s="30"/>
      <c r="U51" s="30"/>
    </row>
    <row r="52" spans="1:21" s="7" customFormat="1" ht="20.100000000000001" customHeight="1" x14ac:dyDescent="0.25">
      <c r="A52" s="3" t="s">
        <v>52</v>
      </c>
      <c r="B52" s="4">
        <v>0</v>
      </c>
      <c r="C52" s="4">
        <v>0</v>
      </c>
      <c r="D52" s="4">
        <v>0</v>
      </c>
      <c r="E52" s="4">
        <v>68</v>
      </c>
      <c r="F52" s="4">
        <v>0</v>
      </c>
      <c r="G52" s="4">
        <v>44</v>
      </c>
      <c r="H52" s="4">
        <v>0</v>
      </c>
      <c r="I52" s="4">
        <v>70</v>
      </c>
      <c r="J52" s="5">
        <f t="shared" si="0"/>
        <v>182</v>
      </c>
      <c r="K52" s="17"/>
      <c r="L52" s="23"/>
      <c r="M52" s="23"/>
      <c r="N52" s="30"/>
      <c r="O52" s="30"/>
      <c r="P52" s="30"/>
      <c r="Q52" s="30"/>
      <c r="R52" s="30"/>
      <c r="S52" s="30"/>
      <c r="T52" s="30"/>
      <c r="U52" s="30"/>
    </row>
    <row r="53" spans="1:21" s="7" customFormat="1" ht="20.100000000000001" customHeight="1" x14ac:dyDescent="0.25">
      <c r="A53" s="3" t="s">
        <v>53</v>
      </c>
      <c r="B53" s="4">
        <v>0</v>
      </c>
      <c r="C53" s="4">
        <v>75</v>
      </c>
      <c r="D53" s="4">
        <v>254</v>
      </c>
      <c r="E53" s="4">
        <v>0</v>
      </c>
      <c r="F53" s="4">
        <v>0</v>
      </c>
      <c r="G53" s="4">
        <v>8</v>
      </c>
      <c r="H53" s="4">
        <v>0</v>
      </c>
      <c r="I53" s="4">
        <v>0</v>
      </c>
      <c r="J53" s="5">
        <f t="shared" si="0"/>
        <v>337</v>
      </c>
      <c r="K53" s="17"/>
      <c r="L53" s="23"/>
      <c r="M53" s="23"/>
      <c r="N53" s="30"/>
      <c r="O53" s="30"/>
      <c r="P53" s="30"/>
      <c r="Q53" s="30"/>
      <c r="R53" s="30"/>
      <c r="S53" s="30"/>
      <c r="T53" s="30"/>
      <c r="U53" s="30"/>
    </row>
    <row r="54" spans="1:21" s="7" customFormat="1" ht="20.100000000000001" customHeight="1" x14ac:dyDescent="0.25">
      <c r="A54" s="3" t="s">
        <v>54</v>
      </c>
      <c r="B54" s="4">
        <v>10386.85553375286</v>
      </c>
      <c r="C54" s="4">
        <v>7333.6190905329213</v>
      </c>
      <c r="D54" s="4">
        <v>27557.739914711259</v>
      </c>
      <c r="E54" s="4">
        <v>1419.2807196197589</v>
      </c>
      <c r="F54" s="4">
        <v>7482.0317453259777</v>
      </c>
      <c r="G54" s="4">
        <v>3717.844352338177</v>
      </c>
      <c r="H54" s="4">
        <v>9374.3808409772992</v>
      </c>
      <c r="I54" s="4">
        <v>1347.2478027417403</v>
      </c>
      <c r="J54" s="5">
        <f>SUM(B54:I54)</f>
        <v>68619</v>
      </c>
      <c r="K54" s="17"/>
      <c r="L54" s="23"/>
      <c r="M54" s="23"/>
      <c r="N54" s="30"/>
      <c r="O54" s="30"/>
      <c r="P54" s="30"/>
      <c r="Q54" s="30"/>
      <c r="R54" s="30"/>
      <c r="S54" s="30"/>
      <c r="T54" s="30"/>
      <c r="U54" s="30"/>
    </row>
    <row r="55" spans="1:21" s="7" customFormat="1" ht="20.100000000000001" customHeight="1" x14ac:dyDescent="0.25">
      <c r="A55" s="3" t="s">
        <v>55</v>
      </c>
      <c r="B55" s="4">
        <v>48009.566211860583</v>
      </c>
      <c r="C55" s="4">
        <v>38539.88191729079</v>
      </c>
      <c r="D55" s="4">
        <v>20503.949256088061</v>
      </c>
      <c r="E55" s="4">
        <v>61979.452273099661</v>
      </c>
      <c r="F55" s="4">
        <v>13763.424682152992</v>
      </c>
      <c r="G55" s="4">
        <v>30299.985908459301</v>
      </c>
      <c r="H55" s="4">
        <v>33465.270076802684</v>
      </c>
      <c r="I55" s="4">
        <v>13802.469674245929</v>
      </c>
      <c r="J55" s="5">
        <f t="shared" si="0"/>
        <v>260363.99999999994</v>
      </c>
      <c r="K55" s="17"/>
      <c r="L55" s="23"/>
      <c r="M55" s="23"/>
      <c r="N55" s="30"/>
      <c r="O55" s="30"/>
      <c r="P55" s="30"/>
      <c r="Q55" s="30"/>
      <c r="R55" s="30"/>
      <c r="S55" s="30"/>
      <c r="T55" s="30"/>
      <c r="U55" s="30"/>
    </row>
    <row r="56" spans="1:21" s="7" customFormat="1" ht="15.75" customHeight="1" thickBot="1" x14ac:dyDescent="0.25">
      <c r="A56" s="42" t="s">
        <v>10</v>
      </c>
      <c r="B56" s="43">
        <f t="shared" ref="B56:J56" si="1">SUM(B11:B55)</f>
        <v>275864.49576248508</v>
      </c>
      <c r="C56" s="43">
        <f t="shared" si="1"/>
        <v>1524855.7540117321</v>
      </c>
      <c r="D56" s="43">
        <f t="shared" si="1"/>
        <v>882441.52960346476</v>
      </c>
      <c r="E56" s="43">
        <f t="shared" si="1"/>
        <v>793969.25622600154</v>
      </c>
      <c r="F56" s="43">
        <f t="shared" si="1"/>
        <v>286006.49622459261</v>
      </c>
      <c r="G56" s="43">
        <f t="shared" si="1"/>
        <v>319429.72582030721</v>
      </c>
      <c r="H56" s="43">
        <f t="shared" si="1"/>
        <v>1016022.323372698</v>
      </c>
      <c r="I56" s="43">
        <f t="shared" si="1"/>
        <v>183676.41897871869</v>
      </c>
      <c r="J56" s="44">
        <f t="shared" si="1"/>
        <v>5282265.9999999991</v>
      </c>
      <c r="K56" s="17"/>
      <c r="L56" s="23"/>
      <c r="M56" s="23"/>
      <c r="N56" s="30"/>
      <c r="O56" s="30"/>
      <c r="P56" s="30"/>
      <c r="Q56" s="30"/>
      <c r="R56" s="30"/>
      <c r="S56" s="30"/>
      <c r="T56" s="30"/>
      <c r="U56" s="30"/>
    </row>
    <row r="57" spans="1:21" s="16" customFormat="1" x14ac:dyDescent="0.2">
      <c r="A57" s="119" t="s">
        <v>249</v>
      </c>
      <c r="B57" s="119"/>
      <c r="C57" s="119"/>
      <c r="D57" s="119"/>
      <c r="E57" s="119"/>
      <c r="F57" s="119"/>
      <c r="G57" s="119"/>
      <c r="H57" s="119"/>
      <c r="K57" s="17"/>
      <c r="L57" s="23"/>
      <c r="M57" s="23"/>
    </row>
    <row r="58" spans="1:21" s="30" customFormat="1" x14ac:dyDescent="0.2">
      <c r="A58" s="29" t="s">
        <v>247</v>
      </c>
      <c r="B58" s="119"/>
      <c r="C58" s="119"/>
      <c r="D58" s="119"/>
      <c r="E58" s="119"/>
      <c r="F58" s="119"/>
      <c r="G58" s="119"/>
      <c r="H58" s="119"/>
      <c r="I58" s="16"/>
      <c r="J58" s="16"/>
      <c r="K58" s="17"/>
      <c r="L58" s="23"/>
      <c r="M58" s="23"/>
    </row>
    <row r="59" spans="1:21" s="30" customFormat="1" x14ac:dyDescent="0.2">
      <c r="A59" s="119"/>
      <c r="B59" s="119"/>
      <c r="C59" s="119"/>
      <c r="D59" s="119"/>
      <c r="E59" s="119"/>
      <c r="F59" s="119"/>
      <c r="G59" s="119"/>
      <c r="H59" s="119"/>
      <c r="I59" s="16"/>
      <c r="J59" s="16"/>
      <c r="K59" s="17"/>
      <c r="L59" s="23"/>
      <c r="M59" s="23"/>
    </row>
    <row r="60" spans="1:21" s="30" customFormat="1" x14ac:dyDescent="0.2">
      <c r="A60" s="119"/>
      <c r="B60" s="119"/>
      <c r="C60" s="119"/>
      <c r="D60" s="119"/>
      <c r="E60" s="119"/>
      <c r="F60" s="119"/>
      <c r="G60" s="119"/>
      <c r="H60" s="119"/>
      <c r="I60" s="16"/>
      <c r="J60" s="16"/>
      <c r="K60" s="17"/>
      <c r="L60" s="23"/>
      <c r="M60" s="23"/>
    </row>
    <row r="61" spans="1:21" s="30" customFormat="1" ht="15" customHeight="1" x14ac:dyDescent="0.2">
      <c r="A61" s="16"/>
      <c r="B61" s="16"/>
      <c r="C61" s="24"/>
      <c r="D61" s="24"/>
      <c r="E61" s="24"/>
      <c r="F61" s="24"/>
      <c r="G61" s="24"/>
      <c r="H61" s="24"/>
      <c r="I61" s="24"/>
      <c r="J61" s="24"/>
      <c r="K61" s="17"/>
      <c r="L61" s="23"/>
      <c r="M61" s="23"/>
    </row>
    <row r="62" spans="1:21" s="16" customFormat="1" x14ac:dyDescent="0.2">
      <c r="K62" s="17"/>
      <c r="L62" s="23"/>
      <c r="M62" s="23"/>
    </row>
    <row r="63" spans="1:21" s="16" customFormat="1" x14ac:dyDescent="0.2">
      <c r="K63" s="17"/>
      <c r="L63" s="23"/>
      <c r="M63" s="23"/>
    </row>
    <row r="64" spans="1:21" s="16" customFormat="1" x14ac:dyDescent="0.2">
      <c r="K64" s="17"/>
      <c r="L64" s="23"/>
      <c r="M64" s="23"/>
    </row>
    <row r="65" spans="1:21" s="16" customFormat="1" x14ac:dyDescent="0.2">
      <c r="K65" s="17"/>
      <c r="L65" s="23"/>
      <c r="M65" s="23"/>
    </row>
    <row r="66" spans="1:21" s="16" customFormat="1" x14ac:dyDescent="0.2">
      <c r="K66" s="17"/>
      <c r="L66" s="23"/>
      <c r="M66" s="23"/>
    </row>
    <row r="67" spans="1:21" s="16" customFormat="1" x14ac:dyDescent="0.2">
      <c r="K67" s="17"/>
      <c r="L67" s="23"/>
      <c r="M67" s="23"/>
    </row>
    <row r="68" spans="1:21" s="16" customFormat="1" ht="15.75" x14ac:dyDescent="0.25">
      <c r="A68" s="206" t="s">
        <v>121</v>
      </c>
      <c r="B68" s="206"/>
      <c r="C68" s="206"/>
      <c r="D68" s="206"/>
      <c r="E68" s="206"/>
      <c r="F68" s="206"/>
      <c r="G68" s="206"/>
      <c r="H68" s="206"/>
      <c r="I68" s="206"/>
      <c r="J68" s="206"/>
      <c r="K68" s="17"/>
      <c r="L68" s="23"/>
      <c r="M68" s="23"/>
    </row>
    <row r="69" spans="1:21" s="16" customFormat="1" ht="15.75" x14ac:dyDescent="0.25">
      <c r="A69" s="206" t="s">
        <v>77</v>
      </c>
      <c r="B69" s="206"/>
      <c r="C69" s="206"/>
      <c r="D69" s="206"/>
      <c r="E69" s="206"/>
      <c r="F69" s="206"/>
      <c r="G69" s="206"/>
      <c r="H69" s="206"/>
      <c r="I69" s="206"/>
      <c r="J69" s="206"/>
      <c r="K69" s="17"/>
      <c r="L69" s="23"/>
      <c r="M69" s="23"/>
    </row>
    <row r="70" spans="1:21" s="16" customFormat="1" ht="15.75" x14ac:dyDescent="0.25">
      <c r="A70" s="206" t="s">
        <v>0</v>
      </c>
      <c r="B70" s="206"/>
      <c r="C70" s="206"/>
      <c r="D70" s="206"/>
      <c r="E70" s="206"/>
      <c r="F70" s="206"/>
      <c r="G70" s="206"/>
      <c r="H70" s="206"/>
      <c r="I70" s="206"/>
      <c r="J70" s="206"/>
      <c r="K70" s="17"/>
      <c r="L70" s="23"/>
      <c r="M70" s="23"/>
    </row>
    <row r="71" spans="1:21" s="16" customFormat="1" ht="5.25" customHeight="1" thickBot="1" x14ac:dyDescent="0.25">
      <c r="A71" s="18"/>
      <c r="K71" s="17"/>
      <c r="L71" s="23"/>
      <c r="M71" s="23"/>
    </row>
    <row r="72" spans="1:21" ht="16.5" customHeight="1" x14ac:dyDescent="0.2">
      <c r="A72" s="45" t="s">
        <v>1</v>
      </c>
      <c r="B72" s="46" t="s">
        <v>2</v>
      </c>
      <c r="C72" s="46" t="s">
        <v>3</v>
      </c>
      <c r="D72" s="46" t="s">
        <v>4</v>
      </c>
      <c r="E72" s="46" t="s">
        <v>5</v>
      </c>
      <c r="F72" s="46" t="s">
        <v>6</v>
      </c>
      <c r="G72" s="46" t="s">
        <v>7</v>
      </c>
      <c r="H72" s="46" t="s">
        <v>8</v>
      </c>
      <c r="I72" s="46" t="s">
        <v>9</v>
      </c>
      <c r="J72" s="47" t="s">
        <v>10</v>
      </c>
      <c r="L72" s="23"/>
      <c r="M72" s="23"/>
      <c r="N72" s="16"/>
      <c r="O72" s="16"/>
      <c r="P72" s="16"/>
      <c r="Q72" s="16"/>
      <c r="R72" s="16"/>
      <c r="S72" s="16"/>
      <c r="T72" s="16"/>
      <c r="U72" s="16"/>
    </row>
    <row r="73" spans="1:21" ht="20.100000000000001" customHeight="1" x14ac:dyDescent="0.25">
      <c r="A73" s="3" t="s">
        <v>11</v>
      </c>
      <c r="B73" s="4">
        <v>28302.058322948866</v>
      </c>
      <c r="C73" s="4">
        <v>1311186.5782809751</v>
      </c>
      <c r="D73" s="4">
        <v>578046.15581355535</v>
      </c>
      <c r="E73" s="4">
        <v>457265.07332734845</v>
      </c>
      <c r="F73" s="4">
        <v>20049.010343876336</v>
      </c>
      <c r="G73" s="4">
        <v>0</v>
      </c>
      <c r="H73" s="4">
        <v>89213.565312366234</v>
      </c>
      <c r="I73" s="4">
        <v>50767.558598929842</v>
      </c>
      <c r="J73" s="5">
        <f>SUM(B73:I73)</f>
        <v>2534830</v>
      </c>
      <c r="L73" s="23"/>
      <c r="M73" s="23"/>
      <c r="N73" s="16"/>
      <c r="O73" s="16"/>
      <c r="P73" s="16"/>
      <c r="Q73" s="16"/>
      <c r="R73" s="16"/>
      <c r="S73" s="16"/>
      <c r="T73" s="16"/>
      <c r="U73" s="16"/>
    </row>
    <row r="74" spans="1:21" ht="20.100000000000001" customHeight="1" x14ac:dyDescent="0.25">
      <c r="A74" s="3" t="s">
        <v>12</v>
      </c>
      <c r="B74" s="4">
        <v>32499.04350284527</v>
      </c>
      <c r="C74" s="4">
        <v>44930.378426416362</v>
      </c>
      <c r="D74" s="4">
        <v>29610.657687811137</v>
      </c>
      <c r="E74" s="4">
        <v>18792.115577256085</v>
      </c>
      <c r="F74" s="4">
        <v>19549.077063080171</v>
      </c>
      <c r="G74" s="4">
        <v>33230.962349278649</v>
      </c>
      <c r="H74" s="4">
        <v>173572.63873130619</v>
      </c>
      <c r="I74" s="4">
        <v>21169.126662006154</v>
      </c>
      <c r="J74" s="5">
        <f t="shared" ref="J74:J117" si="2">SUM(B74:I74)</f>
        <v>373354</v>
      </c>
      <c r="L74" s="23"/>
      <c r="M74" s="23"/>
      <c r="N74" s="16"/>
      <c r="O74" s="16"/>
      <c r="P74" s="16"/>
      <c r="Q74" s="16"/>
      <c r="R74" s="16"/>
      <c r="S74" s="16"/>
      <c r="T74" s="16"/>
      <c r="U74" s="16"/>
    </row>
    <row r="75" spans="1:21" ht="20.100000000000001" customHeight="1" x14ac:dyDescent="0.25">
      <c r="A75" s="3" t="s">
        <v>13</v>
      </c>
      <c r="B75" s="4">
        <v>0</v>
      </c>
      <c r="C75" s="4">
        <v>0</v>
      </c>
      <c r="D75" s="4">
        <v>957.94632683658165</v>
      </c>
      <c r="E75" s="4">
        <v>0</v>
      </c>
      <c r="F75" s="4">
        <v>0</v>
      </c>
      <c r="G75" s="4">
        <v>20065.05367316342</v>
      </c>
      <c r="H75" s="4">
        <v>1838</v>
      </c>
      <c r="I75" s="4">
        <v>0</v>
      </c>
      <c r="J75" s="5">
        <f t="shared" si="2"/>
        <v>22861</v>
      </c>
      <c r="L75" s="23"/>
      <c r="M75" s="23"/>
      <c r="N75" s="16"/>
      <c r="O75" s="16"/>
      <c r="P75" s="16"/>
      <c r="Q75" s="16"/>
      <c r="R75" s="16"/>
      <c r="S75" s="16"/>
      <c r="T75" s="16"/>
      <c r="U75" s="16"/>
    </row>
    <row r="76" spans="1:21" ht="20.100000000000001" customHeight="1" x14ac:dyDescent="0.25">
      <c r="A76" s="3" t="s">
        <v>14</v>
      </c>
      <c r="B76" s="4">
        <v>19892.676189644935</v>
      </c>
      <c r="C76" s="4">
        <v>463132.62311663397</v>
      </c>
      <c r="D76" s="4">
        <v>46501.922881887869</v>
      </c>
      <c r="E76" s="4">
        <v>5160.1425740983923</v>
      </c>
      <c r="F76" s="4">
        <v>56398.264658101056</v>
      </c>
      <c r="G76" s="4">
        <v>55365.161850123375</v>
      </c>
      <c r="H76" s="4">
        <v>2582.937953950292</v>
      </c>
      <c r="I76" s="4">
        <v>139869.90713919656</v>
      </c>
      <c r="J76" s="5">
        <f t="shared" si="2"/>
        <v>788903.63636363635</v>
      </c>
      <c r="L76" s="23"/>
      <c r="M76" s="23"/>
      <c r="N76" s="16"/>
      <c r="O76" s="16"/>
      <c r="P76" s="16"/>
      <c r="Q76" s="16"/>
      <c r="R76" s="16"/>
      <c r="S76" s="16"/>
      <c r="T76" s="16"/>
      <c r="U76" s="16"/>
    </row>
    <row r="77" spans="1:21" ht="20.100000000000001" customHeight="1" x14ac:dyDescent="0.25">
      <c r="A77" s="3" t="s">
        <v>15</v>
      </c>
      <c r="B77" s="4">
        <v>2.797583081570997</v>
      </c>
      <c r="C77" s="4">
        <v>1326.7600093586902</v>
      </c>
      <c r="D77" s="4">
        <v>16642.760406621059</v>
      </c>
      <c r="E77" s="4">
        <v>25</v>
      </c>
      <c r="F77" s="4">
        <v>105.41925563044427</v>
      </c>
      <c r="G77" s="4">
        <v>29.336279833312286</v>
      </c>
      <c r="H77" s="4">
        <v>39110.732580183139</v>
      </c>
      <c r="I77" s="4">
        <v>3140.1938852917779</v>
      </c>
      <c r="J77" s="5">
        <f t="shared" si="2"/>
        <v>60383</v>
      </c>
      <c r="L77" s="23"/>
      <c r="M77" s="23"/>
      <c r="N77" s="16"/>
      <c r="O77" s="16"/>
      <c r="P77" s="16"/>
      <c r="Q77" s="16"/>
      <c r="R77" s="16"/>
      <c r="S77" s="16"/>
      <c r="T77" s="16"/>
      <c r="U77" s="16"/>
    </row>
    <row r="78" spans="1:21" ht="20.100000000000001" customHeight="1" x14ac:dyDescent="0.25">
      <c r="A78" s="3" t="s">
        <v>16</v>
      </c>
      <c r="B78" s="4">
        <v>2131.8834578210949</v>
      </c>
      <c r="C78" s="4">
        <v>1123.7757022691028</v>
      </c>
      <c r="D78" s="4">
        <v>11970.63128550094</v>
      </c>
      <c r="E78" s="4">
        <v>12761.379722171148</v>
      </c>
      <c r="F78" s="4">
        <v>15112.351067439007</v>
      </c>
      <c r="G78" s="4">
        <v>7998.8997540374185</v>
      </c>
      <c r="H78" s="4">
        <v>209007.01987500148</v>
      </c>
      <c r="I78" s="4">
        <v>13969.059135759806</v>
      </c>
      <c r="J78" s="5">
        <f t="shared" si="2"/>
        <v>274075</v>
      </c>
      <c r="L78" s="23"/>
      <c r="M78" s="23"/>
      <c r="N78" s="16"/>
      <c r="O78" s="16"/>
      <c r="P78" s="16"/>
      <c r="Q78" s="16"/>
      <c r="R78" s="16"/>
      <c r="S78" s="16"/>
      <c r="T78" s="16"/>
      <c r="U78" s="16"/>
    </row>
    <row r="79" spans="1:21" ht="20.100000000000001" customHeight="1" x14ac:dyDescent="0.25">
      <c r="A79" s="3" t="s">
        <v>17</v>
      </c>
      <c r="B79" s="4">
        <v>243.84654202435294</v>
      </c>
      <c r="C79" s="4">
        <v>2975.737690540891</v>
      </c>
      <c r="D79" s="4">
        <v>12554.035552594427</v>
      </c>
      <c r="E79" s="4">
        <v>564.50658820541435</v>
      </c>
      <c r="F79" s="4">
        <v>3197.1117429940218</v>
      </c>
      <c r="G79" s="4">
        <v>45021.801013654229</v>
      </c>
      <c r="H79" s="4">
        <v>96446.671882638999</v>
      </c>
      <c r="I79" s="4">
        <v>40675.288987347652</v>
      </c>
      <c r="J79" s="5">
        <f t="shared" si="2"/>
        <v>201678.99999999997</v>
      </c>
      <c r="L79" s="23"/>
      <c r="M79" s="23"/>
      <c r="N79" s="16"/>
      <c r="O79" s="16"/>
      <c r="P79" s="16"/>
      <c r="Q79" s="16"/>
      <c r="R79" s="16"/>
      <c r="S79" s="16"/>
      <c r="T79" s="16"/>
      <c r="U79" s="16"/>
    </row>
    <row r="80" spans="1:21" ht="20.100000000000001" customHeight="1" x14ac:dyDescent="0.25">
      <c r="A80" s="3" t="s">
        <v>18</v>
      </c>
      <c r="B80" s="4">
        <v>35.298074770157854</v>
      </c>
      <c r="C80" s="4">
        <v>0</v>
      </c>
      <c r="D80" s="4">
        <v>80.407515587260576</v>
      </c>
      <c r="E80" s="4">
        <v>70.570119010296239</v>
      </c>
      <c r="F80" s="4">
        <v>1794.5932838276817</v>
      </c>
      <c r="G80" s="4">
        <v>2763.6155738186117</v>
      </c>
      <c r="H80" s="4">
        <v>3645.3205448070785</v>
      </c>
      <c r="I80" s="4">
        <v>33.194888178913736</v>
      </c>
      <c r="J80" s="5">
        <f t="shared" si="2"/>
        <v>8423</v>
      </c>
      <c r="L80" s="23"/>
      <c r="M80" s="23"/>
      <c r="N80" s="16"/>
      <c r="O80" s="16"/>
      <c r="P80" s="16"/>
      <c r="Q80" s="16"/>
      <c r="R80" s="16"/>
      <c r="S80" s="16"/>
      <c r="T80" s="16"/>
      <c r="U80" s="16"/>
    </row>
    <row r="81" spans="1:21" ht="20.100000000000001" customHeight="1" x14ac:dyDescent="0.25">
      <c r="A81" s="3" t="s">
        <v>19</v>
      </c>
      <c r="B81" s="4">
        <v>15496.501498739888</v>
      </c>
      <c r="C81" s="4">
        <v>9201.8073059711915</v>
      </c>
      <c r="D81" s="4">
        <v>37411.010897955166</v>
      </c>
      <c r="E81" s="4">
        <v>3168.7355517886017</v>
      </c>
      <c r="F81" s="4">
        <v>47519.89905360336</v>
      </c>
      <c r="G81" s="4">
        <v>64046.638095950504</v>
      </c>
      <c r="H81" s="4">
        <v>151994.06759275676</v>
      </c>
      <c r="I81" s="4">
        <v>9744.3400032344853</v>
      </c>
      <c r="J81" s="5">
        <f t="shared" si="2"/>
        <v>338583</v>
      </c>
      <c r="L81" s="23"/>
      <c r="M81" s="23"/>
      <c r="N81" s="16"/>
      <c r="O81" s="16"/>
      <c r="P81" s="16"/>
      <c r="Q81" s="16"/>
      <c r="R81" s="16"/>
      <c r="S81" s="16"/>
      <c r="T81" s="16"/>
      <c r="U81" s="16"/>
    </row>
    <row r="82" spans="1:21" ht="20.100000000000001" customHeight="1" x14ac:dyDescent="0.25">
      <c r="A82" s="3" t="s">
        <v>20</v>
      </c>
      <c r="B82" s="4">
        <v>12048.104567454522</v>
      </c>
      <c r="C82" s="4">
        <v>13267.728096070023</v>
      </c>
      <c r="D82" s="4">
        <v>2431.4479627331575</v>
      </c>
      <c r="E82" s="4">
        <v>24379.802566039376</v>
      </c>
      <c r="F82" s="4">
        <v>4417.571035144565</v>
      </c>
      <c r="G82" s="4">
        <v>2115.0277852615504</v>
      </c>
      <c r="H82" s="4">
        <v>22102.722514961028</v>
      </c>
      <c r="I82" s="4">
        <v>3720.5954723357768</v>
      </c>
      <c r="J82" s="5">
        <f t="shared" si="2"/>
        <v>84483</v>
      </c>
      <c r="L82" s="23"/>
      <c r="M82" s="23"/>
      <c r="N82" s="16"/>
      <c r="O82" s="16"/>
      <c r="P82" s="16"/>
      <c r="Q82" s="16"/>
      <c r="R82" s="16"/>
      <c r="S82" s="16"/>
      <c r="T82" s="16"/>
      <c r="U82" s="16"/>
    </row>
    <row r="83" spans="1:21" ht="20.100000000000001" customHeight="1" x14ac:dyDescent="0.25">
      <c r="A83" s="3" t="s">
        <v>21</v>
      </c>
      <c r="B83" s="4">
        <v>750.32935940952132</v>
      </c>
      <c r="C83" s="4">
        <v>22752.184027580355</v>
      </c>
      <c r="D83" s="4">
        <v>372.7647809714241</v>
      </c>
      <c r="E83" s="4">
        <v>2632.1891214272155</v>
      </c>
      <c r="F83" s="4">
        <v>14255.693360276789</v>
      </c>
      <c r="G83" s="4">
        <v>14457.585854867999</v>
      </c>
      <c r="H83" s="4">
        <v>214.61817294161534</v>
      </c>
      <c r="I83" s="4">
        <v>14749.635322525079</v>
      </c>
      <c r="J83" s="5">
        <f t="shared" si="2"/>
        <v>70185</v>
      </c>
      <c r="L83" s="23"/>
      <c r="M83" s="23"/>
      <c r="N83" s="16"/>
      <c r="O83" s="16"/>
      <c r="P83" s="16"/>
      <c r="Q83" s="16"/>
      <c r="R83" s="16"/>
      <c r="S83" s="16"/>
      <c r="T83" s="16"/>
      <c r="U83" s="16"/>
    </row>
    <row r="84" spans="1:21" ht="20.100000000000001" customHeight="1" x14ac:dyDescent="0.25">
      <c r="A84" s="3" t="s">
        <v>22</v>
      </c>
      <c r="B84" s="4">
        <v>0</v>
      </c>
      <c r="C84" s="4">
        <v>0</v>
      </c>
      <c r="D84" s="4">
        <v>0</v>
      </c>
      <c r="E84" s="4">
        <v>38318.965430920609</v>
      </c>
      <c r="F84" s="4">
        <v>4304.1387455771574</v>
      </c>
      <c r="G84" s="4">
        <v>749.36592901219842</v>
      </c>
      <c r="H84" s="4">
        <v>46.529894490035169</v>
      </c>
      <c r="I84" s="4">
        <v>0</v>
      </c>
      <c r="J84" s="5">
        <f t="shared" si="2"/>
        <v>43419</v>
      </c>
      <c r="L84" s="23"/>
      <c r="M84" s="23"/>
      <c r="N84" s="16"/>
      <c r="O84" s="16"/>
      <c r="P84" s="16"/>
      <c r="Q84" s="16"/>
      <c r="R84" s="16"/>
      <c r="S84" s="16"/>
      <c r="T84" s="16"/>
      <c r="U84" s="16"/>
    </row>
    <row r="85" spans="1:21" ht="20.100000000000001" customHeight="1" x14ac:dyDescent="0.25">
      <c r="A85" s="3" t="s">
        <v>23</v>
      </c>
      <c r="B85" s="4">
        <v>12749.873242578598</v>
      </c>
      <c r="C85" s="4">
        <v>14773.259796571529</v>
      </c>
      <c r="D85" s="4">
        <v>1029.8790327046713</v>
      </c>
      <c r="E85" s="4">
        <v>4381.4218270752881</v>
      </c>
      <c r="F85" s="4">
        <v>20650.655072706963</v>
      </c>
      <c r="G85" s="4">
        <v>13411.152426742234</v>
      </c>
      <c r="H85" s="4">
        <v>260.74414484465626</v>
      </c>
      <c r="I85" s="4">
        <v>7254.0144567760635</v>
      </c>
      <c r="J85" s="5">
        <f t="shared" si="2"/>
        <v>74511</v>
      </c>
      <c r="L85" s="23"/>
      <c r="M85" s="23"/>
      <c r="N85" s="16"/>
      <c r="O85" s="16"/>
      <c r="P85" s="16"/>
      <c r="Q85" s="16"/>
      <c r="R85" s="16"/>
      <c r="S85" s="16"/>
      <c r="T85" s="16"/>
      <c r="U85" s="16"/>
    </row>
    <row r="86" spans="1:21" ht="20.100000000000001" customHeight="1" x14ac:dyDescent="0.25">
      <c r="A86" s="3" t="s">
        <v>24</v>
      </c>
      <c r="B86" s="4">
        <v>68833.865367757317</v>
      </c>
      <c r="C86" s="4">
        <v>38224.119155087108</v>
      </c>
      <c r="D86" s="4">
        <v>58430.842438278742</v>
      </c>
      <c r="E86" s="4">
        <v>98050.521389241039</v>
      </c>
      <c r="F86" s="4">
        <v>30833.844550944665</v>
      </c>
      <c r="G86" s="4">
        <v>13740.826628081941</v>
      </c>
      <c r="H86" s="4">
        <v>29417.980490263304</v>
      </c>
      <c r="I86" s="4">
        <v>19522.999980345874</v>
      </c>
      <c r="J86" s="5">
        <f t="shared" si="2"/>
        <v>357055.00000000012</v>
      </c>
      <c r="L86" s="23"/>
      <c r="M86" s="23"/>
      <c r="N86" s="16"/>
      <c r="O86" s="16"/>
      <c r="P86" s="16"/>
      <c r="Q86" s="16"/>
      <c r="R86" s="16"/>
      <c r="S86" s="16"/>
      <c r="T86" s="16"/>
      <c r="U86" s="16"/>
    </row>
    <row r="87" spans="1:21" ht="20.100000000000001" customHeight="1" x14ac:dyDescent="0.25">
      <c r="A87" s="3" t="s">
        <v>25</v>
      </c>
      <c r="B87" s="4">
        <v>13390.134000153754</v>
      </c>
      <c r="C87" s="4">
        <v>31936.700447339703</v>
      </c>
      <c r="D87" s="4">
        <v>16061.921444034653</v>
      </c>
      <c r="E87" s="4">
        <v>26636.656885654575</v>
      </c>
      <c r="F87" s="4">
        <v>21717.03180417739</v>
      </c>
      <c r="G87" s="4">
        <v>10510.010288515587</v>
      </c>
      <c r="H87" s="4">
        <v>6986.599572481874</v>
      </c>
      <c r="I87" s="4">
        <v>2010.9455576424814</v>
      </c>
      <c r="J87" s="5">
        <f t="shared" si="2"/>
        <v>129250.00000000001</v>
      </c>
      <c r="L87" s="23"/>
      <c r="M87" s="23"/>
      <c r="N87" s="16"/>
      <c r="O87" s="16"/>
      <c r="P87" s="16"/>
      <c r="Q87" s="16"/>
      <c r="R87" s="16"/>
      <c r="S87" s="16"/>
      <c r="T87" s="16"/>
      <c r="U87" s="16"/>
    </row>
    <row r="88" spans="1:21" ht="20.100000000000001" customHeight="1" x14ac:dyDescent="0.25">
      <c r="A88" s="3" t="s">
        <v>26</v>
      </c>
      <c r="B88" s="4">
        <v>0</v>
      </c>
      <c r="C88" s="4">
        <v>0</v>
      </c>
      <c r="D88" s="4">
        <v>0</v>
      </c>
      <c r="E88" s="4">
        <v>9975</v>
      </c>
      <c r="F88" s="4">
        <v>10</v>
      </c>
      <c r="G88" s="4">
        <v>4</v>
      </c>
      <c r="H88" s="4">
        <v>0</v>
      </c>
      <c r="I88" s="4">
        <v>0</v>
      </c>
      <c r="J88" s="5">
        <f t="shared" si="2"/>
        <v>9989</v>
      </c>
      <c r="L88" s="23"/>
      <c r="M88" s="23"/>
      <c r="N88" s="16"/>
      <c r="O88" s="16"/>
      <c r="P88" s="16"/>
      <c r="Q88" s="16"/>
      <c r="R88" s="16"/>
      <c r="S88" s="16"/>
      <c r="T88" s="16"/>
      <c r="U88" s="16"/>
    </row>
    <row r="89" spans="1:21" ht="20.100000000000001" customHeight="1" x14ac:dyDescent="0.25">
      <c r="A89" s="3" t="s">
        <v>27</v>
      </c>
      <c r="B89" s="4">
        <v>11249.892204898682</v>
      </c>
      <c r="C89" s="4">
        <v>25326.528039052504</v>
      </c>
      <c r="D89" s="4">
        <v>7604.671759808416</v>
      </c>
      <c r="E89" s="4">
        <v>16192.885564147302</v>
      </c>
      <c r="F89" s="4">
        <v>35326.388737534384</v>
      </c>
      <c r="G89" s="4">
        <v>17318.244050670823</v>
      </c>
      <c r="H89" s="4">
        <v>7978.8864161129313</v>
      </c>
      <c r="I89" s="4">
        <v>7812.5032277749615</v>
      </c>
      <c r="J89" s="5">
        <f t="shared" si="2"/>
        <v>128809.99999999999</v>
      </c>
      <c r="L89" s="23"/>
      <c r="M89" s="23"/>
      <c r="N89" s="16"/>
      <c r="O89" s="16"/>
      <c r="P89" s="16"/>
      <c r="Q89" s="16"/>
      <c r="R89" s="16"/>
      <c r="S89" s="16"/>
      <c r="T89" s="16"/>
      <c r="U89" s="16"/>
    </row>
    <row r="90" spans="1:21" ht="20.100000000000001" customHeight="1" x14ac:dyDescent="0.25">
      <c r="A90" s="3" t="s">
        <v>28</v>
      </c>
      <c r="B90" s="4">
        <v>6502.679454855841</v>
      </c>
      <c r="C90" s="4">
        <v>3733.4667661850754</v>
      </c>
      <c r="D90" s="4">
        <v>3695.9640845236322</v>
      </c>
      <c r="E90" s="4">
        <v>30731.313677128226</v>
      </c>
      <c r="F90" s="4">
        <v>4479.6622585069017</v>
      </c>
      <c r="G90" s="4">
        <v>3853.7513675918972</v>
      </c>
      <c r="H90" s="4">
        <v>5223.4113030642548</v>
      </c>
      <c r="I90" s="4">
        <v>344.75108814417126</v>
      </c>
      <c r="J90" s="5">
        <f t="shared" si="2"/>
        <v>58565</v>
      </c>
      <c r="L90" s="23"/>
      <c r="M90" s="23"/>
      <c r="N90" s="16"/>
      <c r="O90" s="16"/>
      <c r="P90" s="16"/>
      <c r="Q90" s="16"/>
      <c r="R90" s="16"/>
      <c r="S90" s="16"/>
      <c r="T90" s="16"/>
      <c r="U90" s="16"/>
    </row>
    <row r="91" spans="1:21" ht="20.100000000000001" customHeight="1" x14ac:dyDescent="0.25">
      <c r="A91" s="3" t="s">
        <v>29</v>
      </c>
      <c r="B91" s="4">
        <v>6314.1165570919648</v>
      </c>
      <c r="C91" s="4">
        <v>0</v>
      </c>
      <c r="D91" s="4">
        <v>2899.5765169809974</v>
      </c>
      <c r="E91" s="4">
        <v>12782.364570538262</v>
      </c>
      <c r="F91" s="4">
        <v>8491.3683455542905</v>
      </c>
      <c r="G91" s="4">
        <v>5539.9856368797391</v>
      </c>
      <c r="H91" s="4">
        <v>29134.556069552229</v>
      </c>
      <c r="I91" s="4">
        <v>562.03230340251912</v>
      </c>
      <c r="J91" s="5">
        <f t="shared" si="2"/>
        <v>65724</v>
      </c>
      <c r="L91" s="23"/>
      <c r="M91" s="23"/>
      <c r="N91" s="16"/>
      <c r="O91" s="16"/>
      <c r="P91" s="16"/>
      <c r="Q91" s="16"/>
      <c r="R91" s="16"/>
      <c r="S91" s="16"/>
      <c r="T91" s="16"/>
      <c r="U91" s="16"/>
    </row>
    <row r="92" spans="1:21" ht="20.100000000000001" customHeight="1" x14ac:dyDescent="0.25">
      <c r="A92" s="3" t="s">
        <v>30</v>
      </c>
      <c r="B92" s="4">
        <v>3575.4452429558014</v>
      </c>
      <c r="C92" s="4">
        <v>184.23871728975564</v>
      </c>
      <c r="D92" s="4">
        <v>331.26536871974264</v>
      </c>
      <c r="E92" s="4">
        <v>1751.7011425737519</v>
      </c>
      <c r="F92" s="4">
        <v>4644.1605549333508</v>
      </c>
      <c r="G92" s="4">
        <v>113.87555917611084</v>
      </c>
      <c r="H92" s="4">
        <v>768.42965126679326</v>
      </c>
      <c r="I92" s="4">
        <v>279.88376308469424</v>
      </c>
      <c r="J92" s="5">
        <f t="shared" si="2"/>
        <v>11649</v>
      </c>
      <c r="L92" s="23"/>
      <c r="M92" s="23"/>
      <c r="N92" s="16"/>
      <c r="O92" s="16"/>
      <c r="P92" s="16"/>
      <c r="Q92" s="16"/>
      <c r="R92" s="16"/>
      <c r="S92" s="16"/>
      <c r="T92" s="16"/>
      <c r="U92" s="16"/>
    </row>
    <row r="93" spans="1:21" ht="20.100000000000001" customHeight="1" x14ac:dyDescent="0.25">
      <c r="A93" s="3" t="s">
        <v>31</v>
      </c>
      <c r="B93" s="4">
        <v>541.57993164959112</v>
      </c>
      <c r="C93" s="4">
        <v>130.71807697606931</v>
      </c>
      <c r="D93" s="4">
        <v>31.212438106555755</v>
      </c>
      <c r="E93" s="4">
        <v>16034.923188518667</v>
      </c>
      <c r="F93" s="4">
        <v>57.655530690537091</v>
      </c>
      <c r="G93" s="4">
        <v>18.784258156703977</v>
      </c>
      <c r="H93" s="4">
        <v>32.806005790759798</v>
      </c>
      <c r="I93" s="4">
        <v>126.32057011111561</v>
      </c>
      <c r="J93" s="5">
        <f t="shared" si="2"/>
        <v>16974</v>
      </c>
      <c r="L93" s="23"/>
      <c r="M93" s="23"/>
      <c r="N93" s="16"/>
      <c r="O93" s="16"/>
      <c r="P93" s="16"/>
      <c r="Q93" s="16"/>
      <c r="R93" s="16"/>
      <c r="S93" s="16"/>
      <c r="T93" s="16"/>
      <c r="U93" s="16"/>
    </row>
    <row r="94" spans="1:21" ht="20.100000000000001" customHeight="1" x14ac:dyDescent="0.25">
      <c r="A94" s="3" t="s">
        <v>32</v>
      </c>
      <c r="B94" s="4">
        <v>65.448806408492985</v>
      </c>
      <c r="C94" s="4">
        <v>11.251908396946565</v>
      </c>
      <c r="D94" s="4">
        <v>4.7079439252336446</v>
      </c>
      <c r="E94" s="4">
        <v>9598.3749727056256</v>
      </c>
      <c r="F94" s="4">
        <v>2188.6810838267911</v>
      </c>
      <c r="G94" s="4">
        <v>499.47804406218728</v>
      </c>
      <c r="H94" s="4">
        <v>16.509646302250804</v>
      </c>
      <c r="I94" s="4">
        <v>132.5475943724731</v>
      </c>
      <c r="J94" s="5">
        <f t="shared" si="2"/>
        <v>12517</v>
      </c>
      <c r="L94" s="23"/>
      <c r="M94" s="23"/>
      <c r="N94" s="16"/>
      <c r="O94" s="16"/>
      <c r="P94" s="16"/>
      <c r="Q94" s="16"/>
      <c r="R94" s="16"/>
      <c r="S94" s="16"/>
      <c r="T94" s="16"/>
      <c r="U94" s="16"/>
    </row>
    <row r="95" spans="1:21" ht="20.100000000000001" customHeight="1" x14ac:dyDescent="0.25">
      <c r="A95" s="3" t="s">
        <v>33</v>
      </c>
      <c r="B95" s="4">
        <v>13.31815561959654</v>
      </c>
      <c r="C95" s="4">
        <v>41.712009682252592</v>
      </c>
      <c r="D95" s="4">
        <v>1220.1007110052713</v>
      </c>
      <c r="E95" s="4">
        <v>80039.565655346712</v>
      </c>
      <c r="F95" s="4">
        <v>2175.8262358211559</v>
      </c>
      <c r="G95" s="4">
        <v>9084.0303590135609</v>
      </c>
      <c r="H95" s="4">
        <v>1733.4020060729749</v>
      </c>
      <c r="I95" s="4">
        <v>2.0448674384671635</v>
      </c>
      <c r="J95" s="5">
        <f t="shared" si="2"/>
        <v>94309.999999999985</v>
      </c>
      <c r="L95" s="23"/>
      <c r="M95" s="23"/>
      <c r="N95" s="16"/>
      <c r="O95" s="16"/>
      <c r="P95" s="16"/>
      <c r="Q95" s="16"/>
      <c r="R95" s="16"/>
      <c r="S95" s="16"/>
      <c r="T95" s="16"/>
      <c r="U95" s="16"/>
    </row>
    <row r="96" spans="1:21" ht="20.100000000000001" customHeight="1" x14ac:dyDescent="0.25">
      <c r="A96" s="3" t="s">
        <v>34</v>
      </c>
      <c r="B96" s="4">
        <v>3851.7421896489923</v>
      </c>
      <c r="C96" s="4">
        <v>551.53606823890209</v>
      </c>
      <c r="D96" s="4">
        <v>116.01701830579918</v>
      </c>
      <c r="E96" s="4">
        <v>2889.0991133055777</v>
      </c>
      <c r="F96" s="4">
        <v>15765.856561396888</v>
      </c>
      <c r="G96" s="4">
        <v>536.40746583170926</v>
      </c>
      <c r="H96" s="4">
        <v>1449.6388026489403</v>
      </c>
      <c r="I96" s="4">
        <v>234.7027806231898</v>
      </c>
      <c r="J96" s="5">
        <f t="shared" si="2"/>
        <v>25394.999999999996</v>
      </c>
      <c r="L96" s="23"/>
      <c r="M96" s="23"/>
      <c r="N96" s="16"/>
      <c r="O96" s="16"/>
      <c r="P96" s="16"/>
      <c r="Q96" s="16"/>
      <c r="R96" s="16"/>
      <c r="S96" s="16"/>
      <c r="T96" s="16"/>
      <c r="U96" s="16"/>
    </row>
    <row r="97" spans="1:21" ht="20.100000000000001" customHeight="1" x14ac:dyDescent="0.25">
      <c r="A97" s="3" t="s">
        <v>35</v>
      </c>
      <c r="B97" s="4">
        <v>0</v>
      </c>
      <c r="C97" s="4">
        <v>0</v>
      </c>
      <c r="D97" s="4">
        <v>7781</v>
      </c>
      <c r="E97" s="4">
        <v>0</v>
      </c>
      <c r="F97" s="4">
        <v>0</v>
      </c>
      <c r="G97" s="4">
        <v>0</v>
      </c>
      <c r="H97" s="4">
        <v>57205</v>
      </c>
      <c r="I97" s="4">
        <v>0</v>
      </c>
      <c r="J97" s="5">
        <f t="shared" si="2"/>
        <v>64986</v>
      </c>
      <c r="L97" s="23"/>
      <c r="M97" s="23"/>
      <c r="N97" s="16"/>
      <c r="O97" s="16"/>
      <c r="P97" s="16"/>
      <c r="Q97" s="16"/>
      <c r="R97" s="16"/>
      <c r="S97" s="16"/>
      <c r="T97" s="16"/>
      <c r="U97" s="16"/>
    </row>
    <row r="98" spans="1:21" ht="20.100000000000001" customHeight="1" x14ac:dyDescent="0.25">
      <c r="A98" s="3" t="s">
        <v>36</v>
      </c>
      <c r="B98" s="4">
        <v>5.8841927303465766</v>
      </c>
      <c r="C98" s="4">
        <v>224.31360946745559</v>
      </c>
      <c r="D98" s="4">
        <v>0</v>
      </c>
      <c r="E98" s="4">
        <v>21747.998321485022</v>
      </c>
      <c r="F98" s="4">
        <v>7287.8478904429812</v>
      </c>
      <c r="G98" s="4">
        <v>2246.4502769619558</v>
      </c>
      <c r="H98" s="4">
        <v>217.97627326254801</v>
      </c>
      <c r="I98" s="4">
        <v>40.529435649690953</v>
      </c>
      <c r="J98" s="5">
        <f t="shared" si="2"/>
        <v>31771.000000000007</v>
      </c>
      <c r="L98" s="23"/>
      <c r="M98" s="23"/>
      <c r="N98" s="16"/>
      <c r="O98" s="16"/>
      <c r="P98" s="16"/>
      <c r="Q98" s="16"/>
      <c r="R98" s="16"/>
      <c r="S98" s="16"/>
      <c r="T98" s="16"/>
      <c r="U98" s="16"/>
    </row>
    <row r="99" spans="1:21" ht="20.100000000000001" customHeight="1" x14ac:dyDescent="0.25">
      <c r="A99" s="3" t="s">
        <v>37</v>
      </c>
      <c r="B99" s="4">
        <v>1</v>
      </c>
      <c r="C99" s="4">
        <v>0</v>
      </c>
      <c r="D99" s="4">
        <v>0</v>
      </c>
      <c r="E99" s="4">
        <v>3028.6800935815277</v>
      </c>
      <c r="F99" s="4">
        <v>280.46363543891766</v>
      </c>
      <c r="G99" s="4">
        <v>520.52883735123589</v>
      </c>
      <c r="H99" s="4">
        <v>296.71976401179938</v>
      </c>
      <c r="I99" s="4">
        <v>21.607669616519175</v>
      </c>
      <c r="J99" s="5">
        <f t="shared" si="2"/>
        <v>4149</v>
      </c>
      <c r="L99" s="23"/>
      <c r="M99" s="23"/>
      <c r="N99" s="16"/>
      <c r="O99" s="16"/>
      <c r="P99" s="16"/>
      <c r="Q99" s="16"/>
      <c r="R99" s="16"/>
      <c r="S99" s="16"/>
      <c r="T99" s="16"/>
      <c r="U99" s="16"/>
    </row>
    <row r="100" spans="1:21" ht="20.100000000000001" customHeight="1" x14ac:dyDescent="0.25">
      <c r="A100" s="3" t="s">
        <v>38</v>
      </c>
      <c r="B100" s="4">
        <v>352.43333333333334</v>
      </c>
      <c r="C100" s="4">
        <v>2</v>
      </c>
      <c r="D100" s="4">
        <v>0</v>
      </c>
      <c r="E100" s="4">
        <v>920.63238095238103</v>
      </c>
      <c r="F100" s="4">
        <v>0</v>
      </c>
      <c r="G100" s="4">
        <v>24</v>
      </c>
      <c r="H100" s="4">
        <v>0</v>
      </c>
      <c r="I100" s="4">
        <v>17.934285714285714</v>
      </c>
      <c r="J100" s="5">
        <f t="shared" si="2"/>
        <v>1317.0000000000002</v>
      </c>
      <c r="L100" s="23"/>
      <c r="M100" s="23"/>
      <c r="N100" s="16"/>
      <c r="O100" s="16"/>
      <c r="P100" s="16"/>
      <c r="Q100" s="16"/>
      <c r="R100" s="16"/>
      <c r="S100" s="16"/>
      <c r="T100" s="16"/>
      <c r="U100" s="16"/>
    </row>
    <row r="101" spans="1:21" ht="20.100000000000001" customHeight="1" x14ac:dyDescent="0.25">
      <c r="A101" s="3" t="s">
        <v>39</v>
      </c>
      <c r="B101" s="4">
        <v>0</v>
      </c>
      <c r="C101" s="4">
        <v>0</v>
      </c>
      <c r="D101" s="4">
        <v>0</v>
      </c>
      <c r="E101" s="4">
        <v>5789.5943238731215</v>
      </c>
      <c r="F101" s="4">
        <v>0</v>
      </c>
      <c r="G101" s="4">
        <v>1.4056761268781301</v>
      </c>
      <c r="H101" s="4">
        <v>0</v>
      </c>
      <c r="I101" s="4">
        <v>0</v>
      </c>
      <c r="J101" s="5">
        <f t="shared" si="2"/>
        <v>5791</v>
      </c>
      <c r="L101" s="23"/>
      <c r="M101" s="23"/>
      <c r="N101" s="16"/>
      <c r="O101" s="16"/>
      <c r="P101" s="16"/>
      <c r="Q101" s="16"/>
      <c r="R101" s="16"/>
      <c r="S101" s="16"/>
      <c r="T101" s="16"/>
      <c r="U101" s="16"/>
    </row>
    <row r="102" spans="1:21" ht="20.100000000000001" customHeight="1" x14ac:dyDescent="0.25">
      <c r="A102" s="3" t="s">
        <v>40</v>
      </c>
      <c r="B102" s="4">
        <v>0</v>
      </c>
      <c r="C102" s="4">
        <v>0</v>
      </c>
      <c r="D102" s="4">
        <v>0</v>
      </c>
      <c r="E102" s="4">
        <v>2504.8152173913045</v>
      </c>
      <c r="F102" s="4">
        <v>0</v>
      </c>
      <c r="G102" s="4">
        <v>2.1847826086956523</v>
      </c>
      <c r="H102" s="4">
        <v>0</v>
      </c>
      <c r="I102" s="4">
        <v>0</v>
      </c>
      <c r="J102" s="5">
        <f t="shared" si="2"/>
        <v>2507</v>
      </c>
      <c r="L102" s="23"/>
      <c r="M102" s="23"/>
      <c r="N102" s="16"/>
      <c r="O102" s="16"/>
      <c r="P102" s="16"/>
      <c r="Q102" s="16"/>
      <c r="R102" s="16"/>
      <c r="S102" s="16"/>
      <c r="T102" s="16"/>
      <c r="U102" s="16"/>
    </row>
    <row r="103" spans="1:21" ht="20.100000000000001" customHeight="1" x14ac:dyDescent="0.25">
      <c r="A103" s="3" t="s">
        <v>41</v>
      </c>
      <c r="B103" s="4">
        <v>1372.9131489506049</v>
      </c>
      <c r="C103" s="4">
        <v>1962.257228618304</v>
      </c>
      <c r="D103" s="4">
        <v>720.14461496250738</v>
      </c>
      <c r="E103" s="4">
        <v>1072.4656343213683</v>
      </c>
      <c r="F103" s="4">
        <v>990.49961171608652</v>
      </c>
      <c r="G103" s="4">
        <v>1771.6402410755679</v>
      </c>
      <c r="H103" s="4">
        <v>2361.9997077606486</v>
      </c>
      <c r="I103" s="4">
        <v>3370.0798125949123</v>
      </c>
      <c r="J103" s="5">
        <f t="shared" si="2"/>
        <v>13622</v>
      </c>
      <c r="L103" s="23"/>
      <c r="M103" s="23"/>
      <c r="N103" s="16"/>
      <c r="O103" s="16"/>
      <c r="P103" s="16"/>
      <c r="Q103" s="16"/>
      <c r="R103" s="16"/>
      <c r="S103" s="16"/>
      <c r="T103" s="16"/>
      <c r="U103" s="16"/>
    </row>
    <row r="104" spans="1:21" ht="20.100000000000001" customHeight="1" x14ac:dyDescent="0.25">
      <c r="A104" s="3" t="s">
        <v>42</v>
      </c>
      <c r="B104" s="4">
        <v>0</v>
      </c>
      <c r="C104" s="4">
        <v>16092.785042016019</v>
      </c>
      <c r="D104" s="4">
        <v>104.25610637375343</v>
      </c>
      <c r="E104" s="4">
        <v>3966.2168182120572</v>
      </c>
      <c r="F104" s="4">
        <v>1440.037549900766</v>
      </c>
      <c r="G104" s="4">
        <v>0</v>
      </c>
      <c r="H104" s="4">
        <v>0</v>
      </c>
      <c r="I104" s="4">
        <v>79.704483497405093</v>
      </c>
      <c r="J104" s="5">
        <f t="shared" si="2"/>
        <v>21683.000000000004</v>
      </c>
      <c r="L104" s="23"/>
      <c r="M104" s="23"/>
      <c r="N104" s="16"/>
      <c r="O104" s="16"/>
      <c r="P104" s="16"/>
      <c r="Q104" s="16"/>
      <c r="R104" s="16"/>
      <c r="S104" s="16"/>
      <c r="T104" s="16"/>
      <c r="U104" s="16"/>
    </row>
    <row r="105" spans="1:21" ht="20.100000000000001" customHeight="1" x14ac:dyDescent="0.25">
      <c r="A105" s="3" t="s">
        <v>43</v>
      </c>
      <c r="B105" s="4">
        <v>299.09545521588848</v>
      </c>
      <c r="C105" s="4">
        <v>164.51047580151112</v>
      </c>
      <c r="D105" s="4">
        <v>126.62334217506631</v>
      </c>
      <c r="E105" s="4">
        <v>9706.041315881841</v>
      </c>
      <c r="F105" s="4">
        <v>0</v>
      </c>
      <c r="G105" s="4">
        <v>0</v>
      </c>
      <c r="H105" s="4">
        <v>176.72941092569184</v>
      </c>
      <c r="I105" s="4">
        <v>0</v>
      </c>
      <c r="J105" s="5">
        <f t="shared" si="2"/>
        <v>10473</v>
      </c>
      <c r="L105" s="23"/>
      <c r="M105" s="23"/>
      <c r="N105" s="16"/>
      <c r="O105" s="16"/>
      <c r="P105" s="16"/>
      <c r="Q105" s="16"/>
      <c r="R105" s="16"/>
      <c r="S105" s="16"/>
      <c r="T105" s="16"/>
      <c r="U105" s="16"/>
    </row>
    <row r="106" spans="1:21" ht="20.100000000000001" customHeight="1" x14ac:dyDescent="0.25">
      <c r="A106" s="3" t="s">
        <v>44</v>
      </c>
      <c r="B106" s="4">
        <v>2560.4226099399839</v>
      </c>
      <c r="C106" s="4">
        <v>160.14725407243245</v>
      </c>
      <c r="D106" s="4">
        <v>7962.5327147870257</v>
      </c>
      <c r="E106" s="4">
        <v>8335.8897305736718</v>
      </c>
      <c r="F106" s="4">
        <v>0</v>
      </c>
      <c r="G106" s="4">
        <v>21.218861209964412</v>
      </c>
      <c r="H106" s="4">
        <v>40.788829416922148</v>
      </c>
      <c r="I106" s="4">
        <v>0</v>
      </c>
      <c r="J106" s="5">
        <f t="shared" si="2"/>
        <v>19080.999999999996</v>
      </c>
      <c r="L106" s="23"/>
      <c r="M106" s="23"/>
      <c r="N106" s="16"/>
      <c r="O106" s="16"/>
      <c r="P106" s="16"/>
      <c r="Q106" s="16"/>
      <c r="R106" s="16"/>
      <c r="S106" s="16"/>
      <c r="T106" s="16"/>
      <c r="U106" s="16"/>
    </row>
    <row r="107" spans="1:21" ht="20.100000000000001" customHeight="1" x14ac:dyDescent="0.25">
      <c r="A107" s="3" t="s">
        <v>45</v>
      </c>
      <c r="B107" s="4">
        <v>319379.8874181179</v>
      </c>
      <c r="C107" s="4">
        <v>9056.3820118918193</v>
      </c>
      <c r="D107" s="4">
        <v>2023.5334393170792</v>
      </c>
      <c r="E107" s="4">
        <v>20926.705909793789</v>
      </c>
      <c r="F107" s="4">
        <v>169450.08981626993</v>
      </c>
      <c r="G107" s="4">
        <v>81730.776552892465</v>
      </c>
      <c r="H107" s="4">
        <v>15459.210043193365</v>
      </c>
      <c r="I107" s="4">
        <v>7427.414808523682</v>
      </c>
      <c r="J107" s="5">
        <f t="shared" si="2"/>
        <v>625454.00000000012</v>
      </c>
      <c r="L107" s="23"/>
      <c r="M107" s="23"/>
      <c r="N107" s="16"/>
      <c r="O107" s="16"/>
      <c r="P107" s="16"/>
      <c r="Q107" s="16"/>
      <c r="R107" s="16"/>
      <c r="S107" s="16"/>
      <c r="T107" s="16"/>
      <c r="U107" s="16"/>
    </row>
    <row r="108" spans="1:21" ht="20.100000000000001" customHeight="1" x14ac:dyDescent="0.25">
      <c r="A108" s="3" t="s">
        <v>46</v>
      </c>
      <c r="B108" s="4">
        <v>9305.3056049020761</v>
      </c>
      <c r="C108" s="4">
        <v>54174.953196781949</v>
      </c>
      <c r="D108" s="4">
        <v>367.73473290893276</v>
      </c>
      <c r="E108" s="4">
        <v>13590.85531469381</v>
      </c>
      <c r="F108" s="4">
        <v>80320.945192289189</v>
      </c>
      <c r="G108" s="4">
        <v>17903.917451710255</v>
      </c>
      <c r="H108" s="4">
        <v>377.01924720781784</v>
      </c>
      <c r="I108" s="4">
        <v>84216.269259505978</v>
      </c>
      <c r="J108" s="5">
        <f t="shared" si="2"/>
        <v>260257</v>
      </c>
      <c r="L108" s="23"/>
      <c r="M108" s="23"/>
      <c r="N108" s="16"/>
      <c r="O108" s="16"/>
      <c r="P108" s="16"/>
      <c r="Q108" s="16"/>
      <c r="R108" s="16"/>
      <c r="S108" s="16"/>
      <c r="T108" s="16"/>
      <c r="U108" s="16"/>
    </row>
    <row r="109" spans="1:21" ht="20.100000000000001" customHeight="1" x14ac:dyDescent="0.25">
      <c r="A109" s="3" t="s">
        <v>47</v>
      </c>
      <c r="B109" s="4">
        <v>2051.7309578899453</v>
      </c>
      <c r="C109" s="4">
        <v>53165.857296075112</v>
      </c>
      <c r="D109" s="4">
        <v>15456.507138454619</v>
      </c>
      <c r="E109" s="4">
        <v>27153.035715351925</v>
      </c>
      <c r="F109" s="4">
        <v>6872.0693019624323</v>
      </c>
      <c r="G109" s="4">
        <v>17074.534752936768</v>
      </c>
      <c r="H109" s="4">
        <v>1502.6262434447872</v>
      </c>
      <c r="I109" s="4">
        <v>5499.638593884426</v>
      </c>
      <c r="J109" s="5">
        <f t="shared" si="2"/>
        <v>128776.00000000003</v>
      </c>
      <c r="L109" s="23"/>
      <c r="M109" s="23"/>
      <c r="N109" s="16"/>
      <c r="O109" s="16"/>
      <c r="P109" s="16"/>
      <c r="Q109" s="16"/>
      <c r="R109" s="16"/>
      <c r="S109" s="16"/>
      <c r="T109" s="16"/>
      <c r="U109" s="16"/>
    </row>
    <row r="110" spans="1:21" ht="20.100000000000001" customHeight="1" x14ac:dyDescent="0.25">
      <c r="A110" s="3" t="s">
        <v>48</v>
      </c>
      <c r="B110" s="4">
        <v>2137.1981407611383</v>
      </c>
      <c r="C110" s="4">
        <v>41.964413246019099</v>
      </c>
      <c r="D110" s="4">
        <v>4904.2075512252131</v>
      </c>
      <c r="E110" s="4">
        <v>0</v>
      </c>
      <c r="F110" s="4">
        <v>2080.3635311148314</v>
      </c>
      <c r="G110" s="4">
        <v>9882.6358060987532</v>
      </c>
      <c r="H110" s="4">
        <v>2618.6184321873307</v>
      </c>
      <c r="I110" s="4">
        <v>4707.0121253667139</v>
      </c>
      <c r="J110" s="5">
        <f t="shared" si="2"/>
        <v>26371.999999999996</v>
      </c>
      <c r="L110" s="23"/>
      <c r="M110" s="23"/>
      <c r="N110" s="16"/>
      <c r="O110" s="16"/>
      <c r="P110" s="16"/>
      <c r="Q110" s="16"/>
      <c r="R110" s="16"/>
      <c r="S110" s="16"/>
      <c r="T110" s="16"/>
      <c r="U110" s="16"/>
    </row>
    <row r="111" spans="1:21" ht="20.100000000000001" customHeight="1" x14ac:dyDescent="0.25">
      <c r="A111" s="3" t="s">
        <v>49</v>
      </c>
      <c r="B111" s="4">
        <v>74537.636398247647</v>
      </c>
      <c r="C111" s="4">
        <v>48757.787381275615</v>
      </c>
      <c r="D111" s="4">
        <v>559.36061853300885</v>
      </c>
      <c r="E111" s="4">
        <v>10374.482813098166</v>
      </c>
      <c r="F111" s="4">
        <v>173656.8764054942</v>
      </c>
      <c r="G111" s="4">
        <v>24504.368165718886</v>
      </c>
      <c r="H111" s="4">
        <v>293.30916180272146</v>
      </c>
      <c r="I111" s="4">
        <v>108732.17905582979</v>
      </c>
      <c r="J111" s="5">
        <f t="shared" si="2"/>
        <v>441416</v>
      </c>
      <c r="L111" s="23"/>
      <c r="M111" s="23"/>
      <c r="N111" s="16"/>
      <c r="O111" s="16"/>
      <c r="P111" s="16"/>
      <c r="Q111" s="16"/>
      <c r="R111" s="16"/>
      <c r="S111" s="16"/>
      <c r="T111" s="16"/>
      <c r="U111" s="16"/>
    </row>
    <row r="112" spans="1:21" ht="20.100000000000001" customHeight="1" x14ac:dyDescent="0.25">
      <c r="A112" s="3" t="s">
        <v>50</v>
      </c>
      <c r="B112" s="4">
        <v>4064.8245853610551</v>
      </c>
      <c r="C112" s="4">
        <v>73252.237959328791</v>
      </c>
      <c r="D112" s="4">
        <v>194.10969316497082</v>
      </c>
      <c r="E112" s="4">
        <v>752.63174213307457</v>
      </c>
      <c r="F112" s="4">
        <v>47482.382212811928</v>
      </c>
      <c r="G112" s="4">
        <v>0</v>
      </c>
      <c r="H112" s="4">
        <v>0</v>
      </c>
      <c r="I112" s="4">
        <v>665.81380720017467</v>
      </c>
      <c r="J112" s="5">
        <f t="shared" si="2"/>
        <v>126412</v>
      </c>
      <c r="L112" s="23"/>
      <c r="M112" s="23"/>
      <c r="N112" s="16"/>
      <c r="O112" s="16"/>
      <c r="P112" s="16"/>
      <c r="Q112" s="16"/>
      <c r="R112" s="16"/>
      <c r="S112" s="16"/>
      <c r="T112" s="16"/>
      <c r="U112" s="16"/>
    </row>
    <row r="113" spans="1:21" ht="20.100000000000001" customHeight="1" x14ac:dyDescent="0.25">
      <c r="A113" s="3" t="s">
        <v>51</v>
      </c>
      <c r="B113" s="4">
        <v>207281.7929168393</v>
      </c>
      <c r="C113" s="4">
        <v>37519.744334718562</v>
      </c>
      <c r="D113" s="4">
        <v>28681.02419295465</v>
      </c>
      <c r="E113" s="4">
        <v>18038.994188388024</v>
      </c>
      <c r="F113" s="4">
        <v>32991.735647080612</v>
      </c>
      <c r="G113" s="4">
        <v>19368.008234113313</v>
      </c>
      <c r="H113" s="4">
        <v>3562.5885174552391</v>
      </c>
      <c r="I113" s="4">
        <v>8363.1119684502864</v>
      </c>
      <c r="J113" s="5">
        <f t="shared" si="2"/>
        <v>355807.00000000006</v>
      </c>
      <c r="L113" s="23"/>
      <c r="M113" s="23"/>
      <c r="N113" s="16"/>
      <c r="O113" s="16"/>
      <c r="P113" s="16"/>
      <c r="Q113" s="16"/>
      <c r="R113" s="16"/>
      <c r="S113" s="16"/>
      <c r="T113" s="16"/>
      <c r="U113" s="16"/>
    </row>
    <row r="114" spans="1:21" ht="20.100000000000001" customHeight="1" x14ac:dyDescent="0.25">
      <c r="A114" s="3" t="s">
        <v>52</v>
      </c>
      <c r="B114" s="4">
        <v>8630.5326472779016</v>
      </c>
      <c r="C114" s="4">
        <v>256.21639513953886</v>
      </c>
      <c r="D114" s="4">
        <v>45.603576751117735</v>
      </c>
      <c r="E114" s="4">
        <v>1013.4089914461906</v>
      </c>
      <c r="F114" s="4">
        <v>6827.5766079236673</v>
      </c>
      <c r="G114" s="4">
        <v>7217.5319707316903</v>
      </c>
      <c r="H114" s="4">
        <v>0</v>
      </c>
      <c r="I114" s="4">
        <v>1235.1298107298942</v>
      </c>
      <c r="J114" s="5">
        <f t="shared" si="2"/>
        <v>25226</v>
      </c>
      <c r="L114" s="23"/>
      <c r="M114" s="23"/>
      <c r="N114" s="16"/>
      <c r="O114" s="16"/>
      <c r="P114" s="16"/>
      <c r="Q114" s="16"/>
      <c r="R114" s="16"/>
      <c r="S114" s="16"/>
      <c r="T114" s="16"/>
      <c r="U114" s="16"/>
    </row>
    <row r="115" spans="1:21" ht="20.100000000000001" customHeight="1" x14ac:dyDescent="0.25">
      <c r="A115" s="3" t="s">
        <v>53</v>
      </c>
      <c r="B115" s="4">
        <v>21295.283101761615</v>
      </c>
      <c r="C115" s="4">
        <v>683.99689032627089</v>
      </c>
      <c r="D115" s="4">
        <v>107.91035065085364</v>
      </c>
      <c r="E115" s="4">
        <v>46.475718533201189</v>
      </c>
      <c r="F115" s="4">
        <v>7107.6325469584272</v>
      </c>
      <c r="G115" s="4">
        <v>0.70173267326732669</v>
      </c>
      <c r="H115" s="4">
        <v>52</v>
      </c>
      <c r="I115" s="4">
        <v>6327.9996590963647</v>
      </c>
      <c r="J115" s="5">
        <f t="shared" si="2"/>
        <v>35622</v>
      </c>
      <c r="L115" s="23"/>
      <c r="M115" s="23"/>
      <c r="N115" s="16"/>
      <c r="O115" s="16"/>
      <c r="P115" s="16"/>
      <c r="Q115" s="16"/>
      <c r="R115" s="16"/>
      <c r="S115" s="16"/>
      <c r="T115" s="16"/>
      <c r="U115" s="16"/>
    </row>
    <row r="116" spans="1:21" ht="20.100000000000001" customHeight="1" x14ac:dyDescent="0.25">
      <c r="A116" s="3" t="s">
        <v>54</v>
      </c>
      <c r="B116" s="4">
        <v>61777.174965843245</v>
      </c>
      <c r="C116" s="4">
        <v>21446.867590858808</v>
      </c>
      <c r="D116" s="4">
        <v>239618.3422790613</v>
      </c>
      <c r="E116" s="4">
        <v>8522.3080175134128</v>
      </c>
      <c r="F116" s="4">
        <v>14692.457307257051</v>
      </c>
      <c r="G116" s="4">
        <v>35136.960969217405</v>
      </c>
      <c r="H116" s="4">
        <v>33775.871577896774</v>
      </c>
      <c r="I116" s="4">
        <v>1689.6839590186194</v>
      </c>
      <c r="J116" s="5">
        <f t="shared" si="2"/>
        <v>416659.66666666663</v>
      </c>
      <c r="L116" s="23"/>
      <c r="M116" s="23"/>
      <c r="N116" s="16"/>
      <c r="O116" s="16"/>
      <c r="P116" s="16"/>
      <c r="Q116" s="16"/>
      <c r="R116" s="16"/>
      <c r="S116" s="16"/>
      <c r="T116" s="16"/>
      <c r="U116" s="16"/>
    </row>
    <row r="117" spans="1:21" ht="20.100000000000001" customHeight="1" x14ac:dyDescent="0.25">
      <c r="A117" s="3" t="s">
        <v>55</v>
      </c>
      <c r="B117" s="4">
        <v>255369.35788851921</v>
      </c>
      <c r="C117" s="4">
        <v>100527.95978850132</v>
      </c>
      <c r="D117" s="4">
        <v>18404.166692232149</v>
      </c>
      <c r="E117" s="4">
        <v>241823.45640606471</v>
      </c>
      <c r="F117" s="4">
        <v>13838.901305131336</v>
      </c>
      <c r="G117" s="4">
        <v>66902.367603788633</v>
      </c>
      <c r="H117" s="4">
        <v>26040.413587228988</v>
      </c>
      <c r="I117" s="4">
        <v>3740.2933952004114</v>
      </c>
      <c r="J117" s="5">
        <f t="shared" si="2"/>
        <v>726646.91666666674</v>
      </c>
      <c r="L117" s="23"/>
      <c r="M117" s="23"/>
      <c r="N117" s="16"/>
      <c r="O117" s="16"/>
      <c r="P117" s="16"/>
      <c r="Q117" s="16"/>
      <c r="R117" s="16"/>
      <c r="S117" s="16"/>
      <c r="T117" s="16"/>
      <c r="U117" s="16"/>
    </row>
    <row r="118" spans="1:21" ht="16.5" customHeight="1" thickBot="1" x14ac:dyDescent="0.25">
      <c r="A118" s="42" t="s">
        <v>10</v>
      </c>
      <c r="B118" s="43">
        <f t="shared" ref="B118:J118" si="3">SUM(B73:B117)</f>
        <v>1208913.1076180502</v>
      </c>
      <c r="C118" s="43">
        <f t="shared" si="3"/>
        <v>2402301.0845087548</v>
      </c>
      <c r="D118" s="43">
        <f t="shared" si="3"/>
        <v>1155062.9569120004</v>
      </c>
      <c r="E118" s="43">
        <f t="shared" si="3"/>
        <v>1271516.9972177888</v>
      </c>
      <c r="F118" s="43">
        <f t="shared" si="3"/>
        <v>898364.13890743651</v>
      </c>
      <c r="G118" s="43">
        <f t="shared" si="3"/>
        <v>604783.22615893953</v>
      </c>
      <c r="H118" s="43">
        <f t="shared" si="3"/>
        <v>1016758.6599595983</v>
      </c>
      <c r="I118" s="43">
        <f t="shared" si="3"/>
        <v>572256.04841440124</v>
      </c>
      <c r="J118" s="44">
        <f t="shared" si="3"/>
        <v>9129956.2196969688</v>
      </c>
      <c r="L118" s="23"/>
      <c r="M118" s="23"/>
      <c r="N118" s="16"/>
      <c r="O118" s="16"/>
      <c r="P118" s="16"/>
      <c r="Q118" s="16"/>
      <c r="R118" s="16"/>
      <c r="S118" s="16"/>
      <c r="T118" s="16"/>
      <c r="U118" s="16"/>
    </row>
    <row r="119" spans="1:21" ht="17.25" customHeight="1" x14ac:dyDescent="0.2">
      <c r="A119" s="127" t="s">
        <v>256</v>
      </c>
      <c r="B119" s="133"/>
      <c r="C119" s="133"/>
      <c r="D119" s="133"/>
      <c r="E119" s="133"/>
      <c r="F119" s="133"/>
      <c r="G119" s="133"/>
      <c r="H119" s="133"/>
      <c r="I119" s="133"/>
      <c r="J119" s="48"/>
      <c r="L119" s="23"/>
      <c r="M119" s="23"/>
      <c r="N119" s="16"/>
      <c r="O119" s="16"/>
      <c r="P119" s="16"/>
      <c r="Q119" s="16"/>
      <c r="R119" s="16"/>
      <c r="S119" s="16"/>
      <c r="T119" s="16"/>
      <c r="U119" s="16"/>
    </row>
    <row r="120" spans="1:21" ht="14.25" customHeight="1" x14ac:dyDescent="0.2">
      <c r="A120" s="119" t="s">
        <v>118</v>
      </c>
      <c r="B120" s="134"/>
      <c r="C120" s="134"/>
      <c r="D120" s="134"/>
      <c r="E120" s="134"/>
      <c r="F120" s="134"/>
      <c r="G120" s="134"/>
      <c r="H120" s="134"/>
      <c r="I120" s="134"/>
      <c r="J120" s="135"/>
      <c r="K120" s="136"/>
      <c r="L120" s="23"/>
      <c r="M120" s="23"/>
      <c r="N120" s="16"/>
      <c r="O120" s="16"/>
      <c r="P120" s="16"/>
      <c r="Q120" s="16"/>
      <c r="R120" s="16"/>
      <c r="S120" s="16"/>
      <c r="T120" s="16"/>
      <c r="U120" s="16"/>
    </row>
    <row r="121" spans="1:21" s="25" customFormat="1" ht="15.75" customHeight="1" x14ac:dyDescent="0.2">
      <c r="A121" s="119" t="s">
        <v>255</v>
      </c>
      <c r="B121" s="126"/>
      <c r="C121" s="126"/>
      <c r="D121" s="126"/>
      <c r="E121" s="126"/>
      <c r="F121" s="119"/>
      <c r="G121" s="119"/>
      <c r="H121" s="126"/>
      <c r="I121" s="126"/>
      <c r="J121" s="32"/>
      <c r="K121" s="17"/>
      <c r="L121" s="32"/>
      <c r="M121" s="33"/>
      <c r="N121" s="26"/>
      <c r="O121" s="26"/>
      <c r="P121" s="26"/>
      <c r="Q121" s="26"/>
      <c r="R121" s="26"/>
    </row>
    <row r="122" spans="1:21" s="25" customFormat="1" ht="15" customHeight="1" x14ac:dyDescent="0.2">
      <c r="A122" s="29" t="s">
        <v>247</v>
      </c>
      <c r="B122" s="119"/>
      <c r="C122" s="119"/>
      <c r="D122" s="119"/>
      <c r="E122" s="119"/>
      <c r="F122" s="119"/>
      <c r="G122" s="119"/>
      <c r="H122" s="119"/>
      <c r="I122" s="119"/>
      <c r="K122" s="17"/>
      <c r="M122" s="33"/>
      <c r="N122" s="26"/>
      <c r="O122" s="26"/>
      <c r="P122" s="26"/>
      <c r="Q122" s="26"/>
      <c r="R122" s="26"/>
    </row>
    <row r="123" spans="1:21" s="16" customFormat="1" x14ac:dyDescent="0.2">
      <c r="K123" s="17"/>
      <c r="L123" s="23"/>
      <c r="M123" s="23"/>
    </row>
    <row r="124" spans="1:21" s="16" customFormat="1" x14ac:dyDescent="0.2">
      <c r="K124" s="17"/>
      <c r="L124" s="23"/>
      <c r="M124" s="23"/>
    </row>
    <row r="125" spans="1:21" s="16" customFormat="1" x14ac:dyDescent="0.2">
      <c r="K125" s="17"/>
      <c r="L125" s="23"/>
      <c r="M125" s="23"/>
    </row>
    <row r="126" spans="1:21" s="16" customFormat="1" x14ac:dyDescent="0.2">
      <c r="K126" s="17"/>
      <c r="L126" s="23"/>
      <c r="M126" s="23"/>
    </row>
    <row r="127" spans="1:21" s="16" customFormat="1" x14ac:dyDescent="0.2">
      <c r="K127" s="17"/>
      <c r="L127" s="23"/>
      <c r="M127" s="23"/>
    </row>
    <row r="128" spans="1:21" s="16" customFormat="1" ht="18" customHeight="1" x14ac:dyDescent="0.25">
      <c r="A128" s="206" t="s">
        <v>121</v>
      </c>
      <c r="B128" s="206"/>
      <c r="C128" s="206"/>
      <c r="D128" s="206"/>
      <c r="E128" s="206"/>
      <c r="F128" s="206"/>
      <c r="G128" s="206"/>
      <c r="H128" s="206"/>
      <c r="I128" s="206"/>
      <c r="J128" s="206"/>
      <c r="K128" s="17"/>
      <c r="L128" s="23"/>
      <c r="M128" s="23"/>
    </row>
    <row r="129" spans="1:21" s="16" customFormat="1" ht="4.5" customHeight="1" x14ac:dyDescent="0.2">
      <c r="K129" s="17"/>
      <c r="L129" s="23"/>
      <c r="M129" s="23"/>
    </row>
    <row r="130" spans="1:21" s="16" customFormat="1" ht="15.75" x14ac:dyDescent="0.25">
      <c r="A130" s="206" t="s">
        <v>74</v>
      </c>
      <c r="B130" s="206"/>
      <c r="C130" s="206"/>
      <c r="D130" s="206"/>
      <c r="E130" s="206"/>
      <c r="F130" s="206"/>
      <c r="G130" s="206"/>
      <c r="H130" s="206"/>
      <c r="I130" s="206"/>
      <c r="J130" s="206"/>
      <c r="K130" s="17"/>
      <c r="L130" s="23"/>
      <c r="M130" s="23"/>
    </row>
    <row r="131" spans="1:21" s="16" customFormat="1" ht="15.75" x14ac:dyDescent="0.25">
      <c r="A131" s="206" t="s">
        <v>56</v>
      </c>
      <c r="B131" s="206"/>
      <c r="C131" s="206"/>
      <c r="D131" s="206"/>
      <c r="E131" s="206"/>
      <c r="F131" s="206"/>
      <c r="G131" s="206"/>
      <c r="H131" s="206"/>
      <c r="I131" s="206"/>
      <c r="J131" s="206"/>
      <c r="K131" s="17"/>
      <c r="L131" s="23"/>
      <c r="M131" s="23"/>
    </row>
    <row r="132" spans="1:21" s="16" customFormat="1" ht="2.25" customHeight="1" thickBot="1" x14ac:dyDescent="0.25">
      <c r="A132" s="18"/>
      <c r="K132" s="17"/>
      <c r="L132" s="23"/>
      <c r="M132" s="23"/>
    </row>
    <row r="133" spans="1:21" ht="19.5" customHeight="1" x14ac:dyDescent="0.2">
      <c r="A133" s="45" t="s">
        <v>1</v>
      </c>
      <c r="B133" s="46" t="s">
        <v>2</v>
      </c>
      <c r="C133" s="46" t="s">
        <v>3</v>
      </c>
      <c r="D133" s="46" t="s">
        <v>4</v>
      </c>
      <c r="E133" s="46" t="s">
        <v>5</v>
      </c>
      <c r="F133" s="46" t="s">
        <v>6</v>
      </c>
      <c r="G133" s="46" t="s">
        <v>7</v>
      </c>
      <c r="H133" s="46" t="s">
        <v>8</v>
      </c>
      <c r="I133" s="46" t="s">
        <v>9</v>
      </c>
      <c r="J133" s="47" t="s">
        <v>10</v>
      </c>
      <c r="L133" s="23"/>
      <c r="M133" s="23"/>
      <c r="N133" s="16"/>
      <c r="O133" s="16"/>
      <c r="P133" s="16"/>
      <c r="Q133" s="16"/>
      <c r="R133" s="16"/>
      <c r="S133" s="16"/>
      <c r="T133" s="16"/>
      <c r="U133" s="16"/>
    </row>
    <row r="134" spans="1:21" ht="20.100000000000001" customHeight="1" x14ac:dyDescent="0.25">
      <c r="A134" s="3" t="s">
        <v>11</v>
      </c>
      <c r="B134" s="4">
        <v>130344.96898113248</v>
      </c>
      <c r="C134" s="4">
        <v>5936568.7155795479</v>
      </c>
      <c r="D134" s="4">
        <v>2856372.873151599</v>
      </c>
      <c r="E134" s="4">
        <v>2256015.9899678952</v>
      </c>
      <c r="F134" s="4">
        <v>80318.517483697171</v>
      </c>
      <c r="G134" s="4">
        <v>3020</v>
      </c>
      <c r="H134" s="4">
        <v>305272.45204569539</v>
      </c>
      <c r="I134" s="4">
        <v>244258.02975026667</v>
      </c>
      <c r="J134" s="5">
        <f>SUM(B134:I134)</f>
        <v>11812171.546959834</v>
      </c>
      <c r="L134" s="23"/>
      <c r="M134" s="23"/>
      <c r="N134" s="16"/>
      <c r="O134" s="16"/>
      <c r="P134" s="16"/>
      <c r="Q134" s="16"/>
      <c r="R134" s="16"/>
      <c r="S134" s="16"/>
      <c r="T134" s="16"/>
      <c r="U134" s="16"/>
    </row>
    <row r="135" spans="1:21" ht="20.100000000000001" customHeight="1" x14ac:dyDescent="0.25">
      <c r="A135" s="3" t="s">
        <v>12</v>
      </c>
      <c r="B135" s="4">
        <v>90457.193389237349</v>
      </c>
      <c r="C135" s="4">
        <v>41518.755629728308</v>
      </c>
      <c r="D135" s="4">
        <v>51496.980139525782</v>
      </c>
      <c r="E135" s="4">
        <v>31706.631529914222</v>
      </c>
      <c r="F135" s="4">
        <v>44399.024073833476</v>
      </c>
      <c r="G135" s="4">
        <v>51498.347462420294</v>
      </c>
      <c r="H135" s="4">
        <v>399824.68136952154</v>
      </c>
      <c r="I135" s="4">
        <v>39897.386405819001</v>
      </c>
      <c r="J135" s="5">
        <f>SUM(B135:I135)</f>
        <v>750798.99999999988</v>
      </c>
      <c r="L135" s="23"/>
      <c r="M135" s="23"/>
      <c r="N135" s="16"/>
      <c r="O135" s="16"/>
      <c r="P135" s="16"/>
      <c r="Q135" s="16"/>
      <c r="R135" s="16"/>
      <c r="S135" s="16"/>
      <c r="T135" s="16"/>
      <c r="U135" s="16"/>
    </row>
    <row r="136" spans="1:21" ht="20.100000000000001" customHeight="1" x14ac:dyDescent="0.25">
      <c r="A136" s="3" t="s">
        <v>13</v>
      </c>
      <c r="B136" s="4">
        <v>0</v>
      </c>
      <c r="C136" s="4">
        <v>0</v>
      </c>
      <c r="D136" s="4">
        <v>2351.7587793878738</v>
      </c>
      <c r="E136" s="4">
        <v>0</v>
      </c>
      <c r="F136" s="4">
        <v>0</v>
      </c>
      <c r="G136" s="4">
        <v>34768.24122061213</v>
      </c>
      <c r="H136" s="4">
        <v>4628</v>
      </c>
      <c r="I136" s="4">
        <v>0</v>
      </c>
      <c r="J136" s="5">
        <f>SUM(B136:I136)</f>
        <v>41748</v>
      </c>
      <c r="L136" s="23"/>
      <c r="M136" s="23"/>
      <c r="N136" s="16"/>
      <c r="O136" s="16"/>
      <c r="P136" s="16"/>
      <c r="Q136" s="16"/>
      <c r="R136" s="16"/>
      <c r="S136" s="16"/>
      <c r="T136" s="16"/>
      <c r="U136" s="16"/>
    </row>
    <row r="137" spans="1:21" ht="20.100000000000001" customHeight="1" x14ac:dyDescent="0.25">
      <c r="A137" s="3" t="s">
        <v>57</v>
      </c>
      <c r="B137" s="4">
        <v>10243.726447744662</v>
      </c>
      <c r="C137" s="4">
        <v>315896.57340568129</v>
      </c>
      <c r="D137" s="4">
        <v>31877.360196808215</v>
      </c>
      <c r="E137" s="4">
        <v>8514.4808174235204</v>
      </c>
      <c r="F137" s="4">
        <v>68703.671514996618</v>
      </c>
      <c r="G137" s="4">
        <v>32348.814369662294</v>
      </c>
      <c r="H137" s="4">
        <v>2330.4380580675434</v>
      </c>
      <c r="I137" s="4">
        <v>71846.734971308135</v>
      </c>
      <c r="J137" s="5">
        <f>SUM(B137:I137)</f>
        <v>541761.79978169221</v>
      </c>
      <c r="L137" s="23"/>
      <c r="M137" s="23"/>
      <c r="N137" s="16"/>
      <c r="O137" s="16"/>
      <c r="P137" s="16"/>
      <c r="Q137" s="16"/>
      <c r="R137" s="16"/>
      <c r="S137" s="16"/>
      <c r="T137" s="16"/>
      <c r="U137" s="16"/>
    </row>
    <row r="138" spans="1:21" ht="20.100000000000001" customHeight="1" x14ac:dyDescent="0.25">
      <c r="A138" s="3" t="s">
        <v>15</v>
      </c>
      <c r="B138" s="4">
        <v>3.6049382716049383</v>
      </c>
      <c r="C138" s="4">
        <v>1992.3046663102041</v>
      </c>
      <c r="D138" s="4">
        <v>32042.205274281489</v>
      </c>
      <c r="E138" s="4">
        <v>70.977786814415694</v>
      </c>
      <c r="F138" s="4">
        <v>159.08056727494534</v>
      </c>
      <c r="G138" s="4">
        <v>99.457484746148467</v>
      </c>
      <c r="H138" s="4">
        <v>72804.629214257104</v>
      </c>
      <c r="I138" s="4">
        <v>4994.7400680440878</v>
      </c>
      <c r="J138" s="5">
        <f t="shared" ref="J138:J176" si="4">SUM(B138:I138)</f>
        <v>112167.00000000001</v>
      </c>
      <c r="L138" s="23"/>
      <c r="M138" s="23"/>
      <c r="N138" s="16"/>
      <c r="O138" s="16"/>
      <c r="P138" s="16"/>
      <c r="Q138" s="16"/>
      <c r="R138" s="16"/>
      <c r="S138" s="16"/>
      <c r="T138" s="16"/>
      <c r="U138" s="16"/>
    </row>
    <row r="139" spans="1:21" ht="20.100000000000001" customHeight="1" x14ac:dyDescent="0.25">
      <c r="A139" s="3" t="s">
        <v>16</v>
      </c>
      <c r="B139" s="4">
        <v>3153.9081099918894</v>
      </c>
      <c r="C139" s="4">
        <v>1618.7234244756287</v>
      </c>
      <c r="D139" s="4">
        <v>9689.5575029951524</v>
      </c>
      <c r="E139" s="4">
        <v>20578.9737556244</v>
      </c>
      <c r="F139" s="4">
        <v>32232.537181583786</v>
      </c>
      <c r="G139" s="4">
        <v>5803.0603534272232</v>
      </c>
      <c r="H139" s="4">
        <v>276410.83008398057</v>
      </c>
      <c r="I139" s="4">
        <v>20382.409587921346</v>
      </c>
      <c r="J139" s="5">
        <f t="shared" si="4"/>
        <v>369870</v>
      </c>
      <c r="L139" s="23"/>
      <c r="M139" s="23"/>
      <c r="N139" s="16"/>
      <c r="O139" s="16"/>
      <c r="P139" s="16"/>
      <c r="Q139" s="16"/>
      <c r="R139" s="16"/>
      <c r="S139" s="16"/>
      <c r="T139" s="16"/>
      <c r="U139" s="16"/>
    </row>
    <row r="140" spans="1:21" ht="20.100000000000001" customHeight="1" x14ac:dyDescent="0.25">
      <c r="A140" s="3" t="s">
        <v>17</v>
      </c>
      <c r="B140" s="4">
        <v>370.02831540059827</v>
      </c>
      <c r="C140" s="4">
        <v>4370.8599251304722</v>
      </c>
      <c r="D140" s="4">
        <v>13198.253247428755</v>
      </c>
      <c r="E140" s="4">
        <v>832.80231295847636</v>
      </c>
      <c r="F140" s="4">
        <v>6155.0625396756705</v>
      </c>
      <c r="G140" s="4">
        <v>47573.716480222371</v>
      </c>
      <c r="H140" s="4">
        <v>90666.312323440536</v>
      </c>
      <c r="I140" s="4">
        <v>52064.964855743106</v>
      </c>
      <c r="J140" s="5">
        <f t="shared" si="4"/>
        <v>215232</v>
      </c>
      <c r="L140" s="23"/>
      <c r="M140" s="23"/>
      <c r="N140" s="16"/>
      <c r="O140" s="16"/>
      <c r="P140" s="16"/>
      <c r="Q140" s="16"/>
      <c r="R140" s="16"/>
      <c r="S140" s="16"/>
      <c r="T140" s="16"/>
      <c r="U140" s="16"/>
    </row>
    <row r="141" spans="1:21" ht="20.100000000000001" customHeight="1" x14ac:dyDescent="0.25">
      <c r="A141" s="3" t="s">
        <v>18</v>
      </c>
      <c r="B141" s="4">
        <v>25.202105263157897</v>
      </c>
      <c r="C141" s="4">
        <v>0</v>
      </c>
      <c r="D141" s="4">
        <v>43.844210526315791</v>
      </c>
      <c r="E141" s="4">
        <v>98.844037025236247</v>
      </c>
      <c r="F141" s="4">
        <v>3209.0765093749014</v>
      </c>
      <c r="G141" s="4">
        <v>1960.1250551072576</v>
      </c>
      <c r="H141" s="4">
        <v>3588.9080827031312</v>
      </c>
      <c r="I141" s="4">
        <v>60</v>
      </c>
      <c r="J141" s="5">
        <f t="shared" si="4"/>
        <v>8986</v>
      </c>
      <c r="L141" s="23"/>
      <c r="M141" s="23"/>
      <c r="N141" s="16"/>
      <c r="O141" s="16"/>
      <c r="P141" s="16"/>
      <c r="Q141" s="16"/>
      <c r="R141" s="16"/>
      <c r="S141" s="16"/>
      <c r="T141" s="16"/>
      <c r="U141" s="16"/>
    </row>
    <row r="142" spans="1:21" ht="20.100000000000001" customHeight="1" x14ac:dyDescent="0.25">
      <c r="A142" s="3" t="s">
        <v>19</v>
      </c>
      <c r="B142" s="4">
        <v>36178.361518424594</v>
      </c>
      <c r="C142" s="4">
        <v>12544.145094796535</v>
      </c>
      <c r="D142" s="4">
        <v>43325.749345408745</v>
      </c>
      <c r="E142" s="4">
        <v>2766.6212961184742</v>
      </c>
      <c r="F142" s="4">
        <v>70087.281307562502</v>
      </c>
      <c r="G142" s="4">
        <v>87822.947149259096</v>
      </c>
      <c r="H142" s="4">
        <v>191306.32856470789</v>
      </c>
      <c r="I142" s="4">
        <v>17785.565723722164</v>
      </c>
      <c r="J142" s="5">
        <f t="shared" si="4"/>
        <v>461817</v>
      </c>
      <c r="L142" s="23"/>
      <c r="M142" s="23"/>
      <c r="N142" s="16"/>
      <c r="O142" s="16"/>
      <c r="P142" s="16"/>
      <c r="Q142" s="16"/>
      <c r="R142" s="16"/>
      <c r="S142" s="16"/>
      <c r="T142" s="16"/>
      <c r="U142" s="16"/>
    </row>
    <row r="143" spans="1:21" ht="20.100000000000001" customHeight="1" x14ac:dyDescent="0.25">
      <c r="A143" s="3" t="s">
        <v>20</v>
      </c>
      <c r="B143" s="4">
        <v>178929.71284977207</v>
      </c>
      <c r="C143" s="4">
        <v>106232.01024249224</v>
      </c>
      <c r="D143" s="4">
        <v>29076.381762992532</v>
      </c>
      <c r="E143" s="4">
        <v>249092.28958731328</v>
      </c>
      <c r="F143" s="4">
        <v>41237.031951324367</v>
      </c>
      <c r="G143" s="4">
        <v>14970.122706962398</v>
      </c>
      <c r="H143" s="4">
        <v>262070.13647738402</v>
      </c>
      <c r="I143" s="4">
        <v>29124.314421759114</v>
      </c>
      <c r="J143" s="5">
        <f t="shared" si="4"/>
        <v>910732</v>
      </c>
      <c r="L143" s="23"/>
      <c r="M143" s="23"/>
      <c r="N143" s="16"/>
      <c r="O143" s="16"/>
      <c r="P143" s="16"/>
      <c r="Q143" s="16"/>
      <c r="R143" s="16"/>
      <c r="S143" s="16"/>
      <c r="T143" s="16"/>
      <c r="U143" s="16"/>
    </row>
    <row r="144" spans="1:21" ht="20.100000000000001" customHeight="1" x14ac:dyDescent="0.25">
      <c r="A144" s="3" t="s">
        <v>21</v>
      </c>
      <c r="B144" s="4">
        <v>9447.864667979793</v>
      </c>
      <c r="C144" s="4">
        <v>223611.21387836314</v>
      </c>
      <c r="D144" s="4">
        <v>2524.8732498727932</v>
      </c>
      <c r="E144" s="4">
        <v>30766.997283820798</v>
      </c>
      <c r="F144" s="4">
        <v>131541.8098988393</v>
      </c>
      <c r="G144" s="4">
        <v>101893.74845669349</v>
      </c>
      <c r="H144" s="4">
        <v>2253.7635761378474</v>
      </c>
      <c r="I144" s="4">
        <v>138349.72898829283</v>
      </c>
      <c r="J144" s="5">
        <f t="shared" si="4"/>
        <v>640390</v>
      </c>
      <c r="L144" s="23"/>
      <c r="M144" s="23"/>
      <c r="N144" s="16"/>
      <c r="O144" s="16"/>
      <c r="P144" s="16"/>
      <c r="Q144" s="16"/>
      <c r="R144" s="16"/>
      <c r="S144" s="16"/>
      <c r="T144" s="16"/>
      <c r="U144" s="16"/>
    </row>
    <row r="145" spans="1:21" ht="20.100000000000001" customHeight="1" x14ac:dyDescent="0.25">
      <c r="A145" s="3" t="s">
        <v>22</v>
      </c>
      <c r="B145" s="4">
        <v>0</v>
      </c>
      <c r="C145" s="4">
        <v>0</v>
      </c>
      <c r="D145" s="4">
        <v>0</v>
      </c>
      <c r="E145" s="4">
        <v>1535800.7832541328</v>
      </c>
      <c r="F145" s="4">
        <v>53539.665244085394</v>
      </c>
      <c r="G145" s="4">
        <v>16509.551501781774</v>
      </c>
      <c r="H145" s="4">
        <v>433</v>
      </c>
      <c r="I145" s="4">
        <v>0</v>
      </c>
      <c r="J145" s="5">
        <f t="shared" si="4"/>
        <v>1606283</v>
      </c>
      <c r="L145" s="23"/>
      <c r="M145" s="23"/>
      <c r="N145" s="16"/>
      <c r="O145" s="16"/>
      <c r="P145" s="16"/>
      <c r="Q145" s="16"/>
      <c r="R145" s="16"/>
      <c r="S145" s="16"/>
      <c r="T145" s="16"/>
      <c r="U145" s="16"/>
    </row>
    <row r="146" spans="1:21" ht="20.100000000000001" customHeight="1" x14ac:dyDescent="0.25">
      <c r="A146" s="3" t="s">
        <v>23</v>
      </c>
      <c r="B146" s="4">
        <v>139413.71287209701</v>
      </c>
      <c r="C146" s="4">
        <v>126746.84859893733</v>
      </c>
      <c r="D146" s="4">
        <v>6904.3479749438866</v>
      </c>
      <c r="E146" s="4">
        <v>32962.822826780946</v>
      </c>
      <c r="F146" s="4">
        <v>207369.67313791311</v>
      </c>
      <c r="G146" s="4">
        <v>72747.460896276534</v>
      </c>
      <c r="H146" s="4">
        <v>3089.4161013206249</v>
      </c>
      <c r="I146" s="4">
        <v>98558.717591730558</v>
      </c>
      <c r="J146" s="5">
        <f t="shared" si="4"/>
        <v>687793</v>
      </c>
      <c r="L146" s="23"/>
      <c r="M146" s="23"/>
      <c r="N146" s="16"/>
      <c r="O146" s="16"/>
      <c r="P146" s="16"/>
      <c r="Q146" s="16"/>
      <c r="R146" s="16"/>
      <c r="S146" s="16"/>
      <c r="T146" s="16"/>
      <c r="U146" s="16"/>
    </row>
    <row r="147" spans="1:21" ht="20.100000000000001" customHeight="1" x14ac:dyDescent="0.25">
      <c r="A147" s="3" t="s">
        <v>24</v>
      </c>
      <c r="B147" s="4">
        <v>863358.45900140319</v>
      </c>
      <c r="C147" s="4">
        <v>301709.36717386823</v>
      </c>
      <c r="D147" s="4">
        <v>446299.83026921237</v>
      </c>
      <c r="E147" s="4">
        <v>1129004.0884531236</v>
      </c>
      <c r="F147" s="4">
        <v>261148.10402591454</v>
      </c>
      <c r="G147" s="4">
        <v>86524.65085482836</v>
      </c>
      <c r="H147" s="4">
        <v>266343.75624366087</v>
      </c>
      <c r="I147" s="4">
        <v>159907.74397798884</v>
      </c>
      <c r="J147" s="5">
        <f t="shared" si="4"/>
        <v>3514296</v>
      </c>
      <c r="L147" s="23"/>
      <c r="M147" s="23"/>
      <c r="N147" s="16"/>
      <c r="O147" s="16"/>
      <c r="P147" s="16"/>
      <c r="Q147" s="16"/>
      <c r="R147" s="16"/>
      <c r="S147" s="16"/>
      <c r="T147" s="16"/>
      <c r="U147" s="16"/>
    </row>
    <row r="148" spans="1:21" ht="20.100000000000001" customHeight="1" x14ac:dyDescent="0.25">
      <c r="A148" s="3" t="s">
        <v>25</v>
      </c>
      <c r="B148" s="4">
        <v>250038.45323966525</v>
      </c>
      <c r="C148" s="4">
        <v>113473.97220176291</v>
      </c>
      <c r="D148" s="4">
        <v>65386.398561930677</v>
      </c>
      <c r="E148" s="4">
        <v>139135.3689369135</v>
      </c>
      <c r="F148" s="4">
        <v>256339.03027453081</v>
      </c>
      <c r="G148" s="4">
        <v>51867.958754294028</v>
      </c>
      <c r="H148" s="4">
        <v>80286.083969128696</v>
      </c>
      <c r="I148" s="4">
        <v>14972.734061774134</v>
      </c>
      <c r="J148" s="5">
        <f t="shared" si="4"/>
        <v>971500.00000000012</v>
      </c>
      <c r="L148" s="23"/>
      <c r="M148" s="23"/>
      <c r="N148" s="16"/>
      <c r="O148" s="16"/>
      <c r="P148" s="16"/>
      <c r="Q148" s="16"/>
      <c r="R148" s="16"/>
      <c r="S148" s="16"/>
      <c r="T148" s="16"/>
      <c r="U148" s="16"/>
    </row>
    <row r="149" spans="1:21" ht="20.100000000000001" customHeight="1" x14ac:dyDescent="0.25">
      <c r="A149" s="3" t="s">
        <v>26</v>
      </c>
      <c r="B149" s="4">
        <v>0</v>
      </c>
      <c r="C149" s="4">
        <v>0</v>
      </c>
      <c r="D149" s="4">
        <v>0</v>
      </c>
      <c r="E149" s="4">
        <v>73960</v>
      </c>
      <c r="F149" s="4">
        <v>70</v>
      </c>
      <c r="G149" s="4">
        <v>20</v>
      </c>
      <c r="H149" s="4">
        <v>0</v>
      </c>
      <c r="I149" s="4">
        <v>0</v>
      </c>
      <c r="J149" s="5">
        <f t="shared" si="4"/>
        <v>74050</v>
      </c>
      <c r="L149" s="23"/>
      <c r="M149" s="23"/>
      <c r="N149" s="16"/>
      <c r="O149" s="16"/>
      <c r="P149" s="16"/>
      <c r="Q149" s="16"/>
      <c r="R149" s="16"/>
      <c r="S149" s="16"/>
      <c r="T149" s="16"/>
      <c r="U149" s="16"/>
    </row>
    <row r="150" spans="1:21" ht="20.100000000000001" customHeight="1" x14ac:dyDescent="0.25">
      <c r="A150" s="3" t="s">
        <v>27</v>
      </c>
      <c r="B150" s="4">
        <v>91175.718234409927</v>
      </c>
      <c r="C150" s="4">
        <v>127012.11114095696</v>
      </c>
      <c r="D150" s="4">
        <v>49768.203348381154</v>
      </c>
      <c r="E150" s="4">
        <v>102736.27789075905</v>
      </c>
      <c r="F150" s="4">
        <v>163724.80471670095</v>
      </c>
      <c r="G150" s="4">
        <v>79721.80993031917</v>
      </c>
      <c r="H150" s="4">
        <v>80681.644469779654</v>
      </c>
      <c r="I150" s="4">
        <v>67318.430268693119</v>
      </c>
      <c r="J150" s="5">
        <f t="shared" si="4"/>
        <v>762139</v>
      </c>
      <c r="L150" s="23"/>
      <c r="M150" s="23"/>
      <c r="N150" s="16"/>
      <c r="O150" s="16"/>
      <c r="P150" s="16"/>
      <c r="Q150" s="16"/>
      <c r="R150" s="16"/>
      <c r="S150" s="16"/>
      <c r="T150" s="16"/>
      <c r="U150" s="16"/>
    </row>
    <row r="151" spans="1:21" ht="20.100000000000001" customHeight="1" x14ac:dyDescent="0.25">
      <c r="A151" s="3" t="s">
        <v>28</v>
      </c>
      <c r="B151" s="4">
        <v>94140.176678778429</v>
      </c>
      <c r="C151" s="4">
        <v>16307.273605525239</v>
      </c>
      <c r="D151" s="4">
        <v>20953.478440895145</v>
      </c>
      <c r="E151" s="4">
        <v>182062.61033887594</v>
      </c>
      <c r="F151" s="4">
        <v>54059.340701311477</v>
      </c>
      <c r="G151" s="4">
        <v>33206.830010191239</v>
      </c>
      <c r="H151" s="4">
        <v>59484.348912889414</v>
      </c>
      <c r="I151" s="4">
        <v>2092.9413115330049</v>
      </c>
      <c r="J151" s="5">
        <f t="shared" si="4"/>
        <v>462306.99999999988</v>
      </c>
      <c r="L151" s="23"/>
      <c r="M151" s="23"/>
      <c r="N151" s="16"/>
      <c r="O151" s="16"/>
      <c r="P151" s="16"/>
      <c r="Q151" s="16"/>
      <c r="R151" s="16"/>
      <c r="S151" s="16"/>
      <c r="T151" s="16"/>
      <c r="U151" s="16"/>
    </row>
    <row r="152" spans="1:21" ht="20.100000000000001" customHeight="1" x14ac:dyDescent="0.25">
      <c r="A152" s="3" t="s">
        <v>29</v>
      </c>
      <c r="B152" s="4">
        <v>100861.26204502379</v>
      </c>
      <c r="C152" s="4">
        <v>0</v>
      </c>
      <c r="D152" s="4">
        <v>53558.58457828236</v>
      </c>
      <c r="E152" s="4">
        <v>402979.73421439267</v>
      </c>
      <c r="F152" s="4">
        <v>222086.11095367846</v>
      </c>
      <c r="G152" s="4">
        <v>65508.793661794974</v>
      </c>
      <c r="H152" s="4">
        <v>411856.81697420549</v>
      </c>
      <c r="I152" s="4">
        <v>12351.697572622365</v>
      </c>
      <c r="J152" s="5">
        <f t="shared" si="4"/>
        <v>1269203.0000000002</v>
      </c>
      <c r="L152" s="23"/>
      <c r="M152" s="23"/>
      <c r="N152" s="16"/>
      <c r="O152" s="16"/>
      <c r="P152" s="16"/>
      <c r="Q152" s="16"/>
      <c r="R152" s="16"/>
      <c r="S152" s="16"/>
      <c r="T152" s="16"/>
      <c r="U152" s="16"/>
    </row>
    <row r="153" spans="1:21" ht="20.100000000000001" customHeight="1" x14ac:dyDescent="0.25">
      <c r="A153" s="3" t="s">
        <v>30</v>
      </c>
      <c r="B153" s="4">
        <v>75669.401701741866</v>
      </c>
      <c r="C153" s="4">
        <v>1005.0927131325475</v>
      </c>
      <c r="D153" s="4">
        <v>4878.6112056751244</v>
      </c>
      <c r="E153" s="4">
        <v>40491.917779123629</v>
      </c>
      <c r="F153" s="4">
        <v>136350.53071247062</v>
      </c>
      <c r="G153" s="4">
        <v>1482.8720726043243</v>
      </c>
      <c r="H153" s="4">
        <v>12796.921239547964</v>
      </c>
      <c r="I153" s="4">
        <v>2519.652575703908</v>
      </c>
      <c r="J153" s="5">
        <f t="shared" si="4"/>
        <v>275195</v>
      </c>
      <c r="L153" s="23"/>
      <c r="M153" s="23"/>
      <c r="N153" s="16"/>
      <c r="O153" s="16"/>
      <c r="P153" s="16"/>
      <c r="Q153" s="16"/>
      <c r="R153" s="16"/>
      <c r="S153" s="16"/>
      <c r="T153" s="16"/>
      <c r="U153" s="16"/>
    </row>
    <row r="154" spans="1:21" ht="20.100000000000001" customHeight="1" x14ac:dyDescent="0.25">
      <c r="A154" s="3" t="s">
        <v>58</v>
      </c>
      <c r="B154" s="4">
        <v>2562.1940201415568</v>
      </c>
      <c r="C154" s="4">
        <v>134.41741854007785</v>
      </c>
      <c r="D154" s="4">
        <v>58.690109427726405</v>
      </c>
      <c r="E154" s="4">
        <v>54736.351508322368</v>
      </c>
      <c r="F154" s="4">
        <v>455.05234580052951</v>
      </c>
      <c r="G154" s="4">
        <v>26.954122755040995</v>
      </c>
      <c r="H154" s="4">
        <v>93.9597743205005</v>
      </c>
      <c r="I154" s="4">
        <v>355.50570069219782</v>
      </c>
      <c r="J154" s="5">
        <f t="shared" si="4"/>
        <v>58423.125</v>
      </c>
      <c r="L154" s="23"/>
      <c r="M154" s="23"/>
      <c r="N154" s="16"/>
      <c r="O154" s="16"/>
      <c r="P154" s="16"/>
      <c r="Q154" s="16"/>
      <c r="R154" s="16"/>
      <c r="S154" s="16"/>
      <c r="T154" s="16"/>
      <c r="U154" s="16"/>
    </row>
    <row r="155" spans="1:21" ht="20.100000000000001" customHeight="1" x14ac:dyDescent="0.25">
      <c r="A155" s="3" t="s">
        <v>59</v>
      </c>
      <c r="B155" s="4">
        <v>883.8930212585102</v>
      </c>
      <c r="C155" s="4">
        <v>16.343154656253695</v>
      </c>
      <c r="D155" s="4">
        <v>3.9294597146802515</v>
      </c>
      <c r="E155" s="4">
        <v>14159.126604822713</v>
      </c>
      <c r="F155" s="4">
        <v>8075.037006378443</v>
      </c>
      <c r="G155" s="4">
        <v>1692.2588425847318</v>
      </c>
      <c r="H155" s="4">
        <v>67.948805398823026</v>
      </c>
      <c r="I155" s="4">
        <v>399.32024804298698</v>
      </c>
      <c r="J155" s="5">
        <f t="shared" si="4"/>
        <v>25297.857142857145</v>
      </c>
      <c r="L155" s="23"/>
      <c r="M155" s="23"/>
      <c r="N155" s="16"/>
      <c r="O155" s="16"/>
      <c r="P155" s="16"/>
      <c r="Q155" s="16"/>
      <c r="R155" s="16"/>
      <c r="S155" s="16"/>
      <c r="T155" s="16"/>
      <c r="U155" s="16"/>
    </row>
    <row r="156" spans="1:21" ht="20.100000000000001" customHeight="1" x14ac:dyDescent="0.25">
      <c r="A156" s="3" t="s">
        <v>60</v>
      </c>
      <c r="B156" s="4">
        <v>20.318748324845885</v>
      </c>
      <c r="C156" s="4">
        <v>72.024508793189142</v>
      </c>
      <c r="D156" s="4">
        <v>1706.3815087738683</v>
      </c>
      <c r="E156" s="4">
        <v>162939.95729785674</v>
      </c>
      <c r="F156" s="4">
        <v>1778.9539880427567</v>
      </c>
      <c r="G156" s="4">
        <v>9567.6204437175875</v>
      </c>
      <c r="H156" s="4">
        <v>3333.3434259768105</v>
      </c>
      <c r="I156" s="4">
        <v>2.5334118475108078</v>
      </c>
      <c r="J156" s="5">
        <f t="shared" si="4"/>
        <v>179421.1333333333</v>
      </c>
      <c r="L156" s="23"/>
      <c r="M156" s="23"/>
      <c r="N156" s="16"/>
      <c r="O156" s="16"/>
      <c r="P156" s="16"/>
      <c r="Q156" s="16"/>
      <c r="R156" s="16"/>
      <c r="S156" s="16"/>
      <c r="T156" s="16"/>
      <c r="U156" s="16"/>
    </row>
    <row r="157" spans="1:21" ht="20.100000000000001" customHeight="1" x14ac:dyDescent="0.25">
      <c r="A157" s="3" t="s">
        <v>34</v>
      </c>
      <c r="B157" s="4">
        <v>83804.24872210536</v>
      </c>
      <c r="C157" s="4">
        <v>2321.4262811580238</v>
      </c>
      <c r="D157" s="4">
        <v>746.37509613611496</v>
      </c>
      <c r="E157" s="4">
        <v>30898.448719080749</v>
      </c>
      <c r="F157" s="4">
        <v>539344.80457232671</v>
      </c>
      <c r="G157" s="4">
        <v>10081.617195703217</v>
      </c>
      <c r="H157" s="4">
        <v>36372.082843787648</v>
      </c>
      <c r="I157" s="4">
        <v>1788.9965697022033</v>
      </c>
      <c r="J157" s="5">
        <f t="shared" si="4"/>
        <v>705358</v>
      </c>
      <c r="L157" s="23"/>
      <c r="M157" s="23"/>
      <c r="N157" s="16"/>
      <c r="O157" s="16"/>
      <c r="P157" s="16"/>
      <c r="Q157" s="16"/>
      <c r="R157" s="16"/>
      <c r="S157" s="16"/>
      <c r="T157" s="16"/>
      <c r="U157" s="16"/>
    </row>
    <row r="158" spans="1:21" ht="20.100000000000001" customHeight="1" x14ac:dyDescent="0.25">
      <c r="A158" s="3" t="s">
        <v>35</v>
      </c>
      <c r="B158" s="4">
        <v>0</v>
      </c>
      <c r="C158" s="4">
        <v>0</v>
      </c>
      <c r="D158" s="4">
        <v>290880.11</v>
      </c>
      <c r="E158" s="4">
        <v>0</v>
      </c>
      <c r="F158" s="4">
        <v>0</v>
      </c>
      <c r="G158" s="4">
        <v>0</v>
      </c>
      <c r="H158" s="4">
        <v>2530520.2599999998</v>
      </c>
      <c r="I158" s="4">
        <v>0</v>
      </c>
      <c r="J158" s="5">
        <f t="shared" si="4"/>
        <v>2821400.3699999996</v>
      </c>
      <c r="L158" s="23"/>
      <c r="M158" s="23"/>
      <c r="N158" s="16"/>
      <c r="O158" s="16"/>
      <c r="P158" s="16"/>
      <c r="Q158" s="16"/>
      <c r="R158" s="16"/>
      <c r="S158" s="16"/>
      <c r="T158" s="16"/>
      <c r="U158" s="16"/>
    </row>
    <row r="159" spans="1:21" ht="20.100000000000001" customHeight="1" x14ac:dyDescent="0.25">
      <c r="A159" s="3" t="s">
        <v>36</v>
      </c>
      <c r="B159" s="4">
        <v>81.436207899643804</v>
      </c>
      <c r="C159" s="4">
        <v>2877.7878395860284</v>
      </c>
      <c r="D159" s="4">
        <v>0</v>
      </c>
      <c r="E159" s="4">
        <v>827511.50391479512</v>
      </c>
      <c r="F159" s="4">
        <v>151076.9057166643</v>
      </c>
      <c r="G159" s="4">
        <v>18112.488709389254</v>
      </c>
      <c r="H159" s="4">
        <v>805.12070809860029</v>
      </c>
      <c r="I159" s="4">
        <v>183.75690356705914</v>
      </c>
      <c r="J159" s="5">
        <f t="shared" si="4"/>
        <v>1000648.9999999999</v>
      </c>
      <c r="L159" s="23"/>
      <c r="M159" s="23"/>
      <c r="N159" s="16"/>
      <c r="O159" s="16"/>
      <c r="P159" s="16"/>
      <c r="Q159" s="16"/>
      <c r="R159" s="16"/>
      <c r="S159" s="16"/>
      <c r="T159" s="16"/>
      <c r="U159" s="16"/>
    </row>
    <row r="160" spans="1:21" ht="20.100000000000001" customHeight="1" x14ac:dyDescent="0.25">
      <c r="A160" s="3" t="s">
        <v>37</v>
      </c>
      <c r="B160" s="4">
        <v>8.9946152992117234</v>
      </c>
      <c r="C160" s="4">
        <v>0</v>
      </c>
      <c r="D160" s="4">
        <v>0</v>
      </c>
      <c r="E160" s="4">
        <v>162585.4910766469</v>
      </c>
      <c r="F160" s="4">
        <v>3532.7027955141057</v>
      </c>
      <c r="G160" s="4">
        <v>4757.121151689782</v>
      </c>
      <c r="H160" s="4">
        <v>3867.2108655818838</v>
      </c>
      <c r="I160" s="4">
        <v>385.47949526813881</v>
      </c>
      <c r="J160" s="5">
        <f t="shared" si="4"/>
        <v>175137.00000000003</v>
      </c>
      <c r="L160" s="23"/>
      <c r="M160" s="23"/>
      <c r="N160" s="16"/>
      <c r="O160" s="16"/>
      <c r="P160" s="16"/>
      <c r="Q160" s="16"/>
      <c r="R160" s="16"/>
      <c r="S160" s="16"/>
      <c r="T160" s="16"/>
      <c r="U160" s="16"/>
    </row>
    <row r="161" spans="1:21" ht="20.100000000000001" customHeight="1" x14ac:dyDescent="0.25">
      <c r="A161" s="3" t="s">
        <v>38</v>
      </c>
      <c r="B161" s="4">
        <v>5387.6673229761554</v>
      </c>
      <c r="C161" s="4">
        <v>6</v>
      </c>
      <c r="D161" s="4">
        <v>0</v>
      </c>
      <c r="E161" s="4">
        <v>16430.294169089739</v>
      </c>
      <c r="F161" s="4">
        <v>0</v>
      </c>
      <c r="G161" s="4">
        <v>5</v>
      </c>
      <c r="H161" s="4">
        <v>0</v>
      </c>
      <c r="I161" s="4">
        <v>228.03850793410763</v>
      </c>
      <c r="J161" s="5">
        <f t="shared" si="4"/>
        <v>22057</v>
      </c>
      <c r="L161" s="23"/>
      <c r="M161" s="23"/>
      <c r="N161" s="16"/>
      <c r="O161" s="16"/>
      <c r="P161" s="16"/>
      <c r="Q161" s="16"/>
      <c r="R161" s="16"/>
      <c r="S161" s="16"/>
      <c r="T161" s="16"/>
      <c r="U161" s="16"/>
    </row>
    <row r="162" spans="1:21" ht="20.100000000000001" customHeight="1" x14ac:dyDescent="0.25">
      <c r="A162" s="3" t="s">
        <v>39</v>
      </c>
      <c r="B162" s="4">
        <v>0</v>
      </c>
      <c r="C162" s="4">
        <v>0</v>
      </c>
      <c r="D162" s="4">
        <v>0</v>
      </c>
      <c r="E162" s="4">
        <v>62367</v>
      </c>
      <c r="F162" s="4">
        <v>0</v>
      </c>
      <c r="G162" s="4">
        <v>16</v>
      </c>
      <c r="H162" s="4">
        <v>0</v>
      </c>
      <c r="I162" s="4">
        <v>0</v>
      </c>
      <c r="J162" s="5">
        <f t="shared" si="4"/>
        <v>62383</v>
      </c>
      <c r="L162" s="23"/>
      <c r="M162" s="23"/>
      <c r="N162" s="16"/>
      <c r="O162" s="16"/>
      <c r="P162" s="16"/>
      <c r="Q162" s="16"/>
      <c r="R162" s="16"/>
      <c r="S162" s="16"/>
      <c r="T162" s="16"/>
      <c r="U162" s="16"/>
    </row>
    <row r="163" spans="1:21" ht="20.100000000000001" customHeight="1" x14ac:dyDescent="0.25">
      <c r="A163" s="3" t="s">
        <v>40</v>
      </c>
      <c r="B163" s="4">
        <v>0</v>
      </c>
      <c r="C163" s="4">
        <v>0</v>
      </c>
      <c r="D163" s="4">
        <v>0</v>
      </c>
      <c r="E163" s="4">
        <v>37407</v>
      </c>
      <c r="F163" s="4">
        <v>0</v>
      </c>
      <c r="G163" s="4">
        <v>20</v>
      </c>
      <c r="H163" s="4">
        <v>0</v>
      </c>
      <c r="I163" s="4">
        <v>0</v>
      </c>
      <c r="J163" s="5">
        <f t="shared" si="4"/>
        <v>37427</v>
      </c>
      <c r="L163" s="23"/>
      <c r="M163" s="23"/>
      <c r="N163" s="16"/>
      <c r="O163" s="16"/>
      <c r="P163" s="16"/>
      <c r="Q163" s="16"/>
      <c r="R163" s="16"/>
      <c r="S163" s="16"/>
      <c r="T163" s="16"/>
      <c r="U163" s="16"/>
    </row>
    <row r="164" spans="1:21" ht="20.100000000000001" customHeight="1" x14ac:dyDescent="0.25">
      <c r="A164" s="3" t="s">
        <v>41</v>
      </c>
      <c r="B164" s="4">
        <v>21678.072231965358</v>
      </c>
      <c r="C164" s="4">
        <v>9211.585826749335</v>
      </c>
      <c r="D164" s="4">
        <v>2747.6622844589979</v>
      </c>
      <c r="E164" s="4">
        <v>3299.2074681786098</v>
      </c>
      <c r="F164" s="4">
        <v>14087.465949617468</v>
      </c>
      <c r="G164" s="4">
        <v>17749</v>
      </c>
      <c r="H164" s="4">
        <v>27352.816066554373</v>
      </c>
      <c r="I164" s="4">
        <v>24258.190172475854</v>
      </c>
      <c r="J164" s="5">
        <f t="shared" si="4"/>
        <v>120383.99999999999</v>
      </c>
      <c r="L164" s="23"/>
      <c r="M164" s="23"/>
      <c r="N164" s="16"/>
      <c r="O164" s="16"/>
      <c r="P164" s="16"/>
      <c r="Q164" s="16"/>
      <c r="R164" s="16"/>
      <c r="S164" s="16"/>
      <c r="T164" s="16"/>
      <c r="U164" s="16"/>
    </row>
    <row r="165" spans="1:21" ht="20.100000000000001" customHeight="1" x14ac:dyDescent="0.25">
      <c r="A165" s="3" t="s">
        <v>42</v>
      </c>
      <c r="B165" s="4">
        <v>0</v>
      </c>
      <c r="C165" s="4">
        <v>35277.872132058932</v>
      </c>
      <c r="D165" s="4">
        <v>61.702290076335878</v>
      </c>
      <c r="E165" s="4">
        <v>7019</v>
      </c>
      <c r="F165" s="4">
        <v>6221.1736694677875</v>
      </c>
      <c r="G165" s="4">
        <v>0</v>
      </c>
      <c r="H165" s="4">
        <v>0</v>
      </c>
      <c r="I165" s="4">
        <v>228.25190839694656</v>
      </c>
      <c r="J165" s="5">
        <f t="shared" si="4"/>
        <v>48808</v>
      </c>
      <c r="L165" s="23"/>
      <c r="M165" s="23"/>
      <c r="N165" s="16"/>
      <c r="O165" s="16"/>
      <c r="P165" s="16"/>
      <c r="Q165" s="16"/>
      <c r="R165" s="16"/>
      <c r="S165" s="16"/>
      <c r="T165" s="16"/>
      <c r="U165" s="16"/>
    </row>
    <row r="166" spans="1:21" ht="20.100000000000001" customHeight="1" x14ac:dyDescent="0.25">
      <c r="A166" s="3" t="s">
        <v>43</v>
      </c>
      <c r="B166" s="4">
        <v>6172.3876202619686</v>
      </c>
      <c r="C166" s="4">
        <v>250.96570076043537</v>
      </c>
      <c r="D166" s="4">
        <v>331</v>
      </c>
      <c r="E166" s="4">
        <v>84292.550760564045</v>
      </c>
      <c r="F166" s="4">
        <v>0</v>
      </c>
      <c r="G166" s="4">
        <v>0</v>
      </c>
      <c r="H166" s="4">
        <v>6961.0959184135372</v>
      </c>
      <c r="I166" s="4">
        <v>0</v>
      </c>
      <c r="J166" s="5">
        <f t="shared" si="4"/>
        <v>98007.999999999985</v>
      </c>
      <c r="L166" s="23"/>
      <c r="M166" s="23"/>
      <c r="N166" s="16"/>
      <c r="O166" s="16"/>
      <c r="P166" s="16"/>
      <c r="Q166" s="16"/>
      <c r="R166" s="16"/>
      <c r="S166" s="16"/>
      <c r="T166" s="16"/>
      <c r="U166" s="16"/>
    </row>
    <row r="167" spans="1:21" ht="20.100000000000001" customHeight="1" x14ac:dyDescent="0.25">
      <c r="A167" s="3" t="s">
        <v>44</v>
      </c>
      <c r="B167" s="4">
        <v>21326.03397761305</v>
      </c>
      <c r="C167" s="4">
        <v>152.65409804729927</v>
      </c>
      <c r="D167" s="4">
        <v>42475.14441897982</v>
      </c>
      <c r="E167" s="4">
        <v>46781.817718293307</v>
      </c>
      <c r="F167" s="4">
        <v>0</v>
      </c>
      <c r="G167" s="4">
        <v>355.67442084014226</v>
      </c>
      <c r="H167" s="4">
        <v>238.67536622638568</v>
      </c>
      <c r="I167" s="4">
        <v>0</v>
      </c>
      <c r="J167" s="5">
        <f t="shared" si="4"/>
        <v>111330</v>
      </c>
      <c r="L167" s="23"/>
      <c r="M167" s="23"/>
      <c r="N167" s="16"/>
      <c r="O167" s="16"/>
      <c r="P167" s="16"/>
      <c r="Q167" s="16"/>
      <c r="R167" s="16"/>
      <c r="S167" s="16"/>
      <c r="T167" s="16"/>
      <c r="U167" s="16"/>
    </row>
    <row r="168" spans="1:21" ht="20.100000000000001" customHeight="1" x14ac:dyDescent="0.25">
      <c r="A168" s="3" t="s">
        <v>61</v>
      </c>
      <c r="B168" s="4">
        <v>519339.9476167832</v>
      </c>
      <c r="C168" s="4">
        <v>12516.035755925828</v>
      </c>
      <c r="D168" s="4">
        <v>2262.2001047213444</v>
      </c>
      <c r="E168" s="4">
        <v>3951.4431416616289</v>
      </c>
      <c r="F168" s="4">
        <v>297218.73306576401</v>
      </c>
      <c r="G168" s="4">
        <v>83156.122971432298</v>
      </c>
      <c r="H168" s="4">
        <v>32806.207982659995</v>
      </c>
      <c r="I168" s="4">
        <v>15902.892694385075</v>
      </c>
      <c r="J168" s="5">
        <f t="shared" si="4"/>
        <v>967153.58333333326</v>
      </c>
      <c r="L168" s="23"/>
      <c r="M168" s="23"/>
      <c r="N168" s="16"/>
      <c r="O168" s="16"/>
      <c r="P168" s="16"/>
      <c r="Q168" s="16"/>
      <c r="R168" s="16"/>
      <c r="S168" s="16"/>
      <c r="T168" s="16"/>
      <c r="U168" s="16"/>
    </row>
    <row r="169" spans="1:21" ht="20.100000000000001" customHeight="1" x14ac:dyDescent="0.25">
      <c r="A169" s="3" t="s">
        <v>62</v>
      </c>
      <c r="B169" s="4">
        <v>4292.4752236334962</v>
      </c>
      <c r="C169" s="4">
        <v>32065.697738876159</v>
      </c>
      <c r="D169" s="4">
        <v>1206.2283603083279</v>
      </c>
      <c r="E169" s="4">
        <v>8571.8389102876954</v>
      </c>
      <c r="F169" s="4">
        <v>117470.99766906229</v>
      </c>
      <c r="G169" s="4">
        <v>54260.573887537321</v>
      </c>
      <c r="H169" s="4">
        <v>1943.5804436542055</v>
      </c>
      <c r="I169" s="4">
        <v>159567.27443330718</v>
      </c>
      <c r="J169" s="5">
        <f t="shared" si="4"/>
        <v>379378.66666666663</v>
      </c>
      <c r="L169" s="23"/>
      <c r="M169" s="23"/>
      <c r="N169" s="16"/>
      <c r="O169" s="16"/>
      <c r="P169" s="16"/>
      <c r="Q169" s="16"/>
      <c r="R169" s="16"/>
      <c r="S169" s="16"/>
      <c r="T169" s="16"/>
      <c r="U169" s="16"/>
    </row>
    <row r="170" spans="1:21" ht="20.100000000000001" customHeight="1" x14ac:dyDescent="0.25">
      <c r="A170" s="3" t="s">
        <v>63</v>
      </c>
      <c r="B170" s="4">
        <v>9376.5634575057993</v>
      </c>
      <c r="C170" s="4">
        <v>74163.122644295843</v>
      </c>
      <c r="D170" s="4">
        <v>51813.149258782651</v>
      </c>
      <c r="E170" s="4">
        <v>53711.316389877422</v>
      </c>
      <c r="F170" s="4">
        <v>29330.188517635688</v>
      </c>
      <c r="G170" s="4">
        <v>30089.582122673291</v>
      </c>
      <c r="H170" s="4">
        <v>10719.19810340507</v>
      </c>
      <c r="I170" s="4">
        <v>19350.179505824228</v>
      </c>
      <c r="J170" s="5">
        <f t="shared" si="4"/>
        <v>278553.3</v>
      </c>
      <c r="L170" s="23"/>
      <c r="M170" s="23"/>
      <c r="N170" s="16"/>
      <c r="O170" s="16"/>
      <c r="P170" s="16"/>
      <c r="Q170" s="16"/>
      <c r="R170" s="16"/>
      <c r="S170" s="16"/>
      <c r="T170" s="16"/>
      <c r="U170" s="16"/>
    </row>
    <row r="171" spans="1:21" ht="20.100000000000001" customHeight="1" x14ac:dyDescent="0.25">
      <c r="A171" s="3" t="s">
        <v>64</v>
      </c>
      <c r="B171" s="4">
        <v>2811.2282988700931</v>
      </c>
      <c r="C171" s="4">
        <v>50.628865979381445</v>
      </c>
      <c r="D171" s="4">
        <v>2922.240538475452</v>
      </c>
      <c r="E171" s="4">
        <v>0</v>
      </c>
      <c r="F171" s="4">
        <v>3256.5210078526547</v>
      </c>
      <c r="G171" s="4">
        <v>8164.4744790097575</v>
      </c>
      <c r="H171" s="4">
        <v>5137.1690802045141</v>
      </c>
      <c r="I171" s="4">
        <v>5523.2234438938622</v>
      </c>
      <c r="J171" s="5">
        <f t="shared" si="4"/>
        <v>27865.485714285714</v>
      </c>
      <c r="L171" s="23"/>
      <c r="M171" s="23"/>
      <c r="N171" s="16"/>
      <c r="O171" s="16"/>
      <c r="P171" s="16"/>
      <c r="Q171" s="16"/>
      <c r="R171" s="16"/>
      <c r="S171" s="16"/>
      <c r="T171" s="16"/>
      <c r="U171" s="16"/>
    </row>
    <row r="172" spans="1:21" ht="20.100000000000001" customHeight="1" x14ac:dyDescent="0.25">
      <c r="A172" s="3" t="s">
        <v>65</v>
      </c>
      <c r="B172" s="4">
        <v>133574.31663056722</v>
      </c>
      <c r="C172" s="4">
        <v>53002.086010488521</v>
      </c>
      <c r="D172" s="4">
        <v>385.92494484625792</v>
      </c>
      <c r="E172" s="4">
        <v>1537.1470465434959</v>
      </c>
      <c r="F172" s="4">
        <v>256946.91591394407</v>
      </c>
      <c r="G172" s="4">
        <v>15288.825119109521</v>
      </c>
      <c r="H172" s="4">
        <v>620.86104792699496</v>
      </c>
      <c r="I172" s="4">
        <v>199495.52328657394</v>
      </c>
      <c r="J172" s="5">
        <f t="shared" si="4"/>
        <v>660851.60000000009</v>
      </c>
      <c r="L172" s="23"/>
      <c r="M172" s="23"/>
      <c r="N172" s="16"/>
      <c r="O172" s="16"/>
      <c r="P172" s="16"/>
      <c r="Q172" s="16"/>
      <c r="R172" s="16"/>
      <c r="S172" s="16"/>
      <c r="T172" s="16"/>
      <c r="U172" s="16"/>
    </row>
    <row r="173" spans="1:21" ht="20.100000000000001" customHeight="1" x14ac:dyDescent="0.25">
      <c r="A173" s="3" t="s">
        <v>66</v>
      </c>
      <c r="B173" s="4">
        <v>8502.9901545365647</v>
      </c>
      <c r="C173" s="4">
        <v>46268.076465286606</v>
      </c>
      <c r="D173" s="4">
        <v>21.794567953531384</v>
      </c>
      <c r="E173" s="4">
        <v>2254.8271092933478</v>
      </c>
      <c r="F173" s="4">
        <v>122093.03425068058</v>
      </c>
      <c r="G173" s="4">
        <v>0</v>
      </c>
      <c r="H173" s="4">
        <v>0</v>
      </c>
      <c r="I173" s="4">
        <v>1263.9374522493692</v>
      </c>
      <c r="J173" s="5">
        <f t="shared" si="4"/>
        <v>180404.66</v>
      </c>
      <c r="L173" s="23"/>
      <c r="M173" s="23"/>
      <c r="N173" s="16"/>
      <c r="O173" s="16"/>
      <c r="P173" s="16"/>
      <c r="Q173" s="16"/>
      <c r="R173" s="16"/>
      <c r="S173" s="16"/>
      <c r="T173" s="16"/>
      <c r="U173" s="16"/>
    </row>
    <row r="174" spans="1:21" ht="20.100000000000001" customHeight="1" x14ac:dyDescent="0.25">
      <c r="A174" s="3" t="s">
        <v>67</v>
      </c>
      <c r="B174" s="4">
        <v>194637.08081050721</v>
      </c>
      <c r="C174" s="4">
        <v>28746.672205652016</v>
      </c>
      <c r="D174" s="4">
        <v>28061.753121789123</v>
      </c>
      <c r="E174" s="4">
        <v>12116.9501403743</v>
      </c>
      <c r="F174" s="4">
        <v>92551.402833912245</v>
      </c>
      <c r="G174" s="4">
        <v>127038.47170755014</v>
      </c>
      <c r="H174" s="4">
        <v>13595.018767001055</v>
      </c>
      <c r="I174" s="4">
        <v>28597.49656706005</v>
      </c>
      <c r="J174" s="5">
        <f t="shared" si="4"/>
        <v>525344.84615384613</v>
      </c>
      <c r="L174" s="23"/>
      <c r="M174" s="23"/>
      <c r="N174" s="16"/>
      <c r="O174" s="16"/>
      <c r="P174" s="16"/>
      <c r="Q174" s="16"/>
      <c r="R174" s="16"/>
      <c r="S174" s="16"/>
      <c r="T174" s="16"/>
      <c r="U174" s="16"/>
    </row>
    <row r="175" spans="1:21" ht="20.100000000000001" customHeight="1" x14ac:dyDescent="0.25">
      <c r="A175" s="3" t="s">
        <v>68</v>
      </c>
      <c r="B175" s="4">
        <v>11529.458857613154</v>
      </c>
      <c r="C175" s="4">
        <v>398.69995321997737</v>
      </c>
      <c r="D175" s="4">
        <v>54.515279241306644</v>
      </c>
      <c r="E175" s="4">
        <v>714.50310945273634</v>
      </c>
      <c r="F175" s="4">
        <v>4827.1162662485904</v>
      </c>
      <c r="G175" s="4">
        <v>4207.4394298643247</v>
      </c>
      <c r="H175" s="4">
        <v>0</v>
      </c>
      <c r="I175" s="4">
        <v>2455.0171043599112</v>
      </c>
      <c r="J175" s="5">
        <f t="shared" si="4"/>
        <v>24186.75</v>
      </c>
      <c r="L175" s="23"/>
      <c r="M175" s="23"/>
      <c r="N175" s="16"/>
      <c r="O175" s="16"/>
      <c r="P175" s="16"/>
      <c r="Q175" s="16"/>
      <c r="R175" s="16"/>
      <c r="S175" s="16"/>
      <c r="T175" s="16"/>
      <c r="U175" s="16"/>
    </row>
    <row r="176" spans="1:21" ht="20.100000000000001" customHeight="1" x14ac:dyDescent="0.25">
      <c r="A176" s="3" t="s">
        <v>69</v>
      </c>
      <c r="B176" s="4">
        <v>50235.142681684767</v>
      </c>
      <c r="C176" s="4">
        <v>558.3126398015313</v>
      </c>
      <c r="D176" s="4">
        <v>385.69823155619372</v>
      </c>
      <c r="E176" s="4">
        <v>110.44369507392558</v>
      </c>
      <c r="F176" s="4">
        <v>11624.497122336981</v>
      </c>
      <c r="G176" s="4">
        <v>0.44728434504792319</v>
      </c>
      <c r="H176" s="4">
        <v>74</v>
      </c>
      <c r="I176" s="4">
        <v>13819.709981779444</v>
      </c>
      <c r="J176" s="5">
        <f t="shared" si="4"/>
        <v>76808.251636577887</v>
      </c>
      <c r="L176" s="23"/>
      <c r="M176" s="23"/>
      <c r="N176" s="16"/>
      <c r="O176" s="16"/>
      <c r="P176" s="16"/>
      <c r="Q176" s="16"/>
      <c r="R176" s="16"/>
      <c r="S176" s="16"/>
      <c r="T176" s="16"/>
      <c r="U176" s="16"/>
    </row>
    <row r="177" spans="1:28" ht="20.100000000000001" customHeight="1" x14ac:dyDescent="0.25">
      <c r="A177" s="3" t="s">
        <v>70</v>
      </c>
      <c r="B177" s="4">
        <v>4008834.0202734442</v>
      </c>
      <c r="C177" s="4">
        <v>1234880.6936467376</v>
      </c>
      <c r="D177" s="4">
        <v>32878536.816455748</v>
      </c>
      <c r="E177" s="4">
        <v>199545.24887644048</v>
      </c>
      <c r="F177" s="4">
        <v>501501.69301170518</v>
      </c>
      <c r="G177" s="4">
        <v>1280066.1236170437</v>
      </c>
      <c r="H177" s="4">
        <v>1188628.4002923321</v>
      </c>
      <c r="I177" s="4">
        <v>231205.00382655315</v>
      </c>
      <c r="J177" s="5">
        <f>SUM(B177:I177)</f>
        <v>41523198</v>
      </c>
      <c r="L177" s="23"/>
      <c r="M177" s="23"/>
      <c r="N177" s="16"/>
      <c r="O177" s="16"/>
      <c r="P177" s="16"/>
      <c r="Q177" s="16"/>
      <c r="R177" s="16"/>
      <c r="S177" s="16"/>
      <c r="T177" s="16"/>
      <c r="U177" s="16"/>
    </row>
    <row r="178" spans="1:28" ht="20.100000000000001" customHeight="1" x14ac:dyDescent="0.25">
      <c r="A178" s="3" t="s">
        <v>71</v>
      </c>
      <c r="B178" s="4">
        <v>810025.90193490102</v>
      </c>
      <c r="C178" s="4">
        <v>183186.83922338544</v>
      </c>
      <c r="D178" s="4">
        <v>150421.49572852411</v>
      </c>
      <c r="E178" s="4">
        <v>279564.75101636961</v>
      </c>
      <c r="F178" s="4">
        <v>121525.12985628418</v>
      </c>
      <c r="G178" s="4">
        <v>366474.47875360178</v>
      </c>
      <c r="H178" s="4">
        <v>140194.29241322147</v>
      </c>
      <c r="I178" s="4">
        <v>53685.314453373714</v>
      </c>
      <c r="J178" s="5">
        <f>SUM(B178:I178)</f>
        <v>2105078.2033796613</v>
      </c>
      <c r="L178" s="23"/>
      <c r="M178" s="23"/>
      <c r="N178" s="16"/>
      <c r="O178" s="16"/>
      <c r="P178" s="16"/>
      <c r="Q178" s="16"/>
      <c r="R178" s="16"/>
      <c r="S178" s="16"/>
      <c r="T178" s="16"/>
      <c r="U178" s="16"/>
    </row>
    <row r="179" spans="1:28" s="20" customFormat="1" ht="14.25" x14ac:dyDescent="0.2">
      <c r="A179" s="29" t="s">
        <v>72</v>
      </c>
      <c r="B179" s="124"/>
      <c r="C179" s="124"/>
      <c r="D179" s="123"/>
      <c r="E179" s="124"/>
      <c r="F179" s="123"/>
      <c r="G179" s="123"/>
      <c r="H179" s="123"/>
      <c r="I179" s="123"/>
      <c r="J179" s="27"/>
      <c r="K179" s="17"/>
      <c r="L179" s="27"/>
      <c r="M179" s="37"/>
      <c r="Z179" s="37"/>
      <c r="AA179" s="37"/>
      <c r="AB179" s="37"/>
    </row>
    <row r="180" spans="1:28" s="20" customFormat="1" ht="14.25" x14ac:dyDescent="0.2">
      <c r="A180" s="29" t="s">
        <v>73</v>
      </c>
      <c r="B180" s="123"/>
      <c r="C180" s="123"/>
      <c r="D180" s="123"/>
      <c r="E180" s="123"/>
      <c r="F180" s="123"/>
      <c r="G180" s="123"/>
      <c r="H180" s="123"/>
      <c r="I180" s="123"/>
      <c r="K180" s="17"/>
      <c r="M180" s="37"/>
      <c r="Z180" s="37"/>
      <c r="AA180" s="37"/>
      <c r="AB180" s="37"/>
    </row>
    <row r="181" spans="1:28" s="20" customFormat="1" ht="14.25" x14ac:dyDescent="0.2">
      <c r="A181" s="119" t="s">
        <v>248</v>
      </c>
      <c r="B181" s="123"/>
      <c r="C181" s="123"/>
      <c r="D181" s="123"/>
      <c r="E181" s="123"/>
      <c r="F181" s="123"/>
      <c r="G181" s="123"/>
      <c r="H181" s="123"/>
      <c r="I181" s="123"/>
      <c r="K181" s="17"/>
      <c r="M181" s="37"/>
      <c r="Z181" s="37"/>
      <c r="AA181" s="37"/>
      <c r="AB181" s="37"/>
    </row>
    <row r="182" spans="1:28" s="20" customFormat="1" ht="14.25" x14ac:dyDescent="0.2">
      <c r="A182" s="29" t="s">
        <v>247</v>
      </c>
      <c r="B182" s="123"/>
      <c r="C182" s="123"/>
      <c r="D182" s="123"/>
      <c r="E182" s="123"/>
      <c r="F182" s="123"/>
      <c r="G182" s="123"/>
      <c r="H182" s="123"/>
      <c r="I182" s="123"/>
      <c r="K182" s="17"/>
      <c r="M182" s="37"/>
      <c r="Z182" s="37"/>
      <c r="AA182" s="37"/>
      <c r="AB182" s="37"/>
    </row>
    <row r="183" spans="1:28" s="20" customFormat="1" ht="14.25" x14ac:dyDescent="0.2">
      <c r="A183" s="29"/>
      <c r="B183" s="123"/>
      <c r="C183" s="123"/>
      <c r="D183" s="123"/>
      <c r="E183" s="123"/>
      <c r="F183" s="123"/>
      <c r="G183" s="123"/>
      <c r="H183" s="123"/>
      <c r="I183" s="123"/>
      <c r="K183" s="17"/>
      <c r="M183" s="37"/>
      <c r="Z183" s="37"/>
      <c r="AA183" s="37"/>
      <c r="AB183" s="37"/>
    </row>
    <row r="184" spans="1:28" s="20" customFormat="1" ht="15" x14ac:dyDescent="0.25">
      <c r="A184" s="28"/>
      <c r="K184" s="17"/>
      <c r="M184" s="37"/>
      <c r="Z184" s="37"/>
      <c r="AA184" s="37"/>
      <c r="AB184" s="37"/>
    </row>
    <row r="185" spans="1:28" s="20" customFormat="1" ht="15" x14ac:dyDescent="0.25">
      <c r="A185" s="28"/>
      <c r="K185" s="17"/>
      <c r="M185" s="37"/>
      <c r="Z185" s="37"/>
      <c r="AA185" s="37"/>
      <c r="AB185" s="37"/>
    </row>
    <row r="186" spans="1:28" s="16" customFormat="1" ht="0.75" customHeight="1" x14ac:dyDescent="0.2">
      <c r="K186" s="17"/>
    </row>
    <row r="187" spans="1:28" s="16" customFormat="1" ht="9.75" customHeight="1" x14ac:dyDescent="0.2">
      <c r="K187" s="17"/>
    </row>
    <row r="188" spans="1:28" s="16" customFormat="1" ht="15.75" customHeight="1" x14ac:dyDescent="0.2">
      <c r="K188" s="17"/>
    </row>
    <row r="189" spans="1:28" s="16" customFormat="1" ht="14.25" customHeight="1" x14ac:dyDescent="0.2">
      <c r="K189" s="17"/>
    </row>
    <row r="190" spans="1:28" s="16" customFormat="1" ht="9.75" customHeight="1" x14ac:dyDescent="0.2">
      <c r="K190" s="17"/>
    </row>
    <row r="191" spans="1:28" s="16" customFormat="1" ht="9.75" customHeight="1" x14ac:dyDescent="0.2">
      <c r="K191" s="17"/>
    </row>
    <row r="192" spans="1:28" s="16" customFormat="1" ht="21" customHeight="1" x14ac:dyDescent="0.25">
      <c r="A192" s="206" t="s">
        <v>121</v>
      </c>
      <c r="B192" s="206"/>
      <c r="C192" s="206"/>
      <c r="D192" s="206"/>
      <c r="E192" s="206"/>
      <c r="F192" s="206"/>
      <c r="G192" s="206"/>
      <c r="H192" s="206"/>
      <c r="I192" s="206"/>
      <c r="J192" s="206"/>
      <c r="K192" s="17"/>
    </row>
    <row r="193" spans="1:21" s="16" customFormat="1" ht="1.5" customHeight="1" x14ac:dyDescent="0.2">
      <c r="K193" s="17"/>
    </row>
    <row r="194" spans="1:21" s="16" customFormat="1" ht="15.75" x14ac:dyDescent="0.25">
      <c r="A194" s="206" t="s">
        <v>74</v>
      </c>
      <c r="B194" s="206"/>
      <c r="C194" s="206"/>
      <c r="D194" s="206"/>
      <c r="E194" s="206"/>
      <c r="F194" s="206"/>
      <c r="G194" s="206"/>
      <c r="H194" s="206"/>
      <c r="I194" s="206"/>
      <c r="J194" s="206"/>
      <c r="K194" s="17"/>
      <c r="L194" s="23"/>
      <c r="M194" s="23"/>
    </row>
    <row r="195" spans="1:21" s="16" customFormat="1" ht="15.75" x14ac:dyDescent="0.25">
      <c r="A195" s="206" t="s">
        <v>75</v>
      </c>
      <c r="B195" s="206"/>
      <c r="C195" s="206"/>
      <c r="D195" s="206"/>
      <c r="E195" s="206"/>
      <c r="F195" s="206"/>
      <c r="G195" s="206"/>
      <c r="H195" s="206"/>
      <c r="I195" s="206"/>
      <c r="J195" s="206"/>
      <c r="K195" s="17"/>
      <c r="L195" s="23"/>
      <c r="M195" s="23"/>
    </row>
    <row r="196" spans="1:21" s="16" customFormat="1" ht="5.25" customHeight="1" thickBot="1" x14ac:dyDescent="0.25">
      <c r="A196" s="18"/>
      <c r="K196" s="17"/>
      <c r="L196" s="23"/>
      <c r="M196" s="23"/>
    </row>
    <row r="197" spans="1:21" ht="20.25" customHeight="1" x14ac:dyDescent="0.2">
      <c r="A197" s="45" t="s">
        <v>1</v>
      </c>
      <c r="B197" s="46" t="s">
        <v>2</v>
      </c>
      <c r="C197" s="46" t="s">
        <v>3</v>
      </c>
      <c r="D197" s="46" t="s">
        <v>4</v>
      </c>
      <c r="E197" s="46" t="s">
        <v>5</v>
      </c>
      <c r="F197" s="46" t="s">
        <v>6</v>
      </c>
      <c r="G197" s="46" t="s">
        <v>7</v>
      </c>
      <c r="H197" s="46" t="s">
        <v>8</v>
      </c>
      <c r="I197" s="46" t="s">
        <v>9</v>
      </c>
      <c r="J197" s="47" t="s">
        <v>10</v>
      </c>
      <c r="L197" s="23"/>
      <c r="M197" s="23"/>
      <c r="N197" s="16"/>
      <c r="O197" s="16"/>
      <c r="P197" s="16"/>
      <c r="Q197" s="16"/>
      <c r="R197" s="16"/>
      <c r="S197" s="16"/>
      <c r="T197" s="16"/>
      <c r="U197" s="16"/>
    </row>
    <row r="198" spans="1:21" ht="20.100000000000001" customHeight="1" x14ac:dyDescent="0.25">
      <c r="A198" s="3" t="s">
        <v>11</v>
      </c>
      <c r="B198" s="4">
        <f t="shared" ref="B198:I200" si="5">+B134</f>
        <v>130344.96898113248</v>
      </c>
      <c r="C198" s="4">
        <f t="shared" si="5"/>
        <v>5936568.7155795479</v>
      </c>
      <c r="D198" s="4">
        <f t="shared" si="5"/>
        <v>2856372.873151599</v>
      </c>
      <c r="E198" s="4">
        <f t="shared" si="5"/>
        <v>2256015.9899678952</v>
      </c>
      <c r="F198" s="4">
        <f t="shared" si="5"/>
        <v>80318.517483697171</v>
      </c>
      <c r="G198" s="4">
        <f t="shared" si="5"/>
        <v>3020</v>
      </c>
      <c r="H198" s="4">
        <f t="shared" si="5"/>
        <v>305272.45204569539</v>
      </c>
      <c r="I198" s="4">
        <f t="shared" si="5"/>
        <v>244258.02975026667</v>
      </c>
      <c r="J198" s="5">
        <f>SUM(B198:I198)</f>
        <v>11812171.546959834</v>
      </c>
      <c r="L198" s="23"/>
      <c r="M198" s="23"/>
      <c r="N198" s="16"/>
      <c r="O198" s="16"/>
      <c r="P198" s="16"/>
      <c r="Q198" s="16"/>
      <c r="R198" s="16"/>
      <c r="S198" s="16"/>
      <c r="T198" s="16"/>
      <c r="U198" s="16"/>
    </row>
    <row r="199" spans="1:21" ht="20.100000000000001" customHeight="1" x14ac:dyDescent="0.25">
      <c r="A199" s="3" t="s">
        <v>12</v>
      </c>
      <c r="B199" s="4">
        <f t="shared" si="5"/>
        <v>90457.193389237349</v>
      </c>
      <c r="C199" s="4">
        <f t="shared" si="5"/>
        <v>41518.755629728308</v>
      </c>
      <c r="D199" s="4">
        <f t="shared" si="5"/>
        <v>51496.980139525782</v>
      </c>
      <c r="E199" s="4">
        <f t="shared" si="5"/>
        <v>31706.631529914222</v>
      </c>
      <c r="F199" s="4">
        <f t="shared" si="5"/>
        <v>44399.024073833476</v>
      </c>
      <c r="G199" s="4">
        <f t="shared" si="5"/>
        <v>51498.347462420294</v>
      </c>
      <c r="H199" s="4">
        <f t="shared" si="5"/>
        <v>399824.68136952154</v>
      </c>
      <c r="I199" s="4">
        <f t="shared" si="5"/>
        <v>39897.386405819001</v>
      </c>
      <c r="J199" s="5">
        <f>SUM(B199:I199)</f>
        <v>750798.99999999988</v>
      </c>
      <c r="L199" s="23"/>
      <c r="M199" s="23"/>
      <c r="N199" s="16"/>
      <c r="O199" s="16"/>
      <c r="P199" s="16"/>
      <c r="Q199" s="16"/>
      <c r="R199" s="16"/>
      <c r="S199" s="16"/>
      <c r="T199" s="16"/>
      <c r="U199" s="16"/>
    </row>
    <row r="200" spans="1:21" ht="20.100000000000001" customHeight="1" x14ac:dyDescent="0.25">
      <c r="A200" s="3" t="s">
        <v>13</v>
      </c>
      <c r="B200" s="4">
        <f t="shared" si="5"/>
        <v>0</v>
      </c>
      <c r="C200" s="4">
        <f t="shared" si="5"/>
        <v>0</v>
      </c>
      <c r="D200" s="4">
        <f t="shared" si="5"/>
        <v>2351.7587793878738</v>
      </c>
      <c r="E200" s="4">
        <f t="shared" si="5"/>
        <v>0</v>
      </c>
      <c r="F200" s="4">
        <f t="shared" si="5"/>
        <v>0</v>
      </c>
      <c r="G200" s="4">
        <f t="shared" si="5"/>
        <v>34768.24122061213</v>
      </c>
      <c r="H200" s="4">
        <f t="shared" si="5"/>
        <v>4628</v>
      </c>
      <c r="I200" s="4">
        <f t="shared" si="5"/>
        <v>0</v>
      </c>
      <c r="J200" s="5">
        <f>SUM(B200:I200)</f>
        <v>41748</v>
      </c>
      <c r="L200" s="23"/>
      <c r="M200" s="23"/>
      <c r="N200" s="16"/>
      <c r="O200" s="16"/>
      <c r="P200" s="16"/>
      <c r="Q200" s="16"/>
      <c r="R200" s="16"/>
      <c r="S200" s="16"/>
      <c r="T200" s="16"/>
      <c r="U200" s="16"/>
    </row>
    <row r="201" spans="1:21" ht="20.100000000000001" customHeight="1" x14ac:dyDescent="0.25">
      <c r="A201" s="3" t="s">
        <v>14</v>
      </c>
      <c r="B201" s="4">
        <f t="shared" ref="B201:I201" si="6">+B137*15</f>
        <v>153655.89671616993</v>
      </c>
      <c r="C201" s="4">
        <f t="shared" si="6"/>
        <v>4738448.6010852195</v>
      </c>
      <c r="D201" s="4">
        <f t="shared" si="6"/>
        <v>478160.4029521232</v>
      </c>
      <c r="E201" s="4">
        <f t="shared" si="6"/>
        <v>127717.2122613528</v>
      </c>
      <c r="F201" s="4">
        <f t="shared" si="6"/>
        <v>1030555.0727249493</v>
      </c>
      <c r="G201" s="4">
        <f t="shared" si="6"/>
        <v>485232.21554493438</v>
      </c>
      <c r="H201" s="4">
        <f t="shared" si="6"/>
        <v>34956.570871013151</v>
      </c>
      <c r="I201" s="4">
        <f t="shared" si="6"/>
        <v>1077701.024569622</v>
      </c>
      <c r="J201" s="5">
        <f>SUM(B201:I201)</f>
        <v>8126426.9967253851</v>
      </c>
      <c r="L201" s="23"/>
      <c r="M201" s="23"/>
      <c r="N201" s="16"/>
      <c r="O201" s="16"/>
      <c r="P201" s="16"/>
      <c r="Q201" s="16"/>
      <c r="R201" s="16"/>
      <c r="S201" s="16"/>
      <c r="T201" s="16"/>
      <c r="U201" s="16"/>
    </row>
    <row r="202" spans="1:21" ht="20.100000000000001" customHeight="1" x14ac:dyDescent="0.25">
      <c r="A202" s="3" t="s">
        <v>15</v>
      </c>
      <c r="B202" s="4">
        <f t="shared" ref="B202:I211" si="7">+B138</f>
        <v>3.6049382716049383</v>
      </c>
      <c r="C202" s="4">
        <f t="shared" si="7"/>
        <v>1992.3046663102041</v>
      </c>
      <c r="D202" s="4">
        <f t="shared" si="7"/>
        <v>32042.205274281489</v>
      </c>
      <c r="E202" s="4">
        <f t="shared" si="7"/>
        <v>70.977786814415694</v>
      </c>
      <c r="F202" s="4">
        <f t="shared" si="7"/>
        <v>159.08056727494534</v>
      </c>
      <c r="G202" s="4">
        <f t="shared" si="7"/>
        <v>99.457484746148467</v>
      </c>
      <c r="H202" s="4">
        <f t="shared" si="7"/>
        <v>72804.629214257104</v>
      </c>
      <c r="I202" s="4">
        <f t="shared" si="7"/>
        <v>4994.7400680440878</v>
      </c>
      <c r="J202" s="5">
        <f t="shared" ref="J202:J238" si="8">SUM(B202:I202)</f>
        <v>112167.00000000001</v>
      </c>
      <c r="L202" s="23"/>
      <c r="M202" s="23"/>
      <c r="N202" s="16"/>
      <c r="O202" s="16"/>
      <c r="P202" s="16"/>
      <c r="Q202" s="16"/>
      <c r="R202" s="16"/>
      <c r="S202" s="16"/>
      <c r="T202" s="16"/>
      <c r="U202" s="16"/>
    </row>
    <row r="203" spans="1:21" ht="20.100000000000001" customHeight="1" x14ac:dyDescent="0.25">
      <c r="A203" s="3" t="s">
        <v>16</v>
      </c>
      <c r="B203" s="4">
        <f t="shared" si="7"/>
        <v>3153.9081099918894</v>
      </c>
      <c r="C203" s="4">
        <f t="shared" si="7"/>
        <v>1618.7234244756287</v>
      </c>
      <c r="D203" s="4">
        <f t="shared" si="7"/>
        <v>9689.5575029951524</v>
      </c>
      <c r="E203" s="4">
        <f t="shared" si="7"/>
        <v>20578.9737556244</v>
      </c>
      <c r="F203" s="4">
        <f t="shared" si="7"/>
        <v>32232.537181583786</v>
      </c>
      <c r="G203" s="4">
        <f t="shared" si="7"/>
        <v>5803.0603534272232</v>
      </c>
      <c r="H203" s="4">
        <f t="shared" si="7"/>
        <v>276410.83008398057</v>
      </c>
      <c r="I203" s="4">
        <f t="shared" si="7"/>
        <v>20382.409587921346</v>
      </c>
      <c r="J203" s="5">
        <f t="shared" si="8"/>
        <v>369870</v>
      </c>
      <c r="L203" s="23"/>
      <c r="M203" s="23"/>
      <c r="N203" s="16"/>
      <c r="O203" s="16"/>
      <c r="P203" s="16"/>
      <c r="Q203" s="16"/>
      <c r="R203" s="16"/>
      <c r="S203" s="16"/>
      <c r="T203" s="16"/>
      <c r="U203" s="16"/>
    </row>
    <row r="204" spans="1:21" ht="20.100000000000001" customHeight="1" x14ac:dyDescent="0.25">
      <c r="A204" s="3" t="s">
        <v>17</v>
      </c>
      <c r="B204" s="4">
        <f t="shared" si="7"/>
        <v>370.02831540059827</v>
      </c>
      <c r="C204" s="4">
        <f t="shared" si="7"/>
        <v>4370.8599251304722</v>
      </c>
      <c r="D204" s="4">
        <f t="shared" si="7"/>
        <v>13198.253247428755</v>
      </c>
      <c r="E204" s="4">
        <f t="shared" si="7"/>
        <v>832.80231295847636</v>
      </c>
      <c r="F204" s="4">
        <f t="shared" si="7"/>
        <v>6155.0625396756705</v>
      </c>
      <c r="G204" s="4">
        <f t="shared" si="7"/>
        <v>47573.716480222371</v>
      </c>
      <c r="H204" s="4">
        <f t="shared" si="7"/>
        <v>90666.312323440536</v>
      </c>
      <c r="I204" s="4">
        <f t="shared" si="7"/>
        <v>52064.964855743106</v>
      </c>
      <c r="J204" s="5">
        <f t="shared" si="8"/>
        <v>215232</v>
      </c>
      <c r="L204" s="23"/>
      <c r="M204" s="23"/>
      <c r="N204" s="16"/>
      <c r="O204" s="16"/>
      <c r="P204" s="16"/>
      <c r="Q204" s="16"/>
      <c r="R204" s="16"/>
      <c r="S204" s="16"/>
      <c r="T204" s="16"/>
      <c r="U204" s="16"/>
    </row>
    <row r="205" spans="1:21" ht="20.100000000000001" customHeight="1" x14ac:dyDescent="0.25">
      <c r="A205" s="3" t="s">
        <v>18</v>
      </c>
      <c r="B205" s="4">
        <f t="shared" si="7"/>
        <v>25.202105263157897</v>
      </c>
      <c r="C205" s="4">
        <f t="shared" si="7"/>
        <v>0</v>
      </c>
      <c r="D205" s="4">
        <f t="shared" si="7"/>
        <v>43.844210526315791</v>
      </c>
      <c r="E205" s="4">
        <f t="shared" si="7"/>
        <v>98.844037025236247</v>
      </c>
      <c r="F205" s="4">
        <f t="shared" si="7"/>
        <v>3209.0765093749014</v>
      </c>
      <c r="G205" s="4">
        <f t="shared" si="7"/>
        <v>1960.1250551072576</v>
      </c>
      <c r="H205" s="4">
        <f t="shared" si="7"/>
        <v>3588.9080827031312</v>
      </c>
      <c r="I205" s="4">
        <f t="shared" si="7"/>
        <v>60</v>
      </c>
      <c r="J205" s="5">
        <f t="shared" si="8"/>
        <v>8986</v>
      </c>
      <c r="L205" s="23"/>
      <c r="M205" s="23"/>
      <c r="N205" s="16"/>
      <c r="O205" s="16"/>
      <c r="P205" s="16"/>
      <c r="Q205" s="16"/>
      <c r="R205" s="16"/>
      <c r="S205" s="16"/>
      <c r="T205" s="16"/>
      <c r="U205" s="16"/>
    </row>
    <row r="206" spans="1:21" ht="20.100000000000001" customHeight="1" x14ac:dyDescent="0.25">
      <c r="A206" s="3" t="s">
        <v>19</v>
      </c>
      <c r="B206" s="4">
        <f t="shared" si="7"/>
        <v>36178.361518424594</v>
      </c>
      <c r="C206" s="4">
        <f t="shared" si="7"/>
        <v>12544.145094796535</v>
      </c>
      <c r="D206" s="4">
        <f t="shared" si="7"/>
        <v>43325.749345408745</v>
      </c>
      <c r="E206" s="4">
        <f t="shared" si="7"/>
        <v>2766.6212961184742</v>
      </c>
      <c r="F206" s="4">
        <f t="shared" si="7"/>
        <v>70087.281307562502</v>
      </c>
      <c r="G206" s="4">
        <f t="shared" si="7"/>
        <v>87822.947149259096</v>
      </c>
      <c r="H206" s="4">
        <f t="shared" si="7"/>
        <v>191306.32856470789</v>
      </c>
      <c r="I206" s="4">
        <f t="shared" si="7"/>
        <v>17785.565723722164</v>
      </c>
      <c r="J206" s="5">
        <f t="shared" si="8"/>
        <v>461817</v>
      </c>
      <c r="L206" s="23"/>
      <c r="M206" s="23"/>
      <c r="N206" s="16"/>
      <c r="O206" s="16"/>
      <c r="P206" s="16"/>
      <c r="Q206" s="16"/>
      <c r="R206" s="16"/>
      <c r="S206" s="16"/>
      <c r="T206" s="16"/>
      <c r="U206" s="16"/>
    </row>
    <row r="207" spans="1:21" ht="20.100000000000001" customHeight="1" x14ac:dyDescent="0.25">
      <c r="A207" s="3" t="s">
        <v>20</v>
      </c>
      <c r="B207" s="4">
        <f t="shared" si="7"/>
        <v>178929.71284977207</v>
      </c>
      <c r="C207" s="4">
        <f t="shared" si="7"/>
        <v>106232.01024249224</v>
      </c>
      <c r="D207" s="4">
        <f t="shared" si="7"/>
        <v>29076.381762992532</v>
      </c>
      <c r="E207" s="4">
        <f t="shared" si="7"/>
        <v>249092.28958731328</v>
      </c>
      <c r="F207" s="4">
        <f t="shared" si="7"/>
        <v>41237.031951324367</v>
      </c>
      <c r="G207" s="4">
        <f t="shared" si="7"/>
        <v>14970.122706962398</v>
      </c>
      <c r="H207" s="4">
        <f t="shared" si="7"/>
        <v>262070.13647738402</v>
      </c>
      <c r="I207" s="4">
        <f t="shared" si="7"/>
        <v>29124.314421759114</v>
      </c>
      <c r="J207" s="5">
        <f t="shared" si="8"/>
        <v>910732</v>
      </c>
      <c r="L207" s="23"/>
      <c r="M207" s="23"/>
      <c r="N207" s="16"/>
      <c r="O207" s="16"/>
      <c r="P207" s="16"/>
      <c r="Q207" s="16"/>
      <c r="R207" s="16"/>
      <c r="S207" s="16"/>
      <c r="T207" s="16"/>
      <c r="U207" s="16"/>
    </row>
    <row r="208" spans="1:21" ht="20.100000000000001" customHeight="1" x14ac:dyDescent="0.25">
      <c r="A208" s="3" t="s">
        <v>21</v>
      </c>
      <c r="B208" s="4">
        <f t="shared" si="7"/>
        <v>9447.864667979793</v>
      </c>
      <c r="C208" s="4">
        <f t="shared" si="7"/>
        <v>223611.21387836314</v>
      </c>
      <c r="D208" s="4">
        <f t="shared" si="7"/>
        <v>2524.8732498727932</v>
      </c>
      <c r="E208" s="4">
        <f t="shared" si="7"/>
        <v>30766.997283820798</v>
      </c>
      <c r="F208" s="4">
        <f t="shared" si="7"/>
        <v>131541.8098988393</v>
      </c>
      <c r="G208" s="4">
        <f t="shared" si="7"/>
        <v>101893.74845669349</v>
      </c>
      <c r="H208" s="4">
        <f t="shared" si="7"/>
        <v>2253.7635761378474</v>
      </c>
      <c r="I208" s="4">
        <f t="shared" si="7"/>
        <v>138349.72898829283</v>
      </c>
      <c r="J208" s="5">
        <f t="shared" si="8"/>
        <v>640390</v>
      </c>
      <c r="L208" s="23"/>
      <c r="M208" s="23"/>
      <c r="N208" s="16"/>
      <c r="O208" s="16"/>
      <c r="P208" s="16"/>
      <c r="Q208" s="16"/>
      <c r="R208" s="16"/>
      <c r="S208" s="16"/>
      <c r="T208" s="16"/>
      <c r="U208" s="16"/>
    </row>
    <row r="209" spans="1:21" ht="20.100000000000001" customHeight="1" x14ac:dyDescent="0.25">
      <c r="A209" s="3" t="s">
        <v>22</v>
      </c>
      <c r="B209" s="4">
        <f t="shared" si="7"/>
        <v>0</v>
      </c>
      <c r="C209" s="4">
        <f t="shared" si="7"/>
        <v>0</v>
      </c>
      <c r="D209" s="4">
        <f t="shared" si="7"/>
        <v>0</v>
      </c>
      <c r="E209" s="4">
        <f t="shared" si="7"/>
        <v>1535800.7832541328</v>
      </c>
      <c r="F209" s="4">
        <f t="shared" si="7"/>
        <v>53539.665244085394</v>
      </c>
      <c r="G209" s="4">
        <f t="shared" si="7"/>
        <v>16509.551501781774</v>
      </c>
      <c r="H209" s="4">
        <f t="shared" si="7"/>
        <v>433</v>
      </c>
      <c r="I209" s="4">
        <f t="shared" si="7"/>
        <v>0</v>
      </c>
      <c r="J209" s="5">
        <f t="shared" si="8"/>
        <v>1606283</v>
      </c>
      <c r="L209" s="23"/>
      <c r="M209" s="23"/>
      <c r="N209" s="16"/>
      <c r="O209" s="16"/>
      <c r="P209" s="16"/>
      <c r="Q209" s="16"/>
      <c r="R209" s="16"/>
      <c r="S209" s="16"/>
      <c r="T209" s="16"/>
      <c r="U209" s="16"/>
    </row>
    <row r="210" spans="1:21" ht="20.100000000000001" customHeight="1" x14ac:dyDescent="0.25">
      <c r="A210" s="3" t="s">
        <v>23</v>
      </c>
      <c r="B210" s="4">
        <f t="shared" si="7"/>
        <v>139413.71287209701</v>
      </c>
      <c r="C210" s="4">
        <f t="shared" si="7"/>
        <v>126746.84859893733</v>
      </c>
      <c r="D210" s="4">
        <f t="shared" si="7"/>
        <v>6904.3479749438866</v>
      </c>
      <c r="E210" s="4">
        <f t="shared" si="7"/>
        <v>32962.822826780946</v>
      </c>
      <c r="F210" s="4">
        <f t="shared" si="7"/>
        <v>207369.67313791311</v>
      </c>
      <c r="G210" s="4">
        <f t="shared" si="7"/>
        <v>72747.460896276534</v>
      </c>
      <c r="H210" s="4">
        <f t="shared" si="7"/>
        <v>3089.4161013206249</v>
      </c>
      <c r="I210" s="4">
        <f t="shared" si="7"/>
        <v>98558.717591730558</v>
      </c>
      <c r="J210" s="5">
        <f t="shared" si="8"/>
        <v>687793</v>
      </c>
      <c r="L210" s="23"/>
      <c r="M210" s="23"/>
      <c r="N210" s="16"/>
      <c r="O210" s="16"/>
      <c r="P210" s="16"/>
      <c r="Q210" s="16"/>
      <c r="R210" s="16"/>
      <c r="S210" s="16"/>
      <c r="T210" s="16"/>
      <c r="U210" s="16"/>
    </row>
    <row r="211" spans="1:21" ht="20.100000000000001" customHeight="1" x14ac:dyDescent="0.25">
      <c r="A211" s="3" t="s">
        <v>24</v>
      </c>
      <c r="B211" s="4">
        <f t="shared" si="7"/>
        <v>863358.45900140319</v>
      </c>
      <c r="C211" s="4">
        <f t="shared" si="7"/>
        <v>301709.36717386823</v>
      </c>
      <c r="D211" s="4">
        <f t="shared" si="7"/>
        <v>446299.83026921237</v>
      </c>
      <c r="E211" s="4">
        <f t="shared" si="7"/>
        <v>1129004.0884531236</v>
      </c>
      <c r="F211" s="4">
        <f t="shared" si="7"/>
        <v>261148.10402591454</v>
      </c>
      <c r="G211" s="4">
        <f t="shared" si="7"/>
        <v>86524.65085482836</v>
      </c>
      <c r="H211" s="4">
        <f t="shared" si="7"/>
        <v>266343.75624366087</v>
      </c>
      <c r="I211" s="4">
        <f t="shared" si="7"/>
        <v>159907.74397798884</v>
      </c>
      <c r="J211" s="5">
        <f t="shared" si="8"/>
        <v>3514296</v>
      </c>
      <c r="L211" s="23"/>
      <c r="M211" s="23"/>
      <c r="N211" s="16"/>
      <c r="O211" s="16"/>
      <c r="P211" s="16"/>
      <c r="Q211" s="16"/>
      <c r="R211" s="16"/>
      <c r="S211" s="16"/>
      <c r="T211" s="16"/>
      <c r="U211" s="16"/>
    </row>
    <row r="212" spans="1:21" ht="20.100000000000001" customHeight="1" x14ac:dyDescent="0.25">
      <c r="A212" s="3" t="s">
        <v>25</v>
      </c>
      <c r="B212" s="4">
        <f t="shared" ref="B212:I217" si="9">+B148</f>
        <v>250038.45323966525</v>
      </c>
      <c r="C212" s="4">
        <f t="shared" si="9"/>
        <v>113473.97220176291</v>
      </c>
      <c r="D212" s="4">
        <f t="shared" si="9"/>
        <v>65386.398561930677</v>
      </c>
      <c r="E212" s="4">
        <f t="shared" si="9"/>
        <v>139135.3689369135</v>
      </c>
      <c r="F212" s="4">
        <f t="shared" si="9"/>
        <v>256339.03027453081</v>
      </c>
      <c r="G212" s="4">
        <f t="shared" si="9"/>
        <v>51867.958754294028</v>
      </c>
      <c r="H212" s="4">
        <f t="shared" si="9"/>
        <v>80286.083969128696</v>
      </c>
      <c r="I212" s="4">
        <f t="shared" si="9"/>
        <v>14972.734061774134</v>
      </c>
      <c r="J212" s="5">
        <f t="shared" si="8"/>
        <v>971500.00000000012</v>
      </c>
      <c r="L212" s="23"/>
      <c r="M212" s="23"/>
      <c r="N212" s="16"/>
      <c r="O212" s="16"/>
      <c r="P212" s="16"/>
      <c r="Q212" s="16"/>
      <c r="R212" s="16"/>
      <c r="S212" s="16"/>
      <c r="T212" s="16"/>
      <c r="U212" s="16"/>
    </row>
    <row r="213" spans="1:21" ht="20.100000000000001" customHeight="1" x14ac:dyDescent="0.25">
      <c r="A213" s="3" t="s">
        <v>26</v>
      </c>
      <c r="B213" s="4">
        <f t="shared" si="9"/>
        <v>0</v>
      </c>
      <c r="C213" s="4">
        <f t="shared" si="9"/>
        <v>0</v>
      </c>
      <c r="D213" s="4">
        <f t="shared" si="9"/>
        <v>0</v>
      </c>
      <c r="E213" s="4">
        <f t="shared" si="9"/>
        <v>73960</v>
      </c>
      <c r="F213" s="4">
        <f t="shared" si="9"/>
        <v>70</v>
      </c>
      <c r="G213" s="4">
        <f t="shared" si="9"/>
        <v>20</v>
      </c>
      <c r="H213" s="4">
        <f t="shared" si="9"/>
        <v>0</v>
      </c>
      <c r="I213" s="4">
        <f t="shared" si="9"/>
        <v>0</v>
      </c>
      <c r="J213" s="5">
        <f t="shared" si="8"/>
        <v>74050</v>
      </c>
      <c r="L213" s="23"/>
      <c r="M213" s="23"/>
      <c r="N213" s="16"/>
      <c r="O213" s="16"/>
      <c r="P213" s="16"/>
      <c r="Q213" s="16"/>
      <c r="R213" s="16"/>
      <c r="S213" s="16"/>
      <c r="T213" s="16"/>
      <c r="U213" s="16"/>
    </row>
    <row r="214" spans="1:21" ht="20.100000000000001" customHeight="1" x14ac:dyDescent="0.25">
      <c r="A214" s="3" t="s">
        <v>27</v>
      </c>
      <c r="B214" s="4">
        <f t="shared" si="9"/>
        <v>91175.718234409927</v>
      </c>
      <c r="C214" s="4">
        <f t="shared" si="9"/>
        <v>127012.11114095696</v>
      </c>
      <c r="D214" s="4">
        <f t="shared" si="9"/>
        <v>49768.203348381154</v>
      </c>
      <c r="E214" s="4">
        <f t="shared" si="9"/>
        <v>102736.27789075905</v>
      </c>
      <c r="F214" s="4">
        <f t="shared" si="9"/>
        <v>163724.80471670095</v>
      </c>
      <c r="G214" s="4">
        <f t="shared" si="9"/>
        <v>79721.80993031917</v>
      </c>
      <c r="H214" s="4">
        <f t="shared" si="9"/>
        <v>80681.644469779654</v>
      </c>
      <c r="I214" s="4">
        <f t="shared" si="9"/>
        <v>67318.430268693119</v>
      </c>
      <c r="J214" s="5">
        <f t="shared" si="8"/>
        <v>762139</v>
      </c>
      <c r="L214" s="23"/>
      <c r="M214" s="23"/>
      <c r="N214" s="16"/>
      <c r="O214" s="16"/>
      <c r="P214" s="16"/>
      <c r="Q214" s="16"/>
      <c r="R214" s="16"/>
      <c r="S214" s="16"/>
      <c r="T214" s="16"/>
      <c r="U214" s="16"/>
    </row>
    <row r="215" spans="1:21" ht="20.100000000000001" customHeight="1" x14ac:dyDescent="0.25">
      <c r="A215" s="3" t="s">
        <v>28</v>
      </c>
      <c r="B215" s="4">
        <f t="shared" si="9"/>
        <v>94140.176678778429</v>
      </c>
      <c r="C215" s="4">
        <f t="shared" si="9"/>
        <v>16307.273605525239</v>
      </c>
      <c r="D215" s="4">
        <f t="shared" si="9"/>
        <v>20953.478440895145</v>
      </c>
      <c r="E215" s="4">
        <f t="shared" si="9"/>
        <v>182062.61033887594</v>
      </c>
      <c r="F215" s="4">
        <f t="shared" si="9"/>
        <v>54059.340701311477</v>
      </c>
      <c r="G215" s="4">
        <f t="shared" si="9"/>
        <v>33206.830010191239</v>
      </c>
      <c r="H215" s="4">
        <f t="shared" si="9"/>
        <v>59484.348912889414</v>
      </c>
      <c r="I215" s="4">
        <f t="shared" si="9"/>
        <v>2092.9413115330049</v>
      </c>
      <c r="J215" s="5">
        <f t="shared" si="8"/>
        <v>462306.99999999988</v>
      </c>
      <c r="L215" s="23"/>
      <c r="M215" s="23"/>
      <c r="N215" s="16"/>
      <c r="O215" s="16"/>
      <c r="P215" s="16"/>
      <c r="Q215" s="16"/>
      <c r="R215" s="16"/>
      <c r="S215" s="16"/>
      <c r="T215" s="16"/>
      <c r="U215" s="16"/>
    </row>
    <row r="216" spans="1:21" ht="20.100000000000001" customHeight="1" x14ac:dyDescent="0.25">
      <c r="A216" s="3" t="s">
        <v>29</v>
      </c>
      <c r="B216" s="4">
        <f t="shared" si="9"/>
        <v>100861.26204502379</v>
      </c>
      <c r="C216" s="4">
        <f t="shared" si="9"/>
        <v>0</v>
      </c>
      <c r="D216" s="4">
        <f t="shared" si="9"/>
        <v>53558.58457828236</v>
      </c>
      <c r="E216" s="4">
        <f t="shared" si="9"/>
        <v>402979.73421439267</v>
      </c>
      <c r="F216" s="4">
        <f t="shared" si="9"/>
        <v>222086.11095367846</v>
      </c>
      <c r="G216" s="4">
        <f t="shared" si="9"/>
        <v>65508.793661794974</v>
      </c>
      <c r="H216" s="4">
        <f t="shared" si="9"/>
        <v>411856.81697420549</v>
      </c>
      <c r="I216" s="4">
        <f t="shared" si="9"/>
        <v>12351.697572622365</v>
      </c>
      <c r="J216" s="5">
        <f t="shared" si="8"/>
        <v>1269203.0000000002</v>
      </c>
      <c r="L216" s="23"/>
      <c r="M216" s="23"/>
      <c r="N216" s="16"/>
      <c r="O216" s="16"/>
      <c r="P216" s="16"/>
      <c r="Q216" s="16"/>
      <c r="R216" s="16"/>
      <c r="S216" s="16"/>
      <c r="T216" s="16"/>
      <c r="U216" s="16"/>
    </row>
    <row r="217" spans="1:21" ht="20.100000000000001" customHeight="1" x14ac:dyDescent="0.25">
      <c r="A217" s="3" t="s">
        <v>30</v>
      </c>
      <c r="B217" s="4">
        <f t="shared" si="9"/>
        <v>75669.401701741866</v>
      </c>
      <c r="C217" s="4">
        <f t="shared" si="9"/>
        <v>1005.0927131325475</v>
      </c>
      <c r="D217" s="4">
        <f t="shared" si="9"/>
        <v>4878.6112056751244</v>
      </c>
      <c r="E217" s="4">
        <f t="shared" si="9"/>
        <v>40491.917779123629</v>
      </c>
      <c r="F217" s="4">
        <f t="shared" si="9"/>
        <v>136350.53071247062</v>
      </c>
      <c r="G217" s="4">
        <f t="shared" si="9"/>
        <v>1482.8720726043243</v>
      </c>
      <c r="H217" s="4">
        <f t="shared" si="9"/>
        <v>12796.921239547964</v>
      </c>
      <c r="I217" s="4">
        <f t="shared" si="9"/>
        <v>2519.652575703908</v>
      </c>
      <c r="J217" s="5">
        <f t="shared" si="8"/>
        <v>275195</v>
      </c>
      <c r="L217" s="23"/>
      <c r="M217" s="23"/>
      <c r="N217" s="16"/>
      <c r="O217" s="16"/>
      <c r="P217" s="16"/>
      <c r="Q217" s="16"/>
      <c r="R217" s="16"/>
      <c r="S217" s="16"/>
      <c r="T217" s="16"/>
      <c r="U217" s="16"/>
    </row>
    <row r="218" spans="1:21" ht="20.100000000000001" customHeight="1" x14ac:dyDescent="0.25">
      <c r="A218" s="3" t="s">
        <v>31</v>
      </c>
      <c r="B218" s="4">
        <f t="shared" ref="B218:I218" si="10">+B154*1.6</f>
        <v>4099.5104322264915</v>
      </c>
      <c r="C218" s="4">
        <f t="shared" si="10"/>
        <v>215.06786966412457</v>
      </c>
      <c r="D218" s="4">
        <f t="shared" si="10"/>
        <v>93.904175084362251</v>
      </c>
      <c r="E218" s="4">
        <f t="shared" si="10"/>
        <v>87578.162413315789</v>
      </c>
      <c r="F218" s="4">
        <f t="shared" si="10"/>
        <v>728.0837532808473</v>
      </c>
      <c r="G218" s="4">
        <f t="shared" si="10"/>
        <v>43.126596408065595</v>
      </c>
      <c r="H218" s="4">
        <f t="shared" si="10"/>
        <v>150.33563891280082</v>
      </c>
      <c r="I218" s="4">
        <f t="shared" si="10"/>
        <v>568.80912110751649</v>
      </c>
      <c r="J218" s="5">
        <f t="shared" si="8"/>
        <v>93477.000000000015</v>
      </c>
      <c r="L218" s="23"/>
      <c r="M218" s="23"/>
      <c r="N218" s="16"/>
      <c r="O218" s="16"/>
      <c r="P218" s="16"/>
      <c r="Q218" s="16"/>
      <c r="R218" s="16"/>
      <c r="S218" s="16"/>
      <c r="T218" s="16"/>
      <c r="U218" s="16"/>
    </row>
    <row r="219" spans="1:21" ht="20.100000000000001" customHeight="1" x14ac:dyDescent="0.25">
      <c r="A219" s="3" t="s">
        <v>32</v>
      </c>
      <c r="B219" s="4">
        <f t="shared" ref="B219:I219" si="11">+B155*35</f>
        <v>30936.255744047856</v>
      </c>
      <c r="C219" s="4">
        <f t="shared" si="11"/>
        <v>572.01041296887934</v>
      </c>
      <c r="D219" s="4">
        <f t="shared" si="11"/>
        <v>137.53109001380881</v>
      </c>
      <c r="E219" s="4">
        <f t="shared" si="11"/>
        <v>495569.43116879498</v>
      </c>
      <c r="F219" s="4">
        <f t="shared" si="11"/>
        <v>282626.29522324551</v>
      </c>
      <c r="G219" s="4">
        <f t="shared" si="11"/>
        <v>59229.059490465617</v>
      </c>
      <c r="H219" s="4">
        <f t="shared" si="11"/>
        <v>2378.2081889588057</v>
      </c>
      <c r="I219" s="4">
        <f t="shared" si="11"/>
        <v>13976.208681504544</v>
      </c>
      <c r="J219" s="5">
        <f t="shared" si="8"/>
        <v>885425</v>
      </c>
      <c r="L219" s="23"/>
      <c r="M219" s="23"/>
      <c r="N219" s="16"/>
      <c r="O219" s="16"/>
      <c r="P219" s="16"/>
      <c r="Q219" s="16"/>
      <c r="R219" s="16"/>
      <c r="S219" s="16"/>
      <c r="T219" s="16"/>
      <c r="U219" s="16"/>
    </row>
    <row r="220" spans="1:21" ht="20.100000000000001" customHeight="1" x14ac:dyDescent="0.25">
      <c r="A220" s="3" t="s">
        <v>33</v>
      </c>
      <c r="B220" s="4">
        <f t="shared" ref="B220:I220" si="12">+B156*15</f>
        <v>304.78122487268826</v>
      </c>
      <c r="C220" s="4">
        <f t="shared" si="12"/>
        <v>1080.3676318978371</v>
      </c>
      <c r="D220" s="4">
        <f t="shared" si="12"/>
        <v>25595.722631608023</v>
      </c>
      <c r="E220" s="4">
        <f t="shared" si="12"/>
        <v>2444099.359467851</v>
      </c>
      <c r="F220" s="4">
        <f t="shared" si="12"/>
        <v>26684.309820641349</v>
      </c>
      <c r="G220" s="4">
        <f t="shared" si="12"/>
        <v>143514.30665576382</v>
      </c>
      <c r="H220" s="4">
        <f t="shared" si="12"/>
        <v>50000.151389652157</v>
      </c>
      <c r="I220" s="4">
        <f t="shared" si="12"/>
        <v>38.00117771266212</v>
      </c>
      <c r="J220" s="5">
        <f t="shared" si="8"/>
        <v>2691316.9999999991</v>
      </c>
      <c r="L220" s="23"/>
      <c r="M220" s="23"/>
      <c r="N220" s="16"/>
      <c r="O220" s="16"/>
      <c r="P220" s="16"/>
      <c r="Q220" s="16"/>
      <c r="R220" s="16"/>
      <c r="S220" s="16"/>
      <c r="T220" s="16"/>
      <c r="U220" s="16"/>
    </row>
    <row r="221" spans="1:21" ht="20.100000000000001" customHeight="1" x14ac:dyDescent="0.25">
      <c r="A221" s="3" t="s">
        <v>34</v>
      </c>
      <c r="B221" s="4">
        <f t="shared" ref="B221:I231" si="13">+B157</f>
        <v>83804.24872210536</v>
      </c>
      <c r="C221" s="4">
        <f t="shared" si="13"/>
        <v>2321.4262811580238</v>
      </c>
      <c r="D221" s="4">
        <f t="shared" si="13"/>
        <v>746.37509613611496</v>
      </c>
      <c r="E221" s="4">
        <f t="shared" si="13"/>
        <v>30898.448719080749</v>
      </c>
      <c r="F221" s="4">
        <f t="shared" si="13"/>
        <v>539344.80457232671</v>
      </c>
      <c r="G221" s="4">
        <f t="shared" si="13"/>
        <v>10081.617195703217</v>
      </c>
      <c r="H221" s="4">
        <f t="shared" si="13"/>
        <v>36372.082843787648</v>
      </c>
      <c r="I221" s="4">
        <f t="shared" si="13"/>
        <v>1788.9965697022033</v>
      </c>
      <c r="J221" s="5">
        <f t="shared" si="8"/>
        <v>705358</v>
      </c>
      <c r="L221" s="23"/>
      <c r="M221" s="23"/>
      <c r="N221" s="16"/>
      <c r="O221" s="16"/>
      <c r="P221" s="16"/>
      <c r="Q221" s="16"/>
      <c r="R221" s="16"/>
      <c r="S221" s="16"/>
      <c r="T221" s="16"/>
      <c r="U221" s="16"/>
    </row>
    <row r="222" spans="1:21" ht="20.100000000000001" customHeight="1" x14ac:dyDescent="0.25">
      <c r="A222" s="3" t="s">
        <v>35</v>
      </c>
      <c r="B222" s="4">
        <f t="shared" si="13"/>
        <v>0</v>
      </c>
      <c r="C222" s="4">
        <f t="shared" si="13"/>
        <v>0</v>
      </c>
      <c r="D222" s="4">
        <f t="shared" si="13"/>
        <v>290880.11</v>
      </c>
      <c r="E222" s="4">
        <f t="shared" si="13"/>
        <v>0</v>
      </c>
      <c r="F222" s="4">
        <f t="shared" si="13"/>
        <v>0</v>
      </c>
      <c r="G222" s="4">
        <f t="shared" si="13"/>
        <v>0</v>
      </c>
      <c r="H222" s="4">
        <f t="shared" si="13"/>
        <v>2530520.2599999998</v>
      </c>
      <c r="I222" s="4">
        <f t="shared" si="13"/>
        <v>0</v>
      </c>
      <c r="J222" s="5">
        <f t="shared" si="8"/>
        <v>2821400.3699999996</v>
      </c>
      <c r="L222" s="23"/>
      <c r="M222" s="23"/>
      <c r="N222" s="16"/>
      <c r="O222" s="16"/>
      <c r="P222" s="16"/>
      <c r="Q222" s="16"/>
      <c r="R222" s="16"/>
      <c r="S222" s="16"/>
      <c r="T222" s="16"/>
      <c r="U222" s="16"/>
    </row>
    <row r="223" spans="1:21" ht="20.100000000000001" customHeight="1" x14ac:dyDescent="0.25">
      <c r="A223" s="3" t="s">
        <v>36</v>
      </c>
      <c r="B223" s="4">
        <f t="shared" si="13"/>
        <v>81.436207899643804</v>
      </c>
      <c r="C223" s="4">
        <f t="shared" si="13"/>
        <v>2877.7878395860284</v>
      </c>
      <c r="D223" s="4">
        <f t="shared" si="13"/>
        <v>0</v>
      </c>
      <c r="E223" s="4">
        <f t="shared" si="13"/>
        <v>827511.50391479512</v>
      </c>
      <c r="F223" s="4">
        <f t="shared" si="13"/>
        <v>151076.9057166643</v>
      </c>
      <c r="G223" s="4">
        <f t="shared" si="13"/>
        <v>18112.488709389254</v>
      </c>
      <c r="H223" s="4">
        <f t="shared" si="13"/>
        <v>805.12070809860029</v>
      </c>
      <c r="I223" s="4">
        <f t="shared" si="13"/>
        <v>183.75690356705914</v>
      </c>
      <c r="J223" s="5">
        <f t="shared" si="8"/>
        <v>1000648.9999999999</v>
      </c>
      <c r="L223" s="23"/>
      <c r="M223" s="23"/>
      <c r="N223" s="16"/>
      <c r="O223" s="16"/>
      <c r="P223" s="16"/>
      <c r="Q223" s="16"/>
      <c r="R223" s="16"/>
      <c r="S223" s="16"/>
      <c r="T223" s="16"/>
      <c r="U223" s="16"/>
    </row>
    <row r="224" spans="1:21" ht="20.100000000000001" customHeight="1" x14ac:dyDescent="0.25">
      <c r="A224" s="3" t="s">
        <v>37</v>
      </c>
      <c r="B224" s="4">
        <f t="shared" si="13"/>
        <v>8.9946152992117234</v>
      </c>
      <c r="C224" s="4">
        <f t="shared" si="13"/>
        <v>0</v>
      </c>
      <c r="D224" s="4">
        <f t="shared" si="13"/>
        <v>0</v>
      </c>
      <c r="E224" s="4">
        <f t="shared" si="13"/>
        <v>162585.4910766469</v>
      </c>
      <c r="F224" s="4">
        <f t="shared" si="13"/>
        <v>3532.7027955141057</v>
      </c>
      <c r="G224" s="4">
        <f t="shared" si="13"/>
        <v>4757.121151689782</v>
      </c>
      <c r="H224" s="4">
        <f t="shared" si="13"/>
        <v>3867.2108655818838</v>
      </c>
      <c r="I224" s="4">
        <f t="shared" si="13"/>
        <v>385.47949526813881</v>
      </c>
      <c r="J224" s="5">
        <f t="shared" si="8"/>
        <v>175137.00000000003</v>
      </c>
      <c r="L224" s="23"/>
      <c r="M224" s="23"/>
      <c r="N224" s="16"/>
      <c r="O224" s="16"/>
      <c r="P224" s="16"/>
      <c r="Q224" s="16"/>
      <c r="R224" s="16"/>
      <c r="S224" s="16"/>
      <c r="T224" s="16"/>
      <c r="U224" s="16"/>
    </row>
    <row r="225" spans="1:21" ht="20.100000000000001" customHeight="1" x14ac:dyDescent="0.25">
      <c r="A225" s="3" t="s">
        <v>38</v>
      </c>
      <c r="B225" s="4">
        <f t="shared" si="13"/>
        <v>5387.6673229761554</v>
      </c>
      <c r="C225" s="4">
        <f t="shared" si="13"/>
        <v>6</v>
      </c>
      <c r="D225" s="4">
        <f t="shared" si="13"/>
        <v>0</v>
      </c>
      <c r="E225" s="4">
        <f t="shared" si="13"/>
        <v>16430.294169089739</v>
      </c>
      <c r="F225" s="4">
        <f t="shared" si="13"/>
        <v>0</v>
      </c>
      <c r="G225" s="4">
        <f t="shared" si="13"/>
        <v>5</v>
      </c>
      <c r="H225" s="4">
        <f t="shared" si="13"/>
        <v>0</v>
      </c>
      <c r="I225" s="4">
        <f t="shared" si="13"/>
        <v>228.03850793410763</v>
      </c>
      <c r="J225" s="5">
        <f t="shared" si="8"/>
        <v>22057</v>
      </c>
      <c r="L225" s="23"/>
      <c r="M225" s="23"/>
      <c r="N225" s="16"/>
      <c r="O225" s="16"/>
      <c r="P225" s="16"/>
      <c r="Q225" s="16"/>
      <c r="R225" s="16"/>
      <c r="S225" s="16"/>
      <c r="T225" s="16"/>
      <c r="U225" s="16"/>
    </row>
    <row r="226" spans="1:21" ht="20.100000000000001" customHeight="1" x14ac:dyDescent="0.25">
      <c r="A226" s="3" t="s">
        <v>39</v>
      </c>
      <c r="B226" s="4">
        <f t="shared" si="13"/>
        <v>0</v>
      </c>
      <c r="C226" s="4">
        <f t="shared" si="13"/>
        <v>0</v>
      </c>
      <c r="D226" s="4">
        <f t="shared" si="13"/>
        <v>0</v>
      </c>
      <c r="E226" s="4">
        <f t="shared" si="13"/>
        <v>62367</v>
      </c>
      <c r="F226" s="4">
        <f t="shared" si="13"/>
        <v>0</v>
      </c>
      <c r="G226" s="4">
        <f t="shared" si="13"/>
        <v>16</v>
      </c>
      <c r="H226" s="4">
        <f t="shared" si="13"/>
        <v>0</v>
      </c>
      <c r="I226" s="4">
        <f t="shared" si="13"/>
        <v>0</v>
      </c>
      <c r="J226" s="5">
        <f t="shared" si="8"/>
        <v>62383</v>
      </c>
      <c r="L226" s="23"/>
      <c r="M226" s="23"/>
      <c r="N226" s="16"/>
      <c r="O226" s="16"/>
      <c r="P226" s="16"/>
      <c r="Q226" s="16"/>
      <c r="R226" s="16"/>
      <c r="S226" s="16"/>
      <c r="T226" s="16"/>
      <c r="U226" s="16"/>
    </row>
    <row r="227" spans="1:21" ht="20.100000000000001" customHeight="1" x14ac:dyDescent="0.25">
      <c r="A227" s="3" t="s">
        <v>40</v>
      </c>
      <c r="B227" s="4">
        <f t="shared" si="13"/>
        <v>0</v>
      </c>
      <c r="C227" s="4">
        <f t="shared" si="13"/>
        <v>0</v>
      </c>
      <c r="D227" s="4">
        <f t="shared" si="13"/>
        <v>0</v>
      </c>
      <c r="E227" s="4">
        <f t="shared" si="13"/>
        <v>37407</v>
      </c>
      <c r="F227" s="4">
        <f t="shared" si="13"/>
        <v>0</v>
      </c>
      <c r="G227" s="4">
        <f t="shared" si="13"/>
        <v>20</v>
      </c>
      <c r="H227" s="4">
        <f t="shared" si="13"/>
        <v>0</v>
      </c>
      <c r="I227" s="4">
        <f t="shared" si="13"/>
        <v>0</v>
      </c>
      <c r="J227" s="5">
        <f t="shared" si="8"/>
        <v>37427</v>
      </c>
      <c r="L227" s="23"/>
      <c r="M227" s="23"/>
      <c r="N227" s="16"/>
      <c r="O227" s="16"/>
      <c r="P227" s="16"/>
      <c r="Q227" s="16"/>
      <c r="R227" s="16"/>
      <c r="S227" s="16"/>
      <c r="T227" s="16"/>
      <c r="U227" s="16"/>
    </row>
    <row r="228" spans="1:21" ht="20.100000000000001" customHeight="1" x14ac:dyDescent="0.25">
      <c r="A228" s="3" t="s">
        <v>41</v>
      </c>
      <c r="B228" s="4">
        <f t="shared" si="13"/>
        <v>21678.072231965358</v>
      </c>
      <c r="C228" s="4">
        <f t="shared" si="13"/>
        <v>9211.585826749335</v>
      </c>
      <c r="D228" s="4">
        <f t="shared" si="13"/>
        <v>2747.6622844589979</v>
      </c>
      <c r="E228" s="4">
        <f t="shared" si="13"/>
        <v>3299.2074681786098</v>
      </c>
      <c r="F228" s="4">
        <f t="shared" si="13"/>
        <v>14087.465949617468</v>
      </c>
      <c r="G228" s="4">
        <f t="shared" si="13"/>
        <v>17749</v>
      </c>
      <c r="H228" s="4">
        <f t="shared" si="13"/>
        <v>27352.816066554373</v>
      </c>
      <c r="I228" s="4">
        <f t="shared" si="13"/>
        <v>24258.190172475854</v>
      </c>
      <c r="J228" s="5">
        <f t="shared" si="8"/>
        <v>120383.99999999999</v>
      </c>
      <c r="L228" s="23"/>
      <c r="M228" s="23"/>
      <c r="N228" s="16"/>
      <c r="O228" s="16"/>
      <c r="P228" s="16"/>
      <c r="Q228" s="16"/>
      <c r="R228" s="16"/>
      <c r="S228" s="16"/>
      <c r="T228" s="16"/>
      <c r="U228" s="16"/>
    </row>
    <row r="229" spans="1:21" ht="20.100000000000001" customHeight="1" x14ac:dyDescent="0.25">
      <c r="A229" s="3" t="s">
        <v>42</v>
      </c>
      <c r="B229" s="4">
        <f t="shared" si="13"/>
        <v>0</v>
      </c>
      <c r="C229" s="4">
        <f t="shared" si="13"/>
        <v>35277.872132058932</v>
      </c>
      <c r="D229" s="4">
        <f t="shared" si="13"/>
        <v>61.702290076335878</v>
      </c>
      <c r="E229" s="4">
        <f t="shared" si="13"/>
        <v>7019</v>
      </c>
      <c r="F229" s="4">
        <f t="shared" si="13"/>
        <v>6221.1736694677875</v>
      </c>
      <c r="G229" s="4">
        <f t="shared" si="13"/>
        <v>0</v>
      </c>
      <c r="H229" s="4">
        <f t="shared" si="13"/>
        <v>0</v>
      </c>
      <c r="I229" s="4">
        <f t="shared" si="13"/>
        <v>228.25190839694656</v>
      </c>
      <c r="J229" s="5">
        <f t="shared" si="8"/>
        <v>48808</v>
      </c>
      <c r="L229" s="23"/>
      <c r="M229" s="23"/>
      <c r="N229" s="16"/>
      <c r="O229" s="16"/>
      <c r="P229" s="16"/>
      <c r="Q229" s="16"/>
      <c r="R229" s="16"/>
      <c r="S229" s="16"/>
      <c r="T229" s="16"/>
      <c r="U229" s="16"/>
    </row>
    <row r="230" spans="1:21" ht="20.100000000000001" customHeight="1" x14ac:dyDescent="0.25">
      <c r="A230" s="3" t="s">
        <v>43</v>
      </c>
      <c r="B230" s="4">
        <f t="shared" si="13"/>
        <v>6172.3876202619686</v>
      </c>
      <c r="C230" s="4">
        <f t="shared" si="13"/>
        <v>250.96570076043537</v>
      </c>
      <c r="D230" s="4">
        <f t="shared" si="13"/>
        <v>331</v>
      </c>
      <c r="E230" s="4">
        <f t="shared" si="13"/>
        <v>84292.550760564045</v>
      </c>
      <c r="F230" s="4">
        <f t="shared" si="13"/>
        <v>0</v>
      </c>
      <c r="G230" s="4">
        <f t="shared" si="13"/>
        <v>0</v>
      </c>
      <c r="H230" s="4">
        <f t="shared" si="13"/>
        <v>6961.0959184135372</v>
      </c>
      <c r="I230" s="4">
        <f t="shared" si="13"/>
        <v>0</v>
      </c>
      <c r="J230" s="5">
        <f t="shared" si="8"/>
        <v>98007.999999999985</v>
      </c>
      <c r="L230" s="23"/>
      <c r="M230" s="23"/>
      <c r="N230" s="16"/>
      <c r="O230" s="16"/>
      <c r="P230" s="16"/>
      <c r="Q230" s="16"/>
      <c r="R230" s="16"/>
      <c r="S230" s="16"/>
      <c r="T230" s="16"/>
      <c r="U230" s="16"/>
    </row>
    <row r="231" spans="1:21" ht="20.100000000000001" customHeight="1" x14ac:dyDescent="0.25">
      <c r="A231" s="3" t="s">
        <v>44</v>
      </c>
      <c r="B231" s="4">
        <f t="shared" si="13"/>
        <v>21326.03397761305</v>
      </c>
      <c r="C231" s="4">
        <f t="shared" si="13"/>
        <v>152.65409804729927</v>
      </c>
      <c r="D231" s="4">
        <f t="shared" si="13"/>
        <v>42475.14441897982</v>
      </c>
      <c r="E231" s="4">
        <f t="shared" si="13"/>
        <v>46781.817718293307</v>
      </c>
      <c r="F231" s="4">
        <f t="shared" si="13"/>
        <v>0</v>
      </c>
      <c r="G231" s="4">
        <f t="shared" si="13"/>
        <v>355.67442084014226</v>
      </c>
      <c r="H231" s="4">
        <f t="shared" si="13"/>
        <v>238.67536622638568</v>
      </c>
      <c r="I231" s="4">
        <f t="shared" si="13"/>
        <v>0</v>
      </c>
      <c r="J231" s="5">
        <f t="shared" si="8"/>
        <v>111330</v>
      </c>
      <c r="L231" s="23"/>
      <c r="M231" s="23"/>
      <c r="N231" s="16"/>
      <c r="O231" s="16"/>
      <c r="P231" s="16"/>
      <c r="Q231" s="16"/>
      <c r="R231" s="16"/>
      <c r="S231" s="16"/>
      <c r="T231" s="16"/>
      <c r="U231" s="16"/>
    </row>
    <row r="232" spans="1:21" ht="20.100000000000001" customHeight="1" x14ac:dyDescent="0.25">
      <c r="A232" s="3" t="s">
        <v>45</v>
      </c>
      <c r="B232" s="4">
        <f t="shared" ref="B232:I232" si="14">+B168*12</f>
        <v>6232079.3714013984</v>
      </c>
      <c r="C232" s="4">
        <f t="shared" si="14"/>
        <v>150192.42907110995</v>
      </c>
      <c r="D232" s="4">
        <f t="shared" si="14"/>
        <v>27146.401256656132</v>
      </c>
      <c r="E232" s="4">
        <f t="shared" si="14"/>
        <v>47417.317699939551</v>
      </c>
      <c r="F232" s="4">
        <f t="shared" si="14"/>
        <v>3566624.7967891684</v>
      </c>
      <c r="G232" s="4">
        <f t="shared" si="14"/>
        <v>997873.47565718764</v>
      </c>
      <c r="H232" s="4">
        <f t="shared" si="14"/>
        <v>393674.49579191994</v>
      </c>
      <c r="I232" s="4">
        <f t="shared" si="14"/>
        <v>190834.7123326209</v>
      </c>
      <c r="J232" s="5">
        <f t="shared" si="8"/>
        <v>11605843</v>
      </c>
      <c r="L232" s="23"/>
      <c r="M232" s="23"/>
      <c r="N232" s="16"/>
      <c r="O232" s="16"/>
      <c r="P232" s="16"/>
      <c r="Q232" s="16"/>
      <c r="R232" s="16"/>
      <c r="S232" s="16"/>
      <c r="T232" s="16"/>
      <c r="U232" s="16"/>
    </row>
    <row r="233" spans="1:21" ht="20.100000000000001" customHeight="1" x14ac:dyDescent="0.25">
      <c r="A233" s="3" t="s">
        <v>46</v>
      </c>
      <c r="B233" s="4">
        <f t="shared" ref="B233:I233" si="15">+B169*3</f>
        <v>12877.425670900488</v>
      </c>
      <c r="C233" s="4">
        <f t="shared" si="15"/>
        <v>96197.093216628477</v>
      </c>
      <c r="D233" s="4">
        <f t="shared" si="15"/>
        <v>3618.6850809249836</v>
      </c>
      <c r="E233" s="4">
        <f t="shared" si="15"/>
        <v>25715.516730863084</v>
      </c>
      <c r="F233" s="4">
        <f t="shared" si="15"/>
        <v>352412.99300718686</v>
      </c>
      <c r="G233" s="4">
        <f t="shared" si="15"/>
        <v>162781.72166261196</v>
      </c>
      <c r="H233" s="4">
        <f t="shared" si="15"/>
        <v>5830.7413309626163</v>
      </c>
      <c r="I233" s="4">
        <f t="shared" si="15"/>
        <v>478701.82329992153</v>
      </c>
      <c r="J233" s="5">
        <f t="shared" si="8"/>
        <v>1138136</v>
      </c>
      <c r="L233" s="23"/>
      <c r="M233" s="23"/>
      <c r="N233" s="16"/>
      <c r="O233" s="16"/>
      <c r="P233" s="16"/>
      <c r="Q233" s="16"/>
      <c r="R233" s="16"/>
      <c r="S233" s="16"/>
      <c r="T233" s="16"/>
      <c r="U233" s="16"/>
    </row>
    <row r="234" spans="1:21" ht="20.100000000000001" customHeight="1" x14ac:dyDescent="0.25">
      <c r="A234" s="3" t="s">
        <v>47</v>
      </c>
      <c r="B234" s="4">
        <f t="shared" ref="B234:I234" si="16">+B170*60</f>
        <v>562593.80745034793</v>
      </c>
      <c r="C234" s="4">
        <f t="shared" si="16"/>
        <v>4449787.3586577503</v>
      </c>
      <c r="D234" s="4">
        <f t="shared" si="16"/>
        <v>3108788.9555269592</v>
      </c>
      <c r="E234" s="4">
        <f t="shared" si="16"/>
        <v>3222678.9833926451</v>
      </c>
      <c r="F234" s="4">
        <f t="shared" si="16"/>
        <v>1759811.3110581413</v>
      </c>
      <c r="G234" s="4">
        <f t="shared" si="16"/>
        <v>1805374.9273603975</v>
      </c>
      <c r="H234" s="4">
        <f t="shared" si="16"/>
        <v>643151.88620430417</v>
      </c>
      <c r="I234" s="4">
        <f t="shared" si="16"/>
        <v>1161010.7703494537</v>
      </c>
      <c r="J234" s="5">
        <f t="shared" si="8"/>
        <v>16713197.999999998</v>
      </c>
      <c r="L234" s="23"/>
      <c r="M234" s="23"/>
      <c r="N234" s="16"/>
      <c r="O234" s="16"/>
      <c r="P234" s="16"/>
      <c r="Q234" s="16"/>
      <c r="R234" s="16"/>
      <c r="S234" s="16"/>
      <c r="T234" s="16"/>
      <c r="U234" s="16"/>
    </row>
    <row r="235" spans="1:21" ht="20.100000000000001" customHeight="1" x14ac:dyDescent="0.25">
      <c r="A235" s="3" t="s">
        <v>48</v>
      </c>
      <c r="B235" s="4">
        <f t="shared" ref="B235:I235" si="17">+B171*35</f>
        <v>98392.990460453264</v>
      </c>
      <c r="C235" s="4">
        <f t="shared" si="17"/>
        <v>1772.0103092783506</v>
      </c>
      <c r="D235" s="4">
        <f t="shared" si="17"/>
        <v>102278.41884664082</v>
      </c>
      <c r="E235" s="4">
        <f t="shared" si="17"/>
        <v>0</v>
      </c>
      <c r="F235" s="4">
        <f t="shared" si="17"/>
        <v>113978.23527484291</v>
      </c>
      <c r="G235" s="4">
        <f t="shared" si="17"/>
        <v>285756.60676534154</v>
      </c>
      <c r="H235" s="4">
        <f t="shared" si="17"/>
        <v>179800.917807158</v>
      </c>
      <c r="I235" s="4">
        <f t="shared" si="17"/>
        <v>193312.82053628517</v>
      </c>
      <c r="J235" s="5">
        <f t="shared" si="8"/>
        <v>975292.00000000012</v>
      </c>
      <c r="L235" s="23"/>
      <c r="M235" s="23"/>
      <c r="N235" s="16"/>
      <c r="O235" s="16"/>
      <c r="P235" s="16"/>
      <c r="Q235" s="16"/>
      <c r="R235" s="16"/>
      <c r="S235" s="16"/>
      <c r="T235" s="16"/>
      <c r="U235" s="16"/>
    </row>
    <row r="236" spans="1:21" ht="20.100000000000001" customHeight="1" x14ac:dyDescent="0.25">
      <c r="A236" s="3" t="s">
        <v>49</v>
      </c>
      <c r="B236" s="4">
        <f t="shared" ref="B236:I236" si="18">+B172*5</f>
        <v>667871.58315283607</v>
      </c>
      <c r="C236" s="4">
        <f t="shared" si="18"/>
        <v>265010.43005244259</v>
      </c>
      <c r="D236" s="4">
        <f t="shared" si="18"/>
        <v>1929.6247242312895</v>
      </c>
      <c r="E236" s="4">
        <f t="shared" si="18"/>
        <v>7685.7352327174794</v>
      </c>
      <c r="F236" s="4">
        <f t="shared" si="18"/>
        <v>1284734.5795697204</v>
      </c>
      <c r="G236" s="4">
        <f t="shared" si="18"/>
        <v>76444.125595547608</v>
      </c>
      <c r="H236" s="4">
        <f t="shared" si="18"/>
        <v>3104.3052396349749</v>
      </c>
      <c r="I236" s="4">
        <f t="shared" si="18"/>
        <v>997477.61643286969</v>
      </c>
      <c r="J236" s="5">
        <f t="shared" si="8"/>
        <v>3304258.0000000005</v>
      </c>
      <c r="L236" s="23"/>
      <c r="M236" s="23"/>
      <c r="N236" s="16"/>
      <c r="O236" s="16"/>
      <c r="P236" s="16"/>
      <c r="Q236" s="16"/>
      <c r="R236" s="16"/>
      <c r="S236" s="16"/>
      <c r="T236" s="16"/>
      <c r="U236" s="16"/>
    </row>
    <row r="237" spans="1:21" ht="20.100000000000001" customHeight="1" x14ac:dyDescent="0.25">
      <c r="A237" s="3" t="s">
        <v>50</v>
      </c>
      <c r="B237" s="4">
        <f t="shared" ref="B237:I237" si="19">+B173*50</f>
        <v>425149.50772682822</v>
      </c>
      <c r="C237" s="4">
        <f t="shared" si="19"/>
        <v>2313403.8232643302</v>
      </c>
      <c r="D237" s="4">
        <f t="shared" si="19"/>
        <v>1089.7283976765693</v>
      </c>
      <c r="E237" s="4">
        <f t="shared" si="19"/>
        <v>112741.35546466739</v>
      </c>
      <c r="F237" s="4">
        <f t="shared" si="19"/>
        <v>6104651.712534029</v>
      </c>
      <c r="G237" s="4">
        <f t="shared" si="19"/>
        <v>0</v>
      </c>
      <c r="H237" s="4">
        <f t="shared" si="19"/>
        <v>0</v>
      </c>
      <c r="I237" s="4">
        <f t="shared" si="19"/>
        <v>63196.872612468462</v>
      </c>
      <c r="J237" s="5">
        <f>SUM(B237:I237)</f>
        <v>9020233</v>
      </c>
      <c r="L237" s="23"/>
      <c r="M237" s="23"/>
      <c r="N237" s="16"/>
      <c r="O237" s="16"/>
      <c r="P237" s="16"/>
      <c r="Q237" s="16"/>
      <c r="R237" s="16"/>
      <c r="S237" s="16"/>
      <c r="T237" s="16"/>
      <c r="U237" s="16"/>
    </row>
    <row r="238" spans="1:21" ht="20.100000000000001" customHeight="1" x14ac:dyDescent="0.25">
      <c r="A238" s="3" t="s">
        <v>51</v>
      </c>
      <c r="B238" s="4">
        <f t="shared" ref="B238:I238" si="20">+B174*1.3</f>
        <v>253028.20505365939</v>
      </c>
      <c r="C238" s="4">
        <f t="shared" si="20"/>
        <v>37370.673867347621</v>
      </c>
      <c r="D238" s="4">
        <f t="shared" si="20"/>
        <v>36480.279058325861</v>
      </c>
      <c r="E238" s="4">
        <f t="shared" si="20"/>
        <v>15752.03518248659</v>
      </c>
      <c r="F238" s="4">
        <f t="shared" si="20"/>
        <v>120316.82368408592</v>
      </c>
      <c r="G238" s="4">
        <f t="shared" si="20"/>
        <v>165150.01321981518</v>
      </c>
      <c r="H238" s="4">
        <f t="shared" si="20"/>
        <v>17673.524397101373</v>
      </c>
      <c r="I238" s="4">
        <f t="shared" si="20"/>
        <v>37176.745537178067</v>
      </c>
      <c r="J238" s="5">
        <f t="shared" si="8"/>
        <v>682948.3</v>
      </c>
      <c r="L238" s="23"/>
      <c r="M238" s="23"/>
      <c r="N238" s="16"/>
      <c r="O238" s="16"/>
      <c r="P238" s="16"/>
      <c r="Q238" s="16"/>
      <c r="R238" s="16"/>
      <c r="S238" s="16"/>
      <c r="T238" s="16"/>
      <c r="U238" s="16"/>
    </row>
    <row r="239" spans="1:21" ht="20.100000000000001" customHeight="1" x14ac:dyDescent="0.25">
      <c r="A239" s="3" t="s">
        <v>52</v>
      </c>
      <c r="B239" s="4">
        <f t="shared" ref="B239:I239" si="21">+B175*8</f>
        <v>92235.670860905229</v>
      </c>
      <c r="C239" s="4">
        <f t="shared" si="21"/>
        <v>3189.599625759819</v>
      </c>
      <c r="D239" s="4">
        <f t="shared" si="21"/>
        <v>436.12223393045315</v>
      </c>
      <c r="E239" s="4">
        <f t="shared" si="21"/>
        <v>5716.0248756218907</v>
      </c>
      <c r="F239" s="4">
        <f t="shared" si="21"/>
        <v>38616.930129988723</v>
      </c>
      <c r="G239" s="4">
        <f t="shared" si="21"/>
        <v>33659.515438914597</v>
      </c>
      <c r="H239" s="4">
        <f t="shared" si="21"/>
        <v>0</v>
      </c>
      <c r="I239" s="4">
        <f t="shared" si="21"/>
        <v>19640.136834879289</v>
      </c>
      <c r="J239" s="5">
        <f>SUM(B239:I239)</f>
        <v>193494</v>
      </c>
      <c r="L239" s="23"/>
      <c r="M239" s="23"/>
      <c r="N239" s="16"/>
      <c r="O239" s="16"/>
      <c r="P239" s="16"/>
      <c r="Q239" s="16"/>
      <c r="R239" s="16"/>
      <c r="S239" s="16"/>
      <c r="T239" s="16"/>
      <c r="U239" s="16"/>
    </row>
    <row r="240" spans="1:21" ht="20.100000000000001" customHeight="1" x14ac:dyDescent="0.25">
      <c r="A240" s="3" t="s">
        <v>53</v>
      </c>
      <c r="B240" s="4">
        <f t="shared" ref="B240:I240" si="22">+B176*4.7</f>
        <v>236105.17060391841</v>
      </c>
      <c r="C240" s="4">
        <f t="shared" si="22"/>
        <v>2624.0694070671971</v>
      </c>
      <c r="D240" s="4">
        <f t="shared" si="22"/>
        <v>1812.7816883141106</v>
      </c>
      <c r="E240" s="4">
        <f t="shared" si="22"/>
        <v>519.08536684745025</v>
      </c>
      <c r="F240" s="4">
        <f t="shared" si="22"/>
        <v>54635.13647498381</v>
      </c>
      <c r="G240" s="4">
        <f t="shared" si="22"/>
        <v>2.1022364217252392</v>
      </c>
      <c r="H240" s="4">
        <f t="shared" si="22"/>
        <v>347.8</v>
      </c>
      <c r="I240" s="4">
        <f t="shared" si="22"/>
        <v>64952.636914363393</v>
      </c>
      <c r="J240" s="5">
        <f>SUM(B240:I240)</f>
        <v>360998.7826919161</v>
      </c>
      <c r="L240" s="23"/>
      <c r="M240" s="23"/>
      <c r="N240" s="16"/>
      <c r="O240" s="16"/>
      <c r="P240" s="16"/>
      <c r="Q240" s="16"/>
      <c r="R240" s="16"/>
      <c r="S240" s="16"/>
      <c r="T240" s="16"/>
      <c r="U240" s="16"/>
    </row>
    <row r="241" spans="1:28" ht="20.100000000000001" customHeight="1" x14ac:dyDescent="0.25">
      <c r="A241" s="3" t="s">
        <v>54</v>
      </c>
      <c r="B241" s="4">
        <f t="shared" ref="B241:I241" si="23">+B177*0.6</f>
        <v>2405300.4121640665</v>
      </c>
      <c r="C241" s="4">
        <f t="shared" si="23"/>
        <v>740928.41618804249</v>
      </c>
      <c r="D241" s="4">
        <f t="shared" si="23"/>
        <v>19727122.089873448</v>
      </c>
      <c r="E241" s="4">
        <f t="shared" si="23"/>
        <v>119727.14932586429</v>
      </c>
      <c r="F241" s="4">
        <f t="shared" si="23"/>
        <v>300901.0158070231</v>
      </c>
      <c r="G241" s="4">
        <f t="shared" si="23"/>
        <v>768039.67417022621</v>
      </c>
      <c r="H241" s="4">
        <f t="shared" si="23"/>
        <v>713177.04017539916</v>
      </c>
      <c r="I241" s="4">
        <f t="shared" si="23"/>
        <v>138723.00229593189</v>
      </c>
      <c r="J241" s="5">
        <f>SUM(B241:I241)</f>
        <v>24913918.800000001</v>
      </c>
      <c r="L241" s="23"/>
      <c r="M241" s="23"/>
      <c r="N241" s="16"/>
      <c r="O241" s="16"/>
      <c r="P241" s="16"/>
      <c r="Q241" s="16"/>
      <c r="R241" s="16"/>
      <c r="S241" s="16"/>
      <c r="T241" s="16"/>
      <c r="U241" s="16"/>
    </row>
    <row r="242" spans="1:28" ht="20.100000000000001" customHeight="1" x14ac:dyDescent="0.25">
      <c r="A242" s="3" t="s">
        <v>55</v>
      </c>
      <c r="B242" s="4">
        <f t="shared" ref="B242:I242" si="24">+B178*9</f>
        <v>7290233.1174141094</v>
      </c>
      <c r="C242" s="4">
        <f t="shared" si="24"/>
        <v>1648681.5530104688</v>
      </c>
      <c r="D242" s="4">
        <f t="shared" si="24"/>
        <v>1353793.4615567171</v>
      </c>
      <c r="E242" s="4">
        <f t="shared" si="24"/>
        <v>2516082.7591473265</v>
      </c>
      <c r="F242" s="4">
        <f t="shared" si="24"/>
        <v>1093726.1687065577</v>
      </c>
      <c r="G242" s="4">
        <f t="shared" si="24"/>
        <v>3298270.3087824159</v>
      </c>
      <c r="H242" s="4">
        <f t="shared" si="24"/>
        <v>1261748.6317189932</v>
      </c>
      <c r="I242" s="4">
        <f t="shared" si="24"/>
        <v>483167.83008036343</v>
      </c>
      <c r="J242" s="5">
        <f>SUM(B242:I242)</f>
        <v>18945703.830416955</v>
      </c>
      <c r="L242" s="23"/>
      <c r="M242" s="23"/>
      <c r="N242" s="16"/>
      <c r="O242" s="16"/>
      <c r="P242" s="16"/>
      <c r="Q242" s="16"/>
      <c r="R242" s="16"/>
      <c r="S242" s="16"/>
      <c r="T242" s="16"/>
      <c r="U242" s="16"/>
    </row>
    <row r="243" spans="1:28" ht="15.75" customHeight="1" thickBot="1" x14ac:dyDescent="0.25">
      <c r="A243" s="42" t="s">
        <v>10</v>
      </c>
      <c r="B243" s="43">
        <f t="shared" ref="B243:J243" si="25">SUM(B198:B242)</f>
        <v>20666890.575423457</v>
      </c>
      <c r="C243" s="43">
        <f t="shared" si="25"/>
        <v>21514283.18942336</v>
      </c>
      <c r="D243" s="43">
        <f t="shared" si="25"/>
        <v>28893598.034225646</v>
      </c>
      <c r="E243" s="43">
        <f t="shared" si="25"/>
        <v>16738656.172808528</v>
      </c>
      <c r="F243" s="43">
        <f t="shared" si="25"/>
        <v>18609293.198541205</v>
      </c>
      <c r="G243" s="43">
        <f t="shared" si="25"/>
        <v>9089467.7747056149</v>
      </c>
      <c r="H243" s="43">
        <f t="shared" si="25"/>
        <v>8435909.900171034</v>
      </c>
      <c r="I243" s="43">
        <f t="shared" si="25"/>
        <v>5852190.7814952396</v>
      </c>
      <c r="J243" s="44">
        <f t="shared" si="25"/>
        <v>129800289.62679407</v>
      </c>
      <c r="L243" s="23"/>
      <c r="M243" s="23"/>
      <c r="N243" s="16"/>
      <c r="O243" s="16"/>
      <c r="P243" s="16"/>
      <c r="Q243" s="16"/>
      <c r="R243" s="16"/>
      <c r="S243" s="16"/>
      <c r="T243" s="16"/>
      <c r="U243" s="16"/>
    </row>
    <row r="244" spans="1:28" s="20" customFormat="1" ht="14.25" x14ac:dyDescent="0.2">
      <c r="A244" s="119" t="s">
        <v>250</v>
      </c>
      <c r="B244" s="123"/>
      <c r="C244" s="123"/>
      <c r="D244" s="123"/>
      <c r="E244" s="123"/>
      <c r="F244" s="123"/>
      <c r="G244" s="123"/>
      <c r="H244" s="123"/>
      <c r="I244" s="123"/>
      <c r="K244" s="17"/>
      <c r="M244" s="37"/>
      <c r="Z244" s="37"/>
      <c r="AA244" s="37"/>
      <c r="AB244" s="37"/>
    </row>
    <row r="245" spans="1:28" s="20" customFormat="1" ht="14.25" x14ac:dyDescent="0.2">
      <c r="A245" s="116" t="s">
        <v>244</v>
      </c>
      <c r="B245" s="123"/>
      <c r="C245" s="123"/>
      <c r="D245" s="123"/>
      <c r="E245" s="123"/>
      <c r="F245" s="123"/>
      <c r="G245" s="123"/>
      <c r="H245" s="123"/>
      <c r="I245" s="123"/>
      <c r="K245" s="17"/>
      <c r="M245" s="37"/>
      <c r="Z245" s="37"/>
      <c r="AA245" s="37"/>
      <c r="AB245" s="37"/>
    </row>
    <row r="246" spans="1:28" s="16" customFormat="1" x14ac:dyDescent="0.2">
      <c r="A246" s="116" t="s">
        <v>270</v>
      </c>
      <c r="B246" s="119"/>
      <c r="C246" s="119"/>
      <c r="D246" s="119"/>
      <c r="E246" s="119"/>
      <c r="F246" s="119"/>
      <c r="G246" s="119"/>
      <c r="H246" s="119"/>
      <c r="I246" s="119"/>
      <c r="K246" s="17"/>
    </row>
    <row r="247" spans="1:28" s="16" customFormat="1" x14ac:dyDescent="0.2">
      <c r="A247" s="116" t="s">
        <v>267</v>
      </c>
      <c r="K247" s="17"/>
    </row>
    <row r="248" spans="1:28" s="16" customFormat="1" x14ac:dyDescent="0.2">
      <c r="K248" s="17"/>
      <c r="L248" s="23"/>
      <c r="M248" s="23"/>
    </row>
    <row r="249" spans="1:28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L249" s="23"/>
      <c r="M249" s="23"/>
      <c r="N249" s="16"/>
      <c r="O249" s="16"/>
      <c r="P249" s="16"/>
      <c r="Q249" s="16"/>
      <c r="R249" s="16"/>
      <c r="S249" s="16"/>
      <c r="T249" s="16"/>
      <c r="U249" s="16"/>
    </row>
    <row r="250" spans="1:28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L250" s="23"/>
      <c r="M250" s="23"/>
      <c r="N250" s="16"/>
      <c r="O250" s="16"/>
      <c r="P250" s="16"/>
      <c r="Q250" s="16"/>
      <c r="R250" s="16"/>
      <c r="S250" s="16"/>
      <c r="T250" s="16"/>
      <c r="U250" s="16"/>
    </row>
    <row r="251" spans="1:28" ht="19.5" customHeight="1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L251" s="23"/>
      <c r="M251" s="23"/>
      <c r="N251" s="16"/>
      <c r="O251" s="16"/>
      <c r="P251" s="16"/>
      <c r="Q251" s="16"/>
      <c r="R251" s="16"/>
      <c r="S251" s="16"/>
      <c r="T251" s="16"/>
      <c r="U251" s="16"/>
    </row>
    <row r="252" spans="1:28" ht="20.100000000000001" customHeight="1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38"/>
      <c r="L252" s="23"/>
      <c r="M252" s="23"/>
      <c r="N252" s="16"/>
      <c r="O252" s="16"/>
      <c r="P252" s="16"/>
      <c r="Q252" s="16"/>
      <c r="R252" s="16"/>
      <c r="S252" s="16"/>
      <c r="T252" s="16"/>
      <c r="U252" s="16"/>
    </row>
    <row r="253" spans="1:28" ht="20.100000000000001" customHeight="1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L253" s="23"/>
      <c r="M253" s="23"/>
      <c r="N253" s="16"/>
      <c r="O253" s="16"/>
      <c r="P253" s="16"/>
      <c r="Q253" s="16"/>
      <c r="R253" s="16"/>
      <c r="S253" s="16"/>
      <c r="T253" s="16"/>
      <c r="U253" s="16"/>
    </row>
    <row r="254" spans="1:28" ht="20.100000000000001" customHeight="1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L254" s="23"/>
      <c r="M254" s="23"/>
      <c r="N254" s="16"/>
      <c r="O254" s="16"/>
      <c r="P254" s="16"/>
      <c r="Q254" s="16"/>
      <c r="R254" s="16"/>
      <c r="S254" s="16"/>
      <c r="T254" s="16"/>
      <c r="U254" s="16"/>
    </row>
    <row r="255" spans="1:28" ht="20.100000000000001" customHeight="1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L255" s="23"/>
      <c r="M255" s="23"/>
      <c r="N255" s="16"/>
      <c r="O255" s="16"/>
      <c r="P255" s="16"/>
      <c r="Q255" s="16"/>
      <c r="R255" s="16"/>
      <c r="S255" s="16"/>
      <c r="T255" s="16"/>
      <c r="U255" s="16"/>
    </row>
    <row r="256" spans="1:28" ht="20.100000000000001" customHeight="1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L256" s="23"/>
      <c r="M256" s="23"/>
      <c r="N256" s="16"/>
      <c r="O256" s="16"/>
      <c r="P256" s="16"/>
      <c r="Q256" s="16"/>
      <c r="R256" s="16"/>
      <c r="S256" s="16"/>
      <c r="T256" s="16"/>
      <c r="U256" s="16"/>
    </row>
    <row r="257" spans="1:21" ht="20.100000000000001" customHeight="1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L257" s="23"/>
      <c r="M257" s="23"/>
      <c r="N257" s="16"/>
      <c r="O257" s="16"/>
      <c r="P257" s="16"/>
      <c r="Q257" s="16"/>
      <c r="R257" s="16"/>
      <c r="S257" s="16"/>
      <c r="T257" s="16"/>
      <c r="U257" s="16"/>
    </row>
    <row r="258" spans="1:21" ht="20.100000000000001" customHeight="1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L258" s="23"/>
      <c r="M258" s="23"/>
      <c r="N258" s="16"/>
      <c r="O258" s="16"/>
      <c r="P258" s="16"/>
      <c r="Q258" s="16"/>
      <c r="R258" s="16"/>
      <c r="S258" s="16"/>
      <c r="T258" s="16"/>
      <c r="U258" s="16"/>
    </row>
    <row r="259" spans="1:21" ht="20.100000000000001" customHeight="1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L259" s="23"/>
      <c r="M259" s="23"/>
      <c r="N259" s="16"/>
      <c r="O259" s="16"/>
      <c r="P259" s="16"/>
      <c r="Q259" s="16"/>
      <c r="R259" s="16"/>
      <c r="S259" s="16"/>
      <c r="T259" s="16"/>
      <c r="U259" s="16"/>
    </row>
    <row r="260" spans="1:21" ht="20.100000000000001" customHeight="1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L260" s="23"/>
      <c r="M260" s="23"/>
      <c r="N260" s="16"/>
      <c r="O260" s="16"/>
      <c r="P260" s="16"/>
      <c r="Q260" s="16"/>
      <c r="R260" s="16"/>
      <c r="S260" s="16"/>
      <c r="T260" s="16"/>
      <c r="U260" s="16"/>
    </row>
    <row r="261" spans="1:21" ht="20.100000000000001" customHeight="1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L261" s="23"/>
      <c r="M261" s="23"/>
      <c r="N261" s="16"/>
      <c r="O261" s="16"/>
      <c r="P261" s="16"/>
      <c r="Q261" s="16"/>
      <c r="R261" s="16"/>
      <c r="S261" s="16"/>
      <c r="T261" s="16"/>
      <c r="U261" s="16"/>
    </row>
    <row r="262" spans="1:21" ht="20.100000000000001" customHeight="1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L262" s="23"/>
      <c r="M262" s="23"/>
      <c r="N262" s="16"/>
      <c r="O262" s="16"/>
      <c r="P262" s="16"/>
      <c r="Q262" s="16"/>
      <c r="R262" s="16"/>
      <c r="S262" s="16"/>
      <c r="T262" s="16"/>
      <c r="U262" s="16"/>
    </row>
    <row r="263" spans="1:21" ht="20.100000000000001" customHeight="1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L263" s="23"/>
      <c r="M263" s="23"/>
      <c r="N263" s="16"/>
      <c r="O263" s="16"/>
      <c r="P263" s="16"/>
      <c r="Q263" s="16"/>
      <c r="R263" s="16"/>
      <c r="S263" s="16"/>
      <c r="T263" s="16"/>
      <c r="U263" s="16"/>
    </row>
    <row r="264" spans="1:21" ht="20.100000000000001" customHeight="1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L264" s="23"/>
      <c r="M264" s="23"/>
      <c r="N264" s="16"/>
      <c r="O264" s="16"/>
      <c r="P264" s="16"/>
      <c r="Q264" s="16"/>
      <c r="R264" s="16"/>
      <c r="S264" s="16"/>
      <c r="T264" s="16"/>
      <c r="U264" s="16"/>
    </row>
    <row r="265" spans="1:21" ht="20.100000000000001" customHeight="1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L265" s="23"/>
      <c r="M265" s="23"/>
      <c r="N265" s="16"/>
      <c r="O265" s="16"/>
      <c r="P265" s="16"/>
      <c r="Q265" s="16"/>
      <c r="R265" s="16"/>
      <c r="S265" s="16"/>
      <c r="T265" s="16"/>
      <c r="U265" s="16"/>
    </row>
    <row r="266" spans="1:21" ht="20.100000000000001" customHeight="1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L266" s="23"/>
      <c r="M266" s="23"/>
      <c r="N266" s="16"/>
      <c r="O266" s="16"/>
      <c r="P266" s="16"/>
      <c r="Q266" s="16"/>
      <c r="R266" s="16"/>
      <c r="S266" s="16"/>
      <c r="T266" s="16"/>
      <c r="U266" s="16"/>
    </row>
    <row r="267" spans="1:21" ht="20.100000000000001" customHeight="1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L267" s="23"/>
      <c r="M267" s="23"/>
      <c r="N267" s="16"/>
      <c r="O267" s="16"/>
      <c r="P267" s="16"/>
      <c r="Q267" s="16"/>
      <c r="R267" s="16"/>
      <c r="S267" s="16"/>
      <c r="T267" s="16"/>
      <c r="U267" s="16"/>
    </row>
    <row r="268" spans="1:21" ht="20.100000000000001" customHeight="1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L268" s="23"/>
      <c r="M268" s="23"/>
      <c r="N268" s="16"/>
      <c r="O268" s="16"/>
      <c r="P268" s="16"/>
      <c r="Q268" s="16"/>
      <c r="R268" s="16"/>
      <c r="S268" s="16"/>
      <c r="T268" s="16"/>
      <c r="U268" s="16"/>
    </row>
    <row r="269" spans="1:21" ht="20.100000000000001" customHeight="1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L269" s="23"/>
      <c r="M269" s="23"/>
      <c r="N269" s="16"/>
      <c r="O269" s="16"/>
      <c r="P269" s="16"/>
      <c r="Q269" s="16"/>
      <c r="R269" s="16"/>
      <c r="S269" s="16"/>
      <c r="T269" s="16"/>
      <c r="U269" s="16"/>
    </row>
    <row r="270" spans="1:21" ht="20.100000000000001" customHeight="1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L270" s="23"/>
      <c r="M270" s="23"/>
      <c r="N270" s="16"/>
      <c r="O270" s="16"/>
      <c r="P270" s="16"/>
      <c r="Q270" s="16"/>
      <c r="R270" s="16"/>
      <c r="S270" s="16"/>
      <c r="T270" s="16"/>
      <c r="U270" s="16"/>
    </row>
    <row r="271" spans="1:21" ht="20.100000000000001" customHeight="1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L271" s="23"/>
      <c r="M271" s="23"/>
      <c r="N271" s="16"/>
      <c r="O271" s="16"/>
      <c r="P271" s="16"/>
      <c r="Q271" s="16"/>
      <c r="R271" s="16"/>
      <c r="S271" s="16"/>
      <c r="T271" s="16"/>
      <c r="U271" s="16"/>
    </row>
    <row r="272" spans="1:21" ht="20.100000000000001" customHeight="1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L272" s="23"/>
      <c r="M272" s="23"/>
      <c r="N272" s="16"/>
      <c r="O272" s="16"/>
      <c r="P272" s="16"/>
      <c r="Q272" s="16"/>
      <c r="R272" s="16"/>
      <c r="S272" s="16"/>
      <c r="T272" s="16"/>
      <c r="U272" s="16"/>
    </row>
    <row r="273" spans="1:21" ht="20.100000000000001" customHeight="1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L273" s="23"/>
      <c r="M273" s="23"/>
      <c r="N273" s="16"/>
      <c r="O273" s="16"/>
      <c r="P273" s="16"/>
      <c r="Q273" s="16"/>
      <c r="R273" s="16"/>
      <c r="S273" s="16"/>
      <c r="T273" s="16"/>
      <c r="U273" s="16"/>
    </row>
    <row r="274" spans="1:21" ht="20.100000000000001" customHeight="1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L274" s="23"/>
      <c r="M274" s="23"/>
      <c r="N274" s="16"/>
      <c r="O274" s="16"/>
      <c r="P274" s="16"/>
      <c r="Q274" s="16"/>
      <c r="R274" s="16"/>
      <c r="S274" s="16"/>
      <c r="T274" s="16"/>
      <c r="U274" s="16"/>
    </row>
    <row r="275" spans="1:21" ht="20.100000000000001" customHeight="1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L275" s="23"/>
      <c r="M275" s="23"/>
      <c r="N275" s="16"/>
      <c r="O275" s="16"/>
      <c r="P275" s="16"/>
      <c r="Q275" s="16"/>
      <c r="R275" s="16"/>
      <c r="S275" s="16"/>
      <c r="T275" s="16"/>
      <c r="U275" s="16"/>
    </row>
    <row r="276" spans="1:21" ht="20.100000000000001" customHeight="1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L276" s="23"/>
      <c r="M276" s="23"/>
      <c r="N276" s="16"/>
      <c r="O276" s="16"/>
      <c r="P276" s="16"/>
      <c r="Q276" s="16"/>
      <c r="R276" s="16"/>
      <c r="S276" s="16"/>
      <c r="T276" s="16"/>
      <c r="U276" s="16"/>
    </row>
    <row r="277" spans="1:21" ht="20.100000000000001" customHeight="1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L277" s="23"/>
      <c r="M277" s="23"/>
      <c r="N277" s="16"/>
      <c r="O277" s="16"/>
      <c r="P277" s="16"/>
      <c r="Q277" s="16"/>
      <c r="R277" s="16"/>
      <c r="S277" s="16"/>
      <c r="T277" s="16"/>
      <c r="U277" s="16"/>
    </row>
    <row r="278" spans="1:21" ht="20.100000000000001" customHeight="1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L278" s="23"/>
      <c r="M278" s="23"/>
      <c r="N278" s="16"/>
      <c r="O278" s="16"/>
      <c r="P278" s="16"/>
      <c r="Q278" s="16"/>
      <c r="R278" s="16"/>
      <c r="S278" s="16"/>
      <c r="T278" s="16"/>
      <c r="U278" s="16"/>
    </row>
    <row r="279" spans="1:21" ht="20.100000000000001" customHeight="1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L279" s="23"/>
      <c r="M279" s="23"/>
      <c r="N279" s="16"/>
      <c r="O279" s="16"/>
      <c r="P279" s="16"/>
      <c r="Q279" s="16"/>
      <c r="R279" s="16"/>
      <c r="S279" s="16"/>
      <c r="T279" s="16"/>
      <c r="U279" s="16"/>
    </row>
    <row r="280" spans="1:21" ht="20.100000000000001" customHeight="1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L280" s="23"/>
      <c r="M280" s="23"/>
      <c r="N280" s="16"/>
      <c r="O280" s="16"/>
      <c r="P280" s="16"/>
      <c r="Q280" s="16"/>
      <c r="R280" s="16"/>
      <c r="S280" s="16"/>
      <c r="T280" s="16"/>
      <c r="U280" s="16"/>
    </row>
    <row r="281" spans="1:21" ht="20.100000000000001" customHeight="1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L281" s="23"/>
      <c r="M281" s="23"/>
      <c r="N281" s="16"/>
      <c r="O281" s="16"/>
      <c r="P281" s="16"/>
      <c r="Q281" s="16"/>
      <c r="R281" s="16"/>
      <c r="S281" s="16"/>
      <c r="T281" s="16"/>
      <c r="U281" s="16"/>
    </row>
    <row r="282" spans="1:21" ht="20.100000000000001" customHeight="1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L282" s="23"/>
      <c r="M282" s="23"/>
      <c r="N282" s="16"/>
      <c r="O282" s="16"/>
      <c r="P282" s="16"/>
      <c r="Q282" s="16"/>
      <c r="R282" s="16"/>
      <c r="S282" s="16"/>
      <c r="T282" s="16"/>
      <c r="U282" s="16"/>
    </row>
    <row r="283" spans="1:21" ht="20.100000000000001" customHeight="1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L283" s="23"/>
      <c r="M283" s="23"/>
      <c r="N283" s="16"/>
      <c r="O283" s="16"/>
      <c r="P283" s="16"/>
      <c r="Q283" s="16"/>
      <c r="R283" s="16"/>
      <c r="S283" s="16"/>
      <c r="T283" s="16"/>
      <c r="U283" s="16"/>
    </row>
    <row r="284" spans="1:21" ht="20.100000000000001" customHeight="1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L284" s="23"/>
      <c r="M284" s="23"/>
      <c r="N284" s="16"/>
      <c r="O284" s="16"/>
      <c r="P284" s="16"/>
      <c r="Q284" s="16"/>
      <c r="R284" s="16"/>
      <c r="S284" s="16"/>
      <c r="T284" s="16"/>
      <c r="U284" s="16"/>
    </row>
    <row r="285" spans="1:21" ht="20.100000000000001" customHeight="1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L285" s="23"/>
      <c r="M285" s="23"/>
      <c r="N285" s="16"/>
      <c r="O285" s="16"/>
      <c r="P285" s="16"/>
      <c r="Q285" s="16"/>
      <c r="R285" s="16"/>
      <c r="S285" s="16"/>
      <c r="T285" s="16"/>
      <c r="U285" s="16"/>
    </row>
    <row r="286" spans="1:21" ht="20.100000000000001" customHeight="1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L286" s="23"/>
      <c r="M286" s="23"/>
      <c r="N286" s="16"/>
      <c r="O286" s="16"/>
      <c r="P286" s="16"/>
      <c r="Q286" s="16"/>
      <c r="R286" s="16"/>
      <c r="S286" s="16"/>
      <c r="T286" s="16"/>
      <c r="U286" s="16"/>
    </row>
    <row r="287" spans="1:21" ht="20.100000000000001" customHeight="1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L287" s="23"/>
      <c r="M287" s="23"/>
      <c r="N287" s="16"/>
      <c r="O287" s="16"/>
      <c r="P287" s="16"/>
      <c r="Q287" s="16"/>
      <c r="R287" s="16"/>
      <c r="S287" s="16"/>
      <c r="T287" s="16"/>
      <c r="U287" s="16"/>
    </row>
    <row r="288" spans="1:21" ht="20.100000000000001" customHeight="1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L288" s="23"/>
      <c r="M288" s="23"/>
      <c r="N288" s="16"/>
      <c r="O288" s="16"/>
      <c r="P288" s="16"/>
      <c r="Q288" s="16"/>
      <c r="R288" s="16"/>
      <c r="S288" s="16"/>
      <c r="T288" s="16"/>
      <c r="U288" s="16"/>
    </row>
    <row r="289" spans="1:28" ht="20.100000000000001" customHeight="1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L289" s="23"/>
      <c r="M289" s="23"/>
      <c r="N289" s="16"/>
      <c r="O289" s="16"/>
      <c r="P289" s="16"/>
      <c r="Q289" s="16"/>
      <c r="R289" s="16"/>
      <c r="S289" s="16"/>
      <c r="T289" s="16"/>
      <c r="U289" s="16"/>
    </row>
    <row r="290" spans="1:28" ht="20.100000000000001" customHeight="1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L290" s="23"/>
      <c r="M290" s="23"/>
      <c r="N290" s="16"/>
      <c r="O290" s="16"/>
      <c r="P290" s="16"/>
      <c r="Q290" s="16"/>
      <c r="R290" s="16"/>
      <c r="S290" s="16"/>
      <c r="T290" s="16"/>
      <c r="U290" s="16"/>
    </row>
    <row r="291" spans="1:28" ht="20.100000000000001" customHeight="1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L291" s="23"/>
      <c r="M291" s="23"/>
      <c r="N291" s="16"/>
      <c r="O291" s="16"/>
      <c r="P291" s="16"/>
      <c r="Q291" s="16"/>
      <c r="R291" s="16"/>
      <c r="S291" s="16"/>
      <c r="T291" s="16"/>
      <c r="U291" s="16"/>
    </row>
    <row r="292" spans="1:28" ht="20.100000000000001" customHeight="1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L292" s="23"/>
      <c r="M292" s="23"/>
      <c r="N292" s="16"/>
      <c r="O292" s="16"/>
      <c r="P292" s="16"/>
      <c r="Q292" s="16"/>
      <c r="R292" s="16"/>
      <c r="S292" s="16"/>
      <c r="T292" s="16"/>
      <c r="U292" s="16"/>
    </row>
    <row r="293" spans="1:28" ht="20.100000000000001" customHeight="1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L293" s="23"/>
      <c r="M293" s="23"/>
      <c r="N293" s="16"/>
      <c r="O293" s="16"/>
      <c r="P293" s="16"/>
      <c r="Q293" s="16"/>
      <c r="R293" s="16"/>
      <c r="S293" s="16"/>
      <c r="T293" s="16"/>
      <c r="U293" s="16"/>
    </row>
    <row r="294" spans="1:28" ht="20.100000000000001" customHeight="1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L294" s="23"/>
      <c r="M294" s="23"/>
      <c r="N294" s="16"/>
      <c r="O294" s="16"/>
      <c r="P294" s="16"/>
      <c r="Q294" s="16"/>
      <c r="R294" s="16"/>
      <c r="S294" s="16"/>
      <c r="T294" s="16"/>
      <c r="U294" s="16"/>
    </row>
    <row r="295" spans="1:28" ht="20.100000000000001" customHeight="1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L295" s="23"/>
      <c r="M295" s="23"/>
      <c r="N295" s="16"/>
      <c r="O295" s="16"/>
      <c r="P295" s="16"/>
      <c r="Q295" s="16"/>
      <c r="R295" s="16"/>
      <c r="S295" s="16"/>
      <c r="T295" s="16"/>
      <c r="U295" s="16"/>
    </row>
    <row r="296" spans="1:28" ht="20.100000000000001" customHeight="1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L296" s="23"/>
      <c r="M296" s="23"/>
      <c r="N296" s="16"/>
      <c r="O296" s="16"/>
      <c r="P296" s="16"/>
      <c r="Q296" s="16"/>
      <c r="R296" s="16"/>
      <c r="S296" s="16"/>
      <c r="T296" s="16"/>
      <c r="U296" s="16"/>
    </row>
    <row r="297" spans="1:28" s="11" customFormat="1" ht="14.25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7"/>
      <c r="L297" s="27"/>
      <c r="M297" s="37"/>
      <c r="N297" s="20"/>
      <c r="O297" s="20"/>
      <c r="P297" s="20"/>
      <c r="Q297" s="20"/>
      <c r="R297" s="20"/>
      <c r="S297" s="20"/>
      <c r="T297" s="20"/>
      <c r="U297" s="20"/>
      <c r="Z297" s="12"/>
      <c r="AA297" s="12"/>
      <c r="AB297" s="12"/>
    </row>
    <row r="298" spans="1:28" s="11" customFormat="1" ht="14.25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7"/>
      <c r="L298" s="20"/>
      <c r="M298" s="37"/>
      <c r="N298" s="20"/>
      <c r="O298" s="20"/>
      <c r="P298" s="20"/>
      <c r="Q298" s="20"/>
      <c r="R298" s="20"/>
      <c r="S298" s="20"/>
      <c r="T298" s="20"/>
      <c r="U298" s="20"/>
      <c r="Z298" s="12"/>
      <c r="AA298" s="12"/>
      <c r="AB298" s="12"/>
    </row>
    <row r="299" spans="1:28" s="11" customFormat="1" ht="14.25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7"/>
      <c r="L299" s="20"/>
      <c r="M299" s="37"/>
      <c r="N299" s="20"/>
      <c r="O299" s="20"/>
      <c r="P299" s="20"/>
      <c r="Q299" s="20"/>
      <c r="R299" s="20"/>
      <c r="S299" s="20"/>
      <c r="T299" s="20"/>
      <c r="U299" s="20"/>
      <c r="Z299" s="12"/>
      <c r="AA299" s="12"/>
      <c r="AB299" s="12"/>
    </row>
    <row r="300" spans="1:28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8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8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L302" s="23"/>
      <c r="M302" s="23"/>
      <c r="N302" s="16"/>
      <c r="O302" s="16"/>
      <c r="P302" s="16"/>
      <c r="Q302" s="16"/>
      <c r="R302" s="16"/>
      <c r="S302" s="16"/>
      <c r="T302" s="16"/>
      <c r="U302" s="16"/>
    </row>
    <row r="303" spans="1:28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L303" s="23"/>
      <c r="M303" s="23"/>
      <c r="N303" s="16"/>
      <c r="O303" s="16"/>
      <c r="P303" s="16"/>
      <c r="Q303" s="16"/>
      <c r="R303" s="16"/>
      <c r="S303" s="16"/>
      <c r="T303" s="16"/>
      <c r="U303" s="16"/>
    </row>
    <row r="304" spans="1:28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L304" s="23"/>
      <c r="M304" s="23"/>
      <c r="N304" s="16"/>
      <c r="O304" s="16"/>
      <c r="P304" s="16"/>
      <c r="Q304" s="16"/>
      <c r="R304" s="16"/>
      <c r="S304" s="16"/>
      <c r="T304" s="16"/>
      <c r="U304" s="16"/>
    </row>
    <row r="305" spans="1:21" ht="19.5" customHeight="1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L305" s="23"/>
      <c r="M305" s="23"/>
      <c r="N305" s="16"/>
      <c r="O305" s="16"/>
      <c r="P305" s="16"/>
      <c r="Q305" s="16"/>
      <c r="R305" s="16"/>
      <c r="S305" s="16"/>
      <c r="T305" s="16"/>
      <c r="U305" s="16"/>
    </row>
    <row r="306" spans="1:21" ht="20.100000000000001" customHeight="1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L306" s="23"/>
      <c r="M306" s="23"/>
      <c r="N306" s="16"/>
      <c r="O306" s="16"/>
      <c r="P306" s="16"/>
      <c r="Q306" s="16"/>
      <c r="R306" s="16"/>
      <c r="S306" s="16"/>
      <c r="T306" s="16"/>
      <c r="U306" s="16"/>
    </row>
    <row r="307" spans="1:21" ht="20.100000000000001" customHeight="1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L307" s="23"/>
      <c r="M307" s="23"/>
      <c r="N307" s="16"/>
      <c r="O307" s="16"/>
      <c r="P307" s="16"/>
      <c r="Q307" s="16"/>
      <c r="R307" s="16"/>
      <c r="S307" s="16"/>
      <c r="T307" s="16"/>
      <c r="U307" s="16"/>
    </row>
    <row r="308" spans="1:21" ht="20.100000000000001" customHeight="1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L308" s="23"/>
      <c r="M308" s="23"/>
      <c r="N308" s="16"/>
      <c r="O308" s="16"/>
      <c r="P308" s="16"/>
      <c r="Q308" s="16"/>
      <c r="R308" s="16"/>
      <c r="S308" s="16"/>
      <c r="T308" s="16"/>
      <c r="U308" s="16"/>
    </row>
    <row r="309" spans="1:21" ht="20.100000000000001" customHeight="1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L309" s="23"/>
      <c r="M309" s="23"/>
      <c r="N309" s="16"/>
      <c r="O309" s="16"/>
      <c r="P309" s="16"/>
      <c r="Q309" s="16"/>
      <c r="R309" s="16"/>
      <c r="S309" s="16"/>
      <c r="T309" s="16"/>
      <c r="U309" s="16"/>
    </row>
    <row r="310" spans="1:21" ht="20.100000000000001" customHeight="1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L310" s="23"/>
      <c r="M310" s="23"/>
      <c r="N310" s="16"/>
      <c r="O310" s="16"/>
      <c r="P310" s="16"/>
      <c r="Q310" s="16"/>
      <c r="R310" s="16"/>
      <c r="S310" s="16"/>
      <c r="T310" s="16"/>
      <c r="U310" s="16"/>
    </row>
    <row r="311" spans="1:21" ht="20.100000000000001" customHeight="1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L311" s="23"/>
      <c r="M311" s="23"/>
      <c r="N311" s="16"/>
      <c r="O311" s="16"/>
      <c r="P311" s="16"/>
      <c r="Q311" s="16"/>
      <c r="R311" s="16"/>
      <c r="S311" s="16"/>
      <c r="T311" s="16"/>
      <c r="U311" s="16"/>
    </row>
    <row r="312" spans="1:21" ht="20.100000000000001" customHeight="1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L312" s="23"/>
      <c r="M312" s="23"/>
      <c r="N312" s="16"/>
      <c r="O312" s="16"/>
      <c r="P312" s="16"/>
      <c r="Q312" s="16"/>
      <c r="R312" s="16"/>
      <c r="S312" s="16"/>
      <c r="T312" s="16"/>
      <c r="U312" s="16"/>
    </row>
    <row r="313" spans="1:21" ht="20.100000000000001" customHeight="1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L313" s="23"/>
      <c r="M313" s="23"/>
      <c r="N313" s="16"/>
      <c r="O313" s="16"/>
      <c r="P313" s="16"/>
      <c r="Q313" s="16"/>
      <c r="R313" s="16"/>
      <c r="S313" s="16"/>
      <c r="T313" s="16"/>
      <c r="U313" s="16"/>
    </row>
    <row r="314" spans="1:21" ht="20.100000000000001" customHeight="1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L314" s="23"/>
      <c r="M314" s="23"/>
      <c r="N314" s="16"/>
      <c r="O314" s="16"/>
      <c r="P314" s="16"/>
      <c r="Q314" s="16"/>
      <c r="R314" s="16"/>
      <c r="S314" s="16"/>
      <c r="T314" s="16"/>
      <c r="U314" s="16"/>
    </row>
    <row r="315" spans="1:21" ht="20.100000000000001" customHeight="1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L315" s="23"/>
      <c r="M315" s="23"/>
      <c r="N315" s="16"/>
      <c r="O315" s="16"/>
      <c r="P315" s="16"/>
      <c r="Q315" s="16"/>
      <c r="R315" s="16"/>
      <c r="S315" s="16"/>
      <c r="T315" s="16"/>
      <c r="U315" s="16"/>
    </row>
    <row r="316" spans="1:21" ht="20.100000000000001" customHeight="1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L316" s="23"/>
      <c r="M316" s="23"/>
      <c r="N316" s="16"/>
      <c r="O316" s="16"/>
      <c r="P316" s="16"/>
      <c r="Q316" s="16"/>
      <c r="R316" s="16"/>
      <c r="S316" s="16"/>
      <c r="T316" s="16"/>
      <c r="U316" s="16"/>
    </row>
    <row r="317" spans="1:21" ht="20.100000000000001" customHeight="1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L317" s="23"/>
      <c r="M317" s="23"/>
      <c r="N317" s="16"/>
      <c r="O317" s="16"/>
      <c r="P317" s="16"/>
      <c r="Q317" s="16"/>
      <c r="R317" s="16"/>
      <c r="S317" s="16"/>
      <c r="T317" s="16"/>
      <c r="U317" s="16"/>
    </row>
    <row r="318" spans="1:21" ht="20.100000000000001" customHeight="1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L318" s="23"/>
      <c r="M318" s="23"/>
      <c r="N318" s="16"/>
      <c r="O318" s="16"/>
      <c r="P318" s="16"/>
      <c r="Q318" s="16"/>
      <c r="R318" s="16"/>
      <c r="S318" s="16"/>
      <c r="T318" s="16"/>
      <c r="U318" s="16"/>
    </row>
    <row r="319" spans="1:21" ht="20.100000000000001" customHeight="1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L319" s="23"/>
      <c r="M319" s="23"/>
      <c r="N319" s="16"/>
      <c r="O319" s="16"/>
      <c r="P319" s="16"/>
      <c r="Q319" s="16"/>
      <c r="R319" s="16"/>
      <c r="S319" s="16"/>
      <c r="T319" s="16"/>
      <c r="U319" s="16"/>
    </row>
    <row r="320" spans="1:21" ht="20.100000000000001" customHeight="1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L320" s="23"/>
      <c r="M320" s="23"/>
      <c r="N320" s="16"/>
      <c r="O320" s="16"/>
      <c r="P320" s="16"/>
      <c r="Q320" s="16"/>
      <c r="R320" s="16"/>
      <c r="S320" s="16"/>
      <c r="T320" s="16"/>
      <c r="U320" s="16"/>
    </row>
    <row r="321" spans="1:21" ht="20.100000000000001" customHeight="1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L321" s="23"/>
      <c r="M321" s="23"/>
      <c r="N321" s="16"/>
      <c r="O321" s="16"/>
      <c r="P321" s="16"/>
      <c r="Q321" s="16"/>
      <c r="R321" s="16"/>
      <c r="S321" s="16"/>
      <c r="T321" s="16"/>
      <c r="U321" s="16"/>
    </row>
    <row r="322" spans="1:21" ht="20.100000000000001" customHeight="1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L322" s="23"/>
      <c r="M322" s="23"/>
      <c r="N322" s="16"/>
      <c r="O322" s="16"/>
      <c r="P322" s="16"/>
      <c r="Q322" s="16"/>
      <c r="R322" s="16"/>
      <c r="S322" s="16"/>
      <c r="T322" s="16"/>
      <c r="U322" s="16"/>
    </row>
    <row r="323" spans="1:21" ht="20.100000000000001" customHeight="1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L323" s="23"/>
      <c r="M323" s="23"/>
      <c r="N323" s="16"/>
      <c r="O323" s="16"/>
      <c r="P323" s="16"/>
      <c r="Q323" s="16"/>
      <c r="R323" s="16"/>
      <c r="S323" s="16"/>
      <c r="T323" s="16"/>
      <c r="U323" s="16"/>
    </row>
    <row r="324" spans="1:21" ht="20.100000000000001" customHeight="1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L324" s="23"/>
      <c r="M324" s="23"/>
      <c r="N324" s="16"/>
      <c r="O324" s="16"/>
      <c r="P324" s="16"/>
      <c r="Q324" s="16"/>
      <c r="R324" s="16"/>
      <c r="S324" s="16"/>
      <c r="T324" s="16"/>
      <c r="U324" s="16"/>
    </row>
    <row r="325" spans="1:21" ht="20.100000000000001" customHeight="1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L325" s="23"/>
      <c r="M325" s="23"/>
      <c r="N325" s="16"/>
      <c r="O325" s="16"/>
      <c r="P325" s="16"/>
      <c r="Q325" s="16"/>
      <c r="R325" s="16"/>
      <c r="S325" s="16"/>
      <c r="T325" s="16"/>
      <c r="U325" s="16"/>
    </row>
    <row r="326" spans="1:21" ht="20.100000000000001" customHeight="1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L326" s="23"/>
      <c r="M326" s="23"/>
      <c r="N326" s="16"/>
      <c r="O326" s="16"/>
      <c r="P326" s="16"/>
      <c r="Q326" s="16"/>
      <c r="R326" s="16"/>
      <c r="S326" s="16"/>
      <c r="T326" s="16"/>
      <c r="U326" s="16"/>
    </row>
    <row r="327" spans="1:21" ht="20.100000000000001" customHeight="1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L327" s="23"/>
      <c r="M327" s="23"/>
      <c r="N327" s="16"/>
      <c r="O327" s="16"/>
      <c r="P327" s="16"/>
      <c r="Q327" s="16"/>
      <c r="R327" s="16"/>
      <c r="S327" s="16"/>
      <c r="T327" s="16"/>
      <c r="U327" s="16"/>
    </row>
    <row r="328" spans="1:21" ht="20.100000000000001" customHeight="1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L328" s="23"/>
      <c r="M328" s="23"/>
      <c r="N328" s="16"/>
      <c r="O328" s="16"/>
      <c r="P328" s="16"/>
      <c r="Q328" s="16"/>
      <c r="R328" s="16"/>
      <c r="S328" s="16"/>
      <c r="T328" s="16"/>
      <c r="U328" s="16"/>
    </row>
    <row r="329" spans="1:21" ht="20.100000000000001" customHeight="1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L329" s="23"/>
      <c r="M329" s="23"/>
      <c r="N329" s="16"/>
      <c r="O329" s="16"/>
      <c r="P329" s="16"/>
      <c r="Q329" s="16"/>
      <c r="R329" s="16"/>
      <c r="S329" s="16"/>
      <c r="T329" s="16"/>
      <c r="U329" s="16"/>
    </row>
    <row r="330" spans="1:21" ht="20.100000000000001" customHeight="1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L330" s="23"/>
      <c r="M330" s="23"/>
      <c r="N330" s="16"/>
      <c r="O330" s="16"/>
      <c r="P330" s="16"/>
      <c r="Q330" s="16"/>
      <c r="R330" s="16"/>
      <c r="S330" s="16"/>
      <c r="T330" s="16"/>
      <c r="U330" s="16"/>
    </row>
    <row r="331" spans="1:21" ht="20.100000000000001" customHeight="1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L331" s="23"/>
      <c r="M331" s="23"/>
      <c r="N331" s="16"/>
      <c r="O331" s="16"/>
      <c r="P331" s="16"/>
      <c r="Q331" s="16"/>
      <c r="R331" s="16"/>
      <c r="S331" s="16"/>
      <c r="T331" s="16"/>
      <c r="U331" s="16"/>
    </row>
    <row r="332" spans="1:21" ht="20.100000000000001" customHeight="1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L332" s="23"/>
      <c r="M332" s="23"/>
      <c r="N332" s="16"/>
      <c r="O332" s="16"/>
      <c r="P332" s="16"/>
      <c r="Q332" s="16"/>
      <c r="R332" s="16"/>
      <c r="S332" s="16"/>
      <c r="T332" s="16"/>
      <c r="U332" s="16"/>
    </row>
    <row r="333" spans="1:21" ht="20.100000000000001" customHeight="1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L333" s="23"/>
      <c r="M333" s="23"/>
      <c r="N333" s="16"/>
      <c r="O333" s="16"/>
      <c r="P333" s="16"/>
      <c r="Q333" s="16"/>
      <c r="R333" s="16"/>
      <c r="S333" s="16"/>
      <c r="T333" s="16"/>
      <c r="U333" s="16"/>
    </row>
    <row r="334" spans="1:21" ht="20.100000000000001" customHeight="1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L334" s="23"/>
      <c r="M334" s="23"/>
      <c r="N334" s="16"/>
      <c r="O334" s="16"/>
      <c r="P334" s="16"/>
      <c r="Q334" s="16"/>
      <c r="R334" s="16"/>
      <c r="S334" s="16"/>
      <c r="T334" s="16"/>
      <c r="U334" s="16"/>
    </row>
    <row r="335" spans="1:21" ht="20.100000000000001" customHeight="1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L335" s="23"/>
      <c r="M335" s="23"/>
      <c r="N335" s="16"/>
      <c r="O335" s="16"/>
      <c r="P335" s="16"/>
      <c r="Q335" s="16"/>
      <c r="R335" s="16"/>
      <c r="S335" s="16"/>
      <c r="T335" s="16"/>
      <c r="U335" s="16"/>
    </row>
    <row r="336" spans="1:21" ht="20.100000000000001" customHeight="1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L336" s="23"/>
      <c r="M336" s="23"/>
      <c r="N336" s="16"/>
      <c r="O336" s="16"/>
      <c r="P336" s="16"/>
      <c r="Q336" s="16"/>
      <c r="R336" s="16"/>
      <c r="S336" s="16"/>
      <c r="T336" s="16"/>
      <c r="U336" s="16"/>
    </row>
    <row r="337" spans="1:28" ht="20.100000000000001" customHeight="1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L337" s="23"/>
      <c r="M337" s="23"/>
      <c r="N337" s="16"/>
      <c r="O337" s="16"/>
      <c r="P337" s="16"/>
      <c r="Q337" s="16"/>
      <c r="R337" s="16"/>
      <c r="S337" s="16"/>
      <c r="T337" s="16"/>
      <c r="U337" s="16"/>
    </row>
    <row r="338" spans="1:28" ht="20.100000000000001" customHeight="1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L338" s="23"/>
      <c r="M338" s="23"/>
      <c r="N338" s="16"/>
      <c r="O338" s="16"/>
      <c r="P338" s="16"/>
      <c r="Q338" s="16"/>
      <c r="R338" s="16"/>
      <c r="S338" s="16"/>
      <c r="T338" s="16"/>
      <c r="U338" s="16"/>
    </row>
    <row r="339" spans="1:28" ht="20.100000000000001" customHeight="1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L339" s="23"/>
      <c r="M339" s="23"/>
      <c r="N339" s="16"/>
      <c r="O339" s="16"/>
      <c r="P339" s="16"/>
      <c r="Q339" s="16"/>
      <c r="R339" s="16"/>
      <c r="S339" s="16"/>
      <c r="T339" s="16"/>
      <c r="U339" s="16"/>
    </row>
    <row r="340" spans="1:28" ht="20.100000000000001" customHeight="1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L340" s="23"/>
      <c r="M340" s="23"/>
      <c r="N340" s="16"/>
      <c r="O340" s="16"/>
      <c r="P340" s="16"/>
      <c r="Q340" s="16"/>
      <c r="R340" s="16"/>
      <c r="S340" s="16"/>
      <c r="T340" s="16"/>
      <c r="U340" s="16"/>
    </row>
    <row r="341" spans="1:28" ht="20.100000000000001" customHeight="1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L341" s="23"/>
      <c r="M341" s="23"/>
      <c r="N341" s="16"/>
      <c r="O341" s="16"/>
      <c r="P341" s="16"/>
      <c r="Q341" s="16"/>
      <c r="R341" s="16"/>
      <c r="S341" s="16"/>
      <c r="T341" s="16"/>
      <c r="U341" s="16"/>
    </row>
    <row r="342" spans="1:28" ht="20.100000000000001" customHeight="1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L342" s="23"/>
      <c r="M342" s="23"/>
      <c r="N342" s="16"/>
      <c r="O342" s="16"/>
      <c r="P342" s="16"/>
      <c r="Q342" s="16"/>
      <c r="R342" s="16"/>
      <c r="S342" s="16"/>
      <c r="T342" s="16"/>
      <c r="U342" s="16"/>
    </row>
    <row r="343" spans="1:28" ht="20.100000000000001" customHeight="1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L343" s="23"/>
      <c r="M343" s="23"/>
      <c r="N343" s="16"/>
      <c r="O343" s="16"/>
      <c r="P343" s="16"/>
      <c r="Q343" s="16"/>
      <c r="R343" s="16"/>
      <c r="S343" s="16"/>
      <c r="T343" s="16"/>
      <c r="U343" s="16"/>
    </row>
    <row r="344" spans="1:28" ht="20.100000000000001" customHeight="1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L344" s="23"/>
      <c r="M344" s="23"/>
      <c r="N344" s="16"/>
      <c r="O344" s="16"/>
      <c r="P344" s="16"/>
      <c r="Q344" s="16"/>
      <c r="R344" s="16"/>
      <c r="S344" s="16"/>
      <c r="T344" s="16"/>
      <c r="U344" s="16"/>
    </row>
    <row r="345" spans="1:28" ht="20.100000000000001" customHeight="1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L345" s="23"/>
      <c r="M345" s="23"/>
      <c r="N345" s="16"/>
      <c r="O345" s="16"/>
      <c r="P345" s="16"/>
      <c r="Q345" s="16"/>
      <c r="R345" s="16"/>
      <c r="S345" s="16"/>
      <c r="T345" s="16"/>
      <c r="U345" s="16"/>
    </row>
    <row r="346" spans="1:28" ht="20.100000000000001" customHeight="1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L346" s="23"/>
      <c r="M346" s="23"/>
      <c r="N346" s="16"/>
      <c r="O346" s="16"/>
      <c r="P346" s="16"/>
      <c r="Q346" s="16"/>
      <c r="R346" s="16"/>
      <c r="S346" s="16"/>
      <c r="T346" s="16"/>
      <c r="U346" s="16"/>
    </row>
    <row r="347" spans="1:28" ht="20.100000000000001" customHeight="1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L347" s="23"/>
      <c r="M347" s="23"/>
      <c r="N347" s="16"/>
      <c r="O347" s="16"/>
      <c r="P347" s="16"/>
      <c r="Q347" s="16"/>
      <c r="R347" s="16"/>
      <c r="S347" s="16"/>
      <c r="T347" s="16"/>
      <c r="U347" s="16"/>
    </row>
    <row r="348" spans="1:28" ht="20.100000000000001" customHeight="1" x14ac:dyDescent="0.2">
      <c r="L348" s="23"/>
      <c r="M348" s="23"/>
      <c r="N348" s="16"/>
      <c r="O348" s="16"/>
      <c r="P348" s="16"/>
      <c r="Q348" s="16"/>
      <c r="R348" s="16"/>
      <c r="S348" s="16"/>
      <c r="T348" s="16"/>
      <c r="U348" s="16"/>
    </row>
    <row r="349" spans="1:28" ht="20.100000000000001" customHeight="1" x14ac:dyDescent="0.2">
      <c r="L349" s="23"/>
      <c r="M349" s="23"/>
      <c r="N349" s="16"/>
      <c r="O349" s="16"/>
      <c r="P349" s="16"/>
      <c r="Q349" s="16"/>
      <c r="R349" s="16"/>
      <c r="S349" s="16"/>
      <c r="T349" s="16"/>
      <c r="U349" s="16"/>
    </row>
    <row r="350" spans="1:28" ht="20.100000000000001" customHeight="1" x14ac:dyDescent="0.2">
      <c r="L350" s="6"/>
      <c r="M350" s="6"/>
    </row>
    <row r="351" spans="1:28" ht="19.5" hidden="1" customHeight="1" x14ac:dyDescent="0.2">
      <c r="L351" s="6"/>
      <c r="M351" s="6"/>
    </row>
    <row r="352" spans="1:28" s="11" customFormat="1" ht="14.2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7"/>
      <c r="M352" s="12"/>
      <c r="Z352" s="12"/>
      <c r="AA352" s="12"/>
      <c r="AB352" s="12"/>
    </row>
    <row r="353" spans="1:28" s="11" customFormat="1" ht="14.2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7"/>
      <c r="M353" s="12"/>
      <c r="Z353" s="12"/>
      <c r="AA353" s="12"/>
      <c r="AB353" s="12"/>
    </row>
    <row r="354" spans="1:28" s="11" customFormat="1" ht="14.2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7"/>
      <c r="M354" s="12"/>
      <c r="Z354" s="12"/>
      <c r="AA354" s="12"/>
      <c r="AB354" s="12"/>
    </row>
    <row r="355" spans="1:28" s="11" customFormat="1" ht="14.2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7"/>
      <c r="M355" s="12"/>
      <c r="Z355" s="12"/>
      <c r="AA355" s="12"/>
      <c r="AB355" s="12"/>
    </row>
  </sheetData>
  <sheetProtection formatCells="0" formatColumns="0" formatRows="0" insertColumns="0" insertRows="0" insertHyperlinks="0" deleteColumns="0" deleteRows="0" sort="0" autoFilter="0" pivotTables="0"/>
  <mergeCells count="12">
    <mergeCell ref="A5:J5"/>
    <mergeCell ref="A68:J68"/>
    <mergeCell ref="A128:J128"/>
    <mergeCell ref="A194:J194"/>
    <mergeCell ref="A195:J195"/>
    <mergeCell ref="A7:J7"/>
    <mergeCell ref="A8:J8"/>
    <mergeCell ref="A69:J69"/>
    <mergeCell ref="A70:J70"/>
    <mergeCell ref="A130:J130"/>
    <mergeCell ref="A131:J131"/>
    <mergeCell ref="A192:J192"/>
  </mergeCells>
  <pageMargins left="0.74803149606299213" right="0.74803149606299213" top="0.82677165354330717" bottom="0.78740157480314965" header="0" footer="0"/>
  <pageSetup scale="60" firstPageNumber="12" orientation="portrait" useFirstPageNumber="1" horizontalDpi="240" verticalDpi="144" r:id="rId1"/>
  <headerFooter alignWithMargins="0">
    <oddHeader>&amp;R&amp;"-,Normal"Anexo no. 6</oddHeader>
    <oddFooter xml:space="preserve">&amp;RPágina #&amp;P
</oddFooter>
  </headerFooter>
  <rowBreaks count="3" manualBreakCount="3">
    <brk id="62" max="16383" man="1"/>
    <brk id="122" max="16383" man="1"/>
    <brk id="185" max="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AC409"/>
  <sheetViews>
    <sheetView zoomScaleNormal="100" zoomScaleSheetLayoutView="70" zoomScalePageLayoutView="60" workbookViewId="0">
      <selection activeCell="K9" sqref="K9"/>
    </sheetView>
  </sheetViews>
  <sheetFormatPr baseColWidth="10" defaultColWidth="14.85546875" defaultRowHeight="17.100000000000001" customHeight="1" x14ac:dyDescent="0.2"/>
  <cols>
    <col min="1" max="10" width="16.7109375" style="1" customWidth="1"/>
    <col min="11" max="11" width="21.5703125" style="17" customWidth="1"/>
    <col min="12" max="12" width="21.5703125" style="1" customWidth="1"/>
    <col min="13" max="16384" width="14.85546875" style="1"/>
  </cols>
  <sheetData>
    <row r="1" spans="1:27" s="16" customFormat="1" ht="17.100000000000001" customHeight="1" x14ac:dyDescent="0.2">
      <c r="K1" s="17"/>
    </row>
    <row r="2" spans="1:27" s="16" customFormat="1" ht="17.100000000000001" customHeight="1" x14ac:dyDescent="0.2">
      <c r="A2" s="16" t="s">
        <v>78</v>
      </c>
      <c r="K2" s="17"/>
    </row>
    <row r="3" spans="1:27" s="16" customFormat="1" ht="17.100000000000001" customHeight="1" x14ac:dyDescent="0.2">
      <c r="K3" s="17"/>
    </row>
    <row r="4" spans="1:27" s="16" customFormat="1" ht="17.100000000000001" customHeight="1" x14ac:dyDescent="0.25">
      <c r="A4" s="206" t="s">
        <v>121</v>
      </c>
      <c r="B4" s="206"/>
      <c r="C4" s="206"/>
      <c r="D4" s="206"/>
      <c r="E4" s="206"/>
      <c r="F4" s="206"/>
      <c r="G4" s="206"/>
      <c r="H4" s="206"/>
      <c r="I4" s="206"/>
      <c r="J4" s="206"/>
      <c r="K4" s="17"/>
    </row>
    <row r="5" spans="1:27" s="21" customFormat="1" ht="17.100000000000001" customHeight="1" x14ac:dyDescent="0.25">
      <c r="A5" s="206" t="s">
        <v>79</v>
      </c>
      <c r="B5" s="206"/>
      <c r="C5" s="206"/>
      <c r="D5" s="206"/>
      <c r="E5" s="206"/>
      <c r="F5" s="206"/>
      <c r="G5" s="206"/>
      <c r="H5" s="206"/>
      <c r="I5" s="206"/>
      <c r="J5" s="206"/>
      <c r="K5" s="17"/>
      <c r="L5" s="16"/>
    </row>
    <row r="6" spans="1:27" s="21" customFormat="1" ht="17.100000000000001" customHeight="1" x14ac:dyDescent="0.25">
      <c r="A6" s="206" t="s">
        <v>0</v>
      </c>
      <c r="B6" s="206"/>
      <c r="C6" s="206"/>
      <c r="D6" s="206"/>
      <c r="E6" s="206"/>
      <c r="F6" s="206"/>
      <c r="G6" s="206"/>
      <c r="H6" s="206"/>
      <c r="I6" s="206"/>
      <c r="J6" s="206"/>
      <c r="K6" s="17"/>
      <c r="L6" s="16"/>
    </row>
    <row r="7" spans="1:27" s="16" customFormat="1" ht="6" customHeight="1" thickBot="1" x14ac:dyDescent="0.25">
      <c r="A7" s="18"/>
      <c r="K7" s="17"/>
    </row>
    <row r="8" spans="1:27" ht="17.100000000000001" customHeight="1" x14ac:dyDescent="0.2">
      <c r="A8" s="39" t="s">
        <v>1</v>
      </c>
      <c r="B8" s="40" t="s">
        <v>2</v>
      </c>
      <c r="C8" s="40" t="s">
        <v>3</v>
      </c>
      <c r="D8" s="40" t="s">
        <v>4</v>
      </c>
      <c r="E8" s="40" t="s">
        <v>5</v>
      </c>
      <c r="F8" s="40" t="s">
        <v>6</v>
      </c>
      <c r="G8" s="40" t="s">
        <v>7</v>
      </c>
      <c r="H8" s="40" t="s">
        <v>8</v>
      </c>
      <c r="I8" s="40" t="s">
        <v>9</v>
      </c>
      <c r="J8" s="41" t="s">
        <v>10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ht="17.100000000000001" customHeight="1" x14ac:dyDescent="0.35">
      <c r="A9" s="3" t="s">
        <v>11</v>
      </c>
      <c r="B9" s="4">
        <v>40214.481570385149</v>
      </c>
      <c r="C9" s="4">
        <v>1431728.5680686114</v>
      </c>
      <c r="D9" s="4">
        <v>603679.57117131096</v>
      </c>
      <c r="E9" s="4">
        <v>447136.08149826835</v>
      </c>
      <c r="F9" s="4">
        <v>36852.378617370086</v>
      </c>
      <c r="G9" s="4">
        <v>0</v>
      </c>
      <c r="H9" s="4">
        <v>99394.422289959839</v>
      </c>
      <c r="I9" s="4">
        <v>42612.496784094052</v>
      </c>
      <c r="J9" s="5">
        <f t="shared" ref="J9:J53" si="0">SUM(B9:I9)</f>
        <v>2701618</v>
      </c>
      <c r="K9" s="19"/>
      <c r="L9" s="22"/>
      <c r="M9" s="23"/>
      <c r="N9" s="23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 ht="17.100000000000001" customHeight="1" x14ac:dyDescent="0.35">
      <c r="A10" s="3" t="s">
        <v>12</v>
      </c>
      <c r="B10" s="4">
        <v>38734.743999600651</v>
      </c>
      <c r="C10" s="4">
        <v>18941.669688191825</v>
      </c>
      <c r="D10" s="4">
        <v>35264.110942211046</v>
      </c>
      <c r="E10" s="4">
        <v>16138.926979709297</v>
      </c>
      <c r="F10" s="4">
        <v>32204.885731706796</v>
      </c>
      <c r="G10" s="4">
        <v>45532.801195921711</v>
      </c>
      <c r="H10" s="4">
        <v>206105.57148078264</v>
      </c>
      <c r="I10" s="4">
        <v>14642.289981876065</v>
      </c>
      <c r="J10" s="5">
        <f t="shared" si="0"/>
        <v>407565.00000000006</v>
      </c>
      <c r="K10" s="19"/>
      <c r="L10" s="22"/>
      <c r="M10" s="23"/>
      <c r="N10" s="23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pans="1:27" ht="17.100000000000001" customHeight="1" x14ac:dyDescent="0.35">
      <c r="A11" s="3" t="s">
        <v>13</v>
      </c>
      <c r="B11" s="4">
        <v>0</v>
      </c>
      <c r="C11" s="4">
        <v>0</v>
      </c>
      <c r="D11" s="4">
        <v>160</v>
      </c>
      <c r="E11" s="4">
        <v>0</v>
      </c>
      <c r="F11" s="4">
        <v>0</v>
      </c>
      <c r="G11" s="4">
        <v>17051</v>
      </c>
      <c r="H11" s="4">
        <v>0</v>
      </c>
      <c r="I11" s="4">
        <v>0</v>
      </c>
      <c r="J11" s="5">
        <f t="shared" si="0"/>
        <v>17211</v>
      </c>
      <c r="K11" s="19"/>
      <c r="L11" s="22"/>
      <c r="M11" s="23"/>
      <c r="N11" s="23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17.100000000000001" customHeight="1" x14ac:dyDescent="0.35">
      <c r="A12" s="3" t="s">
        <v>14</v>
      </c>
      <c r="B12" s="4">
        <v>131.73573052714156</v>
      </c>
      <c r="C12" s="4">
        <v>361.54791675769314</v>
      </c>
      <c r="D12" s="4">
        <v>342.61819261284933</v>
      </c>
      <c r="E12" s="4">
        <v>55.184288104533501</v>
      </c>
      <c r="F12" s="4">
        <v>184.7992007992008</v>
      </c>
      <c r="G12" s="4">
        <v>191.83834833943678</v>
      </c>
      <c r="H12" s="4">
        <v>13.116883116883116</v>
      </c>
      <c r="I12" s="4">
        <v>88.159439742261824</v>
      </c>
      <c r="J12" s="5">
        <f t="shared" si="0"/>
        <v>1369.0000000000002</v>
      </c>
      <c r="K12" s="19"/>
      <c r="L12" s="22"/>
      <c r="M12" s="23"/>
      <c r="N12" s="23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spans="1:27" ht="17.100000000000001" customHeight="1" x14ac:dyDescent="0.35">
      <c r="A13" s="3" t="s">
        <v>15</v>
      </c>
      <c r="B13" s="4">
        <v>223.72853751402047</v>
      </c>
      <c r="C13" s="4">
        <v>863.00844725437946</v>
      </c>
      <c r="D13" s="4">
        <v>14822.583527603219</v>
      </c>
      <c r="E13" s="4">
        <v>17.440227703984821</v>
      </c>
      <c r="F13" s="4">
        <v>22</v>
      </c>
      <c r="G13" s="4">
        <v>50</v>
      </c>
      <c r="H13" s="4">
        <v>49678.473202244444</v>
      </c>
      <c r="I13" s="4">
        <v>5187.766057679959</v>
      </c>
      <c r="J13" s="5">
        <f t="shared" si="0"/>
        <v>70865</v>
      </c>
      <c r="K13" s="19"/>
      <c r="L13" s="22"/>
      <c r="M13" s="23"/>
      <c r="N13" s="23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17.100000000000001" customHeight="1" x14ac:dyDescent="0.35">
      <c r="A14" s="3" t="s">
        <v>16</v>
      </c>
      <c r="B14" s="4">
        <v>7552.2594221810132</v>
      </c>
      <c r="C14" s="4">
        <v>4117.7156695847716</v>
      </c>
      <c r="D14" s="4">
        <v>13603.025203866942</v>
      </c>
      <c r="E14" s="4">
        <v>9200.4776909645007</v>
      </c>
      <c r="F14" s="4">
        <v>19663.284903486965</v>
      </c>
      <c r="G14" s="4">
        <v>12882.23280727159</v>
      </c>
      <c r="H14" s="4">
        <v>178808.51876122406</v>
      </c>
      <c r="I14" s="4">
        <v>8967.4855414201593</v>
      </c>
      <c r="J14" s="5">
        <f t="shared" si="0"/>
        <v>254795</v>
      </c>
      <c r="K14" s="19"/>
      <c r="L14" s="22"/>
      <c r="M14" s="23"/>
      <c r="N14" s="23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7" ht="17.100000000000001" customHeight="1" x14ac:dyDescent="0.35">
      <c r="A15" s="3" t="s">
        <v>17</v>
      </c>
      <c r="B15" s="4">
        <v>674.52826071761694</v>
      </c>
      <c r="C15" s="4">
        <v>2736.637385228179</v>
      </c>
      <c r="D15" s="4">
        <v>10621.091441044902</v>
      </c>
      <c r="E15" s="4">
        <v>1644.6981316860422</v>
      </c>
      <c r="F15" s="4">
        <v>4342.9801888250149</v>
      </c>
      <c r="G15" s="4">
        <v>58787.675723699373</v>
      </c>
      <c r="H15" s="4">
        <v>123541.6199191607</v>
      </c>
      <c r="I15" s="4">
        <v>52235.768949638186</v>
      </c>
      <c r="J15" s="5">
        <f t="shared" si="0"/>
        <v>254585</v>
      </c>
      <c r="K15" s="19"/>
      <c r="L15" s="22"/>
      <c r="M15" s="23"/>
      <c r="N15" s="23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ht="17.100000000000001" customHeight="1" x14ac:dyDescent="0.35">
      <c r="A16" s="3" t="s">
        <v>18</v>
      </c>
      <c r="B16" s="4">
        <v>7</v>
      </c>
      <c r="C16" s="4">
        <v>60.133171912832928</v>
      </c>
      <c r="D16" s="4">
        <v>512.86146011042854</v>
      </c>
      <c r="E16" s="4">
        <v>14.272373540856032</v>
      </c>
      <c r="F16" s="4">
        <v>1509.1427870352545</v>
      </c>
      <c r="G16" s="4">
        <v>5140.2839058184481</v>
      </c>
      <c r="H16" s="4">
        <v>4391.3063015821808</v>
      </c>
      <c r="I16" s="4">
        <v>0</v>
      </c>
      <c r="J16" s="5">
        <f t="shared" si="0"/>
        <v>11635</v>
      </c>
      <c r="K16" s="19"/>
      <c r="L16" s="22"/>
      <c r="M16" s="23"/>
      <c r="N16" s="23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ht="17.100000000000001" customHeight="1" x14ac:dyDescent="0.35">
      <c r="A17" s="3" t="s">
        <v>19</v>
      </c>
      <c r="B17" s="4">
        <v>4080.7758368540494</v>
      </c>
      <c r="C17" s="4">
        <v>2283.3669649536214</v>
      </c>
      <c r="D17" s="4">
        <v>10870.935848118532</v>
      </c>
      <c r="E17" s="4">
        <v>897.73496957934788</v>
      </c>
      <c r="F17" s="4">
        <v>17330.326957328554</v>
      </c>
      <c r="G17" s="4">
        <v>35547.697966874985</v>
      </c>
      <c r="H17" s="4">
        <v>138625.96449050121</v>
      </c>
      <c r="I17" s="4">
        <v>3306.1969657896984</v>
      </c>
      <c r="J17" s="5">
        <f t="shared" si="0"/>
        <v>212942.99999999997</v>
      </c>
      <c r="K17" s="19"/>
      <c r="L17" s="22"/>
      <c r="M17" s="23"/>
      <c r="N17" s="23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s="7" customFormat="1" ht="17.100000000000001" customHeight="1" x14ac:dyDescent="0.35">
      <c r="A18" s="3" t="s">
        <v>20</v>
      </c>
      <c r="B18" s="4">
        <v>13103.138438150214</v>
      </c>
      <c r="C18" s="4">
        <v>16408.644403606664</v>
      </c>
      <c r="D18" s="4">
        <v>2414.2228080530731</v>
      </c>
      <c r="E18" s="4">
        <v>18944.945959836281</v>
      </c>
      <c r="F18" s="4">
        <v>2917.1184639902849</v>
      </c>
      <c r="G18" s="4">
        <v>3075.0893633802589</v>
      </c>
      <c r="H18" s="4">
        <v>34165.227895274598</v>
      </c>
      <c r="I18" s="4">
        <v>3592.6126677086218</v>
      </c>
      <c r="J18" s="5">
        <f t="shared" si="0"/>
        <v>94621</v>
      </c>
      <c r="K18" s="19"/>
      <c r="L18" s="22"/>
      <c r="M18" s="23"/>
      <c r="N18" s="23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s="7" customFormat="1" ht="17.100000000000001" customHeight="1" x14ac:dyDescent="0.35">
      <c r="A19" s="3" t="s">
        <v>21</v>
      </c>
      <c r="B19" s="4">
        <v>1508.0878644021027</v>
      </c>
      <c r="C19" s="4">
        <v>23990.834006873414</v>
      </c>
      <c r="D19" s="4">
        <v>369.21785852550693</v>
      </c>
      <c r="E19" s="4">
        <v>4442.5580124233611</v>
      </c>
      <c r="F19" s="4">
        <v>12325.77300435998</v>
      </c>
      <c r="G19" s="4">
        <v>13251.723302214585</v>
      </c>
      <c r="H19" s="4">
        <v>606.28991142586597</v>
      </c>
      <c r="I19" s="4">
        <v>11260.516039775177</v>
      </c>
      <c r="J19" s="5">
        <f t="shared" si="0"/>
        <v>67755</v>
      </c>
      <c r="K19" s="19"/>
      <c r="L19" s="22"/>
      <c r="M19" s="23"/>
      <c r="N19" s="23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s="7" customFormat="1" ht="17.100000000000001" customHeight="1" x14ac:dyDescent="0.35">
      <c r="A20" s="3" t="s">
        <v>22</v>
      </c>
      <c r="B20" s="4">
        <v>0</v>
      </c>
      <c r="C20" s="4">
        <v>0</v>
      </c>
      <c r="D20" s="4">
        <v>181</v>
      </c>
      <c r="E20" s="4">
        <v>44605.342978515226</v>
      </c>
      <c r="F20" s="4">
        <v>1788.6570214847698</v>
      </c>
      <c r="G20" s="4">
        <v>240</v>
      </c>
      <c r="H20" s="4">
        <v>72</v>
      </c>
      <c r="I20" s="4">
        <v>0</v>
      </c>
      <c r="J20" s="5">
        <f t="shared" si="0"/>
        <v>46886.999999999993</v>
      </c>
      <c r="K20" s="19"/>
      <c r="L20" s="22"/>
      <c r="M20" s="23"/>
      <c r="N20" s="23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s="7" customFormat="1" ht="17.100000000000001" customHeight="1" x14ac:dyDescent="0.35">
      <c r="A21" s="3" t="s">
        <v>23</v>
      </c>
      <c r="B21" s="4">
        <v>7860.9487063437273</v>
      </c>
      <c r="C21" s="4">
        <v>17835.684115898865</v>
      </c>
      <c r="D21" s="4">
        <v>2338.2277694630579</v>
      </c>
      <c r="E21" s="4">
        <v>4632.979742829667</v>
      </c>
      <c r="F21" s="4">
        <v>14398.737053813493</v>
      </c>
      <c r="G21" s="4">
        <v>12486.110027785442</v>
      </c>
      <c r="H21" s="4">
        <v>600.4559930682218</v>
      </c>
      <c r="I21" s="4">
        <v>3658.8565907975271</v>
      </c>
      <c r="J21" s="5">
        <f t="shared" si="0"/>
        <v>63812</v>
      </c>
      <c r="K21" s="19"/>
      <c r="L21" s="22"/>
      <c r="M21" s="23"/>
      <c r="N21" s="23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s="7" customFormat="1" ht="17.100000000000001" customHeight="1" x14ac:dyDescent="0.35">
      <c r="A22" s="3" t="s">
        <v>24</v>
      </c>
      <c r="B22" s="4">
        <v>61247.185848893721</v>
      </c>
      <c r="C22" s="4">
        <v>32455.806567075204</v>
      </c>
      <c r="D22" s="4">
        <v>48594.1448611366</v>
      </c>
      <c r="E22" s="4">
        <v>68115.196845883664</v>
      </c>
      <c r="F22" s="4">
        <v>20351.047102221612</v>
      </c>
      <c r="G22" s="4">
        <v>11124.083639756107</v>
      </c>
      <c r="H22" s="4">
        <v>36914.897951863197</v>
      </c>
      <c r="I22" s="4">
        <v>9791.6371831698925</v>
      </c>
      <c r="J22" s="5">
        <f t="shared" si="0"/>
        <v>288594</v>
      </c>
      <c r="K22" s="19"/>
      <c r="L22" s="22"/>
      <c r="M22" s="23"/>
      <c r="N22" s="23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s="7" customFormat="1" ht="17.100000000000001" customHeight="1" x14ac:dyDescent="0.35">
      <c r="A23" s="3" t="s">
        <v>25</v>
      </c>
      <c r="B23" s="4">
        <v>8521.7500914375287</v>
      </c>
      <c r="C23" s="4">
        <v>1451.6331783312685</v>
      </c>
      <c r="D23" s="4">
        <v>5803.2768357800996</v>
      </c>
      <c r="E23" s="4">
        <v>2903.2068002263813</v>
      </c>
      <c r="F23" s="4">
        <v>10394.662254017083</v>
      </c>
      <c r="G23" s="4">
        <v>5584.1035818267701</v>
      </c>
      <c r="H23" s="4">
        <v>7103.1392186153407</v>
      </c>
      <c r="I23" s="4">
        <v>472.22803976552922</v>
      </c>
      <c r="J23" s="5">
        <f t="shared" si="0"/>
        <v>42234</v>
      </c>
      <c r="K23" s="19"/>
      <c r="L23" s="22"/>
      <c r="M23" s="23"/>
      <c r="N23" s="23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s="7" customFormat="1" ht="17.100000000000001" customHeight="1" x14ac:dyDescent="0.35">
      <c r="A24" s="3" t="s">
        <v>26</v>
      </c>
      <c r="B24" s="4">
        <v>0</v>
      </c>
      <c r="C24" s="4">
        <v>0</v>
      </c>
      <c r="D24" s="4">
        <v>0</v>
      </c>
      <c r="E24" s="4">
        <v>2534</v>
      </c>
      <c r="F24" s="4">
        <v>65</v>
      </c>
      <c r="G24" s="4">
        <v>0</v>
      </c>
      <c r="H24" s="4">
        <v>0</v>
      </c>
      <c r="I24" s="4">
        <v>0</v>
      </c>
      <c r="J24" s="5">
        <f t="shared" si="0"/>
        <v>2599</v>
      </c>
      <c r="K24" s="19"/>
      <c r="L24" s="22"/>
      <c r="M24" s="23"/>
      <c r="N24" s="2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s="7" customFormat="1" ht="17.100000000000001" customHeight="1" x14ac:dyDescent="0.35">
      <c r="A25" s="3" t="s">
        <v>27</v>
      </c>
      <c r="B25" s="4">
        <v>8391.7522651372383</v>
      </c>
      <c r="C25" s="4">
        <v>9961.7229992535867</v>
      </c>
      <c r="D25" s="4">
        <v>7555.9459842929355</v>
      </c>
      <c r="E25" s="4">
        <v>4493.6822572951542</v>
      </c>
      <c r="F25" s="4">
        <v>19989.032872707245</v>
      </c>
      <c r="G25" s="4">
        <v>6173.031327675757</v>
      </c>
      <c r="H25" s="4">
        <v>10878.892287780693</v>
      </c>
      <c r="I25" s="4">
        <v>4380.9400058573901</v>
      </c>
      <c r="J25" s="5">
        <f t="shared" si="0"/>
        <v>71825.000000000015</v>
      </c>
      <c r="K25" s="19"/>
      <c r="L25" s="22"/>
      <c r="M25" s="23"/>
      <c r="N25" s="23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s="7" customFormat="1" ht="17.100000000000001" customHeight="1" x14ac:dyDescent="0.35">
      <c r="A26" s="3" t="s">
        <v>28</v>
      </c>
      <c r="B26" s="4">
        <v>6092.6237741824834</v>
      </c>
      <c r="C26" s="4">
        <v>764.60410600406362</v>
      </c>
      <c r="D26" s="4">
        <v>1396.0284532427136</v>
      </c>
      <c r="E26" s="4">
        <v>2991.73919186084</v>
      </c>
      <c r="F26" s="4">
        <v>3336.6523405566841</v>
      </c>
      <c r="G26" s="4">
        <v>1868.7870843249327</v>
      </c>
      <c r="H26" s="4">
        <v>5411.1654344240087</v>
      </c>
      <c r="I26" s="4">
        <v>58.399615404274485</v>
      </c>
      <c r="J26" s="5">
        <f t="shared" si="0"/>
        <v>21920.000000000004</v>
      </c>
      <c r="K26" s="19"/>
      <c r="L26" s="22"/>
      <c r="M26" s="23"/>
      <c r="N26" s="2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s="7" customFormat="1" ht="17.100000000000001" customHeight="1" x14ac:dyDescent="0.35">
      <c r="A27" s="3" t="s">
        <v>29</v>
      </c>
      <c r="B27" s="4">
        <v>5001.6436860210852</v>
      </c>
      <c r="C27" s="4">
        <v>0</v>
      </c>
      <c r="D27" s="4">
        <v>4241.6007988149604</v>
      </c>
      <c r="E27" s="4">
        <v>6658.4379170281281</v>
      </c>
      <c r="F27" s="4">
        <v>12039.68888374848</v>
      </c>
      <c r="G27" s="4">
        <v>3689.1778040726067</v>
      </c>
      <c r="H27" s="4">
        <v>26650.205390054791</v>
      </c>
      <c r="I27" s="4">
        <v>44.245520259946126</v>
      </c>
      <c r="J27" s="5">
        <f t="shared" si="0"/>
        <v>58324.999999999993</v>
      </c>
      <c r="K27" s="19"/>
      <c r="L27" s="22"/>
      <c r="M27" s="23"/>
      <c r="N27" s="23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s="7" customFormat="1" ht="17.100000000000001" customHeight="1" x14ac:dyDescent="0.35">
      <c r="A28" s="3" t="s">
        <v>30</v>
      </c>
      <c r="B28" s="4">
        <v>3622.0867460371928</v>
      </c>
      <c r="C28" s="4">
        <v>45.213504823151126</v>
      </c>
      <c r="D28" s="4">
        <v>309.46821309406647</v>
      </c>
      <c r="E28" s="4">
        <v>852.74352339819859</v>
      </c>
      <c r="F28" s="4">
        <v>3459.4242381592562</v>
      </c>
      <c r="G28" s="4">
        <v>120.64000273915137</v>
      </c>
      <c r="H28" s="4">
        <v>488.80069164722602</v>
      </c>
      <c r="I28" s="4">
        <v>51.623080101757516</v>
      </c>
      <c r="J28" s="5">
        <f t="shared" si="0"/>
        <v>8950</v>
      </c>
      <c r="K28" s="19"/>
      <c r="L28" s="22"/>
      <c r="M28" s="23"/>
      <c r="N28" s="2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s="7" customFormat="1" ht="17.100000000000001" customHeight="1" x14ac:dyDescent="0.35">
      <c r="A29" s="3" t="s">
        <v>31</v>
      </c>
      <c r="B29" s="4">
        <v>1163.6987535799835</v>
      </c>
      <c r="C29" s="4">
        <v>131.39881656804732</v>
      </c>
      <c r="D29" s="4">
        <v>77.416047184083027</v>
      </c>
      <c r="E29" s="4">
        <v>13063.492659783125</v>
      </c>
      <c r="F29" s="4">
        <v>53.968476357267953</v>
      </c>
      <c r="G29" s="4">
        <v>230.40816990460073</v>
      </c>
      <c r="H29" s="4">
        <v>4.233009708737864</v>
      </c>
      <c r="I29" s="4">
        <v>164.38406691415392</v>
      </c>
      <c r="J29" s="5">
        <f t="shared" si="0"/>
        <v>14888.999999999998</v>
      </c>
      <c r="K29" s="19"/>
      <c r="L29" s="22"/>
      <c r="M29" s="23"/>
      <c r="N29" s="23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s="7" customFormat="1" ht="17.100000000000001" customHeight="1" x14ac:dyDescent="0.35">
      <c r="A30" s="3" t="s">
        <v>32</v>
      </c>
      <c r="B30" s="4">
        <v>135.75799996893718</v>
      </c>
      <c r="C30" s="4">
        <v>0</v>
      </c>
      <c r="D30" s="4">
        <v>12.706086956521739</v>
      </c>
      <c r="E30" s="4">
        <v>6763.3589954610943</v>
      </c>
      <c r="F30" s="4">
        <v>1914.2101835307176</v>
      </c>
      <c r="G30" s="4">
        <v>325.32444550940329</v>
      </c>
      <c r="H30" s="4">
        <v>46.006854891397211</v>
      </c>
      <c r="I30" s="4">
        <v>128.63543368192836</v>
      </c>
      <c r="J30" s="5">
        <f t="shared" si="0"/>
        <v>9325.9999999999982</v>
      </c>
      <c r="K30" s="19"/>
      <c r="L30" s="22"/>
      <c r="M30" s="23"/>
      <c r="N30" s="2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s="7" customFormat="1" ht="17.100000000000001" customHeight="1" x14ac:dyDescent="0.35">
      <c r="A31" s="3" t="s">
        <v>33</v>
      </c>
      <c r="B31" s="4">
        <v>0</v>
      </c>
      <c r="C31" s="4">
        <v>42.523178807947019</v>
      </c>
      <c r="D31" s="4">
        <v>29.2887323943662</v>
      </c>
      <c r="E31" s="4">
        <v>7775.1485773034337</v>
      </c>
      <c r="F31" s="4">
        <v>93.477011494252878</v>
      </c>
      <c r="G31" s="4">
        <v>181.5625</v>
      </c>
      <c r="H31" s="4">
        <v>0</v>
      </c>
      <c r="I31" s="4">
        <v>0</v>
      </c>
      <c r="J31" s="5">
        <f t="shared" si="0"/>
        <v>8122</v>
      </c>
      <c r="K31" s="19"/>
      <c r="L31" s="22"/>
      <c r="M31" s="23"/>
      <c r="N31" s="23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s="7" customFormat="1" ht="17.100000000000001" customHeight="1" x14ac:dyDescent="0.35">
      <c r="A32" s="3" t="s">
        <v>34</v>
      </c>
      <c r="B32" s="4">
        <v>1542.8551026922396</v>
      </c>
      <c r="C32" s="4">
        <v>85.903337197828563</v>
      </c>
      <c r="D32" s="4">
        <v>61.731929704333517</v>
      </c>
      <c r="E32" s="4">
        <v>222.92154573472089</v>
      </c>
      <c r="F32" s="4">
        <v>9865.2866455578696</v>
      </c>
      <c r="G32" s="4">
        <v>147.89843346241713</v>
      </c>
      <c r="H32" s="4">
        <v>880.06689679475096</v>
      </c>
      <c r="I32" s="4">
        <v>73.33610885583866</v>
      </c>
      <c r="J32" s="5">
        <f t="shared" si="0"/>
        <v>12880</v>
      </c>
      <c r="K32" s="19"/>
      <c r="L32" s="22"/>
      <c r="M32" s="23"/>
      <c r="N32" s="2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spans="1:27" s="7" customFormat="1" ht="17.100000000000001" customHeight="1" x14ac:dyDescent="0.35">
      <c r="A33" s="3" t="s">
        <v>35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5">
        <f t="shared" si="0"/>
        <v>0</v>
      </c>
      <c r="K33" s="19"/>
      <c r="L33" s="22"/>
      <c r="M33" s="23"/>
      <c r="N33" s="23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spans="1:27" s="7" customFormat="1" ht="17.100000000000001" customHeight="1" x14ac:dyDescent="0.35">
      <c r="A34" s="3" t="s">
        <v>36</v>
      </c>
      <c r="B34" s="4">
        <v>15.282548566515008</v>
      </c>
      <c r="C34" s="4">
        <v>4.6013245033112584</v>
      </c>
      <c r="D34" s="4">
        <v>258.83417935702198</v>
      </c>
      <c r="E34" s="4">
        <v>10239.400573551502</v>
      </c>
      <c r="F34" s="4">
        <v>1937.6198345883881</v>
      </c>
      <c r="G34" s="4">
        <v>1249.1243647698959</v>
      </c>
      <c r="H34" s="4">
        <v>109.88936584871446</v>
      </c>
      <c r="I34" s="4">
        <v>6.247808814650079</v>
      </c>
      <c r="J34" s="5">
        <f t="shared" si="0"/>
        <v>13820.999999999998</v>
      </c>
      <c r="K34" s="19"/>
      <c r="L34" s="22"/>
      <c r="M34" s="23"/>
      <c r="N34" s="2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spans="1:27" s="7" customFormat="1" ht="17.100000000000001" customHeight="1" x14ac:dyDescent="0.35">
      <c r="A35" s="3" t="s">
        <v>37</v>
      </c>
      <c r="B35" s="4">
        <v>23.613913268291356</v>
      </c>
      <c r="C35" s="4">
        <v>86.31624392876418</v>
      </c>
      <c r="D35" s="4">
        <v>92.639580602883356</v>
      </c>
      <c r="E35" s="4">
        <v>2783.7151888885378</v>
      </c>
      <c r="F35" s="4">
        <v>244.97000378056475</v>
      </c>
      <c r="G35" s="4">
        <v>418.23678805948163</v>
      </c>
      <c r="H35" s="4">
        <v>497.53118223483591</v>
      </c>
      <c r="I35" s="4">
        <v>4.9770992366412212</v>
      </c>
      <c r="J35" s="5">
        <f t="shared" si="0"/>
        <v>4152</v>
      </c>
      <c r="K35" s="19"/>
      <c r="L35" s="22"/>
      <c r="M35" s="23"/>
      <c r="N35" s="23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spans="1:27" s="7" customFormat="1" ht="17.100000000000001" customHeight="1" x14ac:dyDescent="0.35">
      <c r="A36" s="3" t="s">
        <v>38</v>
      </c>
      <c r="B36" s="4">
        <v>442.67605703412653</v>
      </c>
      <c r="C36" s="4">
        <v>2.5238095238095237</v>
      </c>
      <c r="D36" s="4">
        <v>71.412429378531073</v>
      </c>
      <c r="E36" s="4">
        <v>549.23109727825931</v>
      </c>
      <c r="F36" s="4">
        <v>5</v>
      </c>
      <c r="G36" s="4">
        <v>8.3809523809523796</v>
      </c>
      <c r="H36" s="4">
        <v>0</v>
      </c>
      <c r="I36" s="4">
        <v>29.775654404321081</v>
      </c>
      <c r="J36" s="5">
        <f t="shared" si="0"/>
        <v>1108.9999999999998</v>
      </c>
      <c r="K36" s="19"/>
      <c r="L36" s="22"/>
      <c r="M36" s="23"/>
      <c r="N36" s="2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 spans="1:27" s="7" customFormat="1" ht="17.100000000000001" customHeight="1" x14ac:dyDescent="0.35">
      <c r="A37" s="3" t="s">
        <v>39</v>
      </c>
      <c r="B37" s="4">
        <v>0</v>
      </c>
      <c r="C37" s="4">
        <v>0</v>
      </c>
      <c r="D37" s="4">
        <v>0</v>
      </c>
      <c r="E37" s="4">
        <v>5731</v>
      </c>
      <c r="F37" s="4">
        <v>139</v>
      </c>
      <c r="G37" s="4">
        <v>0</v>
      </c>
      <c r="H37" s="4">
        <v>0</v>
      </c>
      <c r="I37" s="4">
        <v>5</v>
      </c>
      <c r="J37" s="5">
        <f t="shared" si="0"/>
        <v>5875</v>
      </c>
      <c r="K37" s="19"/>
      <c r="L37" s="22"/>
      <c r="M37" s="23"/>
      <c r="N37" s="23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 spans="1:27" s="7" customFormat="1" ht="17.100000000000001" customHeight="1" x14ac:dyDescent="0.35">
      <c r="A38" s="3" t="s">
        <v>40</v>
      </c>
      <c r="B38" s="4">
        <v>0</v>
      </c>
      <c r="C38" s="4">
        <v>0</v>
      </c>
      <c r="D38" s="4">
        <v>0</v>
      </c>
      <c r="E38" s="4">
        <v>1825.5294117647059</v>
      </c>
      <c r="F38" s="4">
        <v>45</v>
      </c>
      <c r="G38" s="4">
        <v>0</v>
      </c>
      <c r="H38" s="4">
        <v>0</v>
      </c>
      <c r="I38" s="4">
        <v>13.470588235294118</v>
      </c>
      <c r="J38" s="5">
        <f t="shared" si="0"/>
        <v>1884</v>
      </c>
      <c r="K38" s="19"/>
      <c r="L38" s="22"/>
      <c r="M38" s="23"/>
      <c r="N38" s="2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 spans="1:27" s="7" customFormat="1" ht="17.100000000000001" customHeight="1" x14ac:dyDescent="0.35">
      <c r="A39" s="3" t="s">
        <v>41</v>
      </c>
      <c r="B39" s="4">
        <v>1210.270721111991</v>
      </c>
      <c r="C39" s="4">
        <v>763.30942638066733</v>
      </c>
      <c r="D39" s="4">
        <v>246.33595813402019</v>
      </c>
      <c r="E39" s="4">
        <v>295.47335692876561</v>
      </c>
      <c r="F39" s="4">
        <v>1700.1330369145976</v>
      </c>
      <c r="G39" s="4">
        <v>1102.3121289287335</v>
      </c>
      <c r="H39" s="4">
        <v>2689.2670636209064</v>
      </c>
      <c r="I39" s="4">
        <v>1515.8983079803186</v>
      </c>
      <c r="J39" s="5">
        <f t="shared" si="0"/>
        <v>9523</v>
      </c>
      <c r="K39" s="19"/>
      <c r="L39" s="22"/>
      <c r="M39" s="23"/>
      <c r="N39" s="23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spans="1:27" s="7" customFormat="1" ht="17.100000000000001" customHeight="1" x14ac:dyDescent="0.35">
      <c r="A40" s="3" t="s">
        <v>42</v>
      </c>
      <c r="B40" s="4">
        <v>0</v>
      </c>
      <c r="C40" s="4">
        <v>279.05882352941177</v>
      </c>
      <c r="D40" s="4">
        <v>90</v>
      </c>
      <c r="E40" s="4">
        <v>366.76470588235293</v>
      </c>
      <c r="F40" s="4">
        <v>625.17647058823536</v>
      </c>
      <c r="G40" s="4">
        <v>0</v>
      </c>
      <c r="H40" s="4">
        <v>0</v>
      </c>
      <c r="I40" s="4">
        <v>0</v>
      </c>
      <c r="J40" s="5">
        <f t="shared" si="0"/>
        <v>1361</v>
      </c>
      <c r="K40" s="19"/>
      <c r="L40" s="22"/>
      <c r="M40" s="23"/>
      <c r="N40" s="2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 spans="1:27" s="7" customFormat="1" ht="17.100000000000001" customHeight="1" x14ac:dyDescent="0.35">
      <c r="A41" s="3" t="s">
        <v>43</v>
      </c>
      <c r="B41" s="4">
        <v>809.18447004654536</v>
      </c>
      <c r="C41" s="4">
        <v>84</v>
      </c>
      <c r="D41" s="4">
        <v>246.03883495145629</v>
      </c>
      <c r="E41" s="4">
        <v>1199.3786367495711</v>
      </c>
      <c r="F41" s="4">
        <v>0</v>
      </c>
      <c r="G41" s="4">
        <v>113.39805825242718</v>
      </c>
      <c r="H41" s="4">
        <v>0</v>
      </c>
      <c r="I41" s="4">
        <v>0</v>
      </c>
      <c r="J41" s="5">
        <f t="shared" si="0"/>
        <v>2452</v>
      </c>
      <c r="K41" s="19"/>
      <c r="L41" s="22"/>
      <c r="M41" s="23"/>
      <c r="N41" s="23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 spans="1:27" s="7" customFormat="1" ht="17.100000000000001" customHeight="1" x14ac:dyDescent="0.35">
      <c r="A42" s="3" t="s">
        <v>44</v>
      </c>
      <c r="B42" s="4">
        <v>470.75440388783335</v>
      </c>
      <c r="C42" s="4">
        <v>0</v>
      </c>
      <c r="D42" s="4">
        <v>815.04979588397714</v>
      </c>
      <c r="E42" s="4">
        <v>557.19580022818946</v>
      </c>
      <c r="F42" s="4">
        <v>0</v>
      </c>
      <c r="G42" s="4">
        <v>0</v>
      </c>
      <c r="H42" s="4">
        <v>0</v>
      </c>
      <c r="I42" s="4">
        <v>0</v>
      </c>
      <c r="J42" s="5">
        <f t="shared" si="0"/>
        <v>1843</v>
      </c>
      <c r="K42" s="19"/>
      <c r="L42" s="22"/>
      <c r="M42" s="23"/>
      <c r="N42" s="2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27" s="7" customFormat="1" ht="17.100000000000001" customHeight="1" x14ac:dyDescent="0.35">
      <c r="A43" s="3" t="s">
        <v>45</v>
      </c>
      <c r="B43" s="4">
        <v>1898.8310358492477</v>
      </c>
      <c r="C43" s="4">
        <v>201.20375475147262</v>
      </c>
      <c r="D43" s="4">
        <v>1138.0712553846327</v>
      </c>
      <c r="E43" s="4">
        <v>263.33637621023513</v>
      </c>
      <c r="F43" s="4">
        <v>2247.9778097188155</v>
      </c>
      <c r="G43" s="4">
        <v>5424.2619676005197</v>
      </c>
      <c r="H43" s="4">
        <v>1724.6628206340715</v>
      </c>
      <c r="I43" s="4">
        <v>362.65497985100507</v>
      </c>
      <c r="J43" s="5">
        <f t="shared" si="0"/>
        <v>13261</v>
      </c>
      <c r="K43" s="19"/>
      <c r="L43" s="22"/>
      <c r="M43" s="23"/>
      <c r="N43" s="2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 spans="1:27" s="7" customFormat="1" ht="17.100000000000001" customHeight="1" x14ac:dyDescent="0.35">
      <c r="A44" s="3" t="s">
        <v>46</v>
      </c>
      <c r="B44" s="4">
        <v>1482.4748108630984</v>
      </c>
      <c r="C44" s="4">
        <v>5656.223980442217</v>
      </c>
      <c r="D44" s="4">
        <v>470.83879024067642</v>
      </c>
      <c r="E44" s="4">
        <v>1897.7657826088732</v>
      </c>
      <c r="F44" s="4">
        <v>8786.9646747043771</v>
      </c>
      <c r="G44" s="4">
        <v>469.73860529805239</v>
      </c>
      <c r="H44" s="4">
        <v>304.32056126255907</v>
      </c>
      <c r="I44" s="4">
        <v>8409.6727945801467</v>
      </c>
      <c r="J44" s="5">
        <f t="shared" si="0"/>
        <v>27478</v>
      </c>
      <c r="K44" s="19"/>
      <c r="L44" s="22"/>
      <c r="M44" s="23"/>
      <c r="N44" s="23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 spans="1:27" s="7" customFormat="1" ht="17.100000000000001" customHeight="1" x14ac:dyDescent="0.35">
      <c r="A45" s="3" t="s">
        <v>47</v>
      </c>
      <c r="B45" s="4">
        <v>2495.2691105557215</v>
      </c>
      <c r="C45" s="4">
        <v>3538.0850870310665</v>
      </c>
      <c r="D45" s="4">
        <v>2450.9076657439805</v>
      </c>
      <c r="E45" s="4">
        <v>1456.8962922679896</v>
      </c>
      <c r="F45" s="4">
        <v>4039.6509446278565</v>
      </c>
      <c r="G45" s="4">
        <v>13911.222068558909</v>
      </c>
      <c r="H45" s="4">
        <v>1877.7795198533727</v>
      </c>
      <c r="I45" s="4">
        <v>630.18931136110291</v>
      </c>
      <c r="J45" s="5">
        <f t="shared" si="0"/>
        <v>30399.999999999996</v>
      </c>
      <c r="K45" s="19"/>
      <c r="L45" s="22"/>
      <c r="M45" s="23"/>
      <c r="N45" s="23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spans="1:27" s="7" customFormat="1" ht="17.100000000000001" customHeight="1" x14ac:dyDescent="0.35">
      <c r="A46" s="3" t="s">
        <v>48</v>
      </c>
      <c r="B46" s="4">
        <v>659.57386584921539</v>
      </c>
      <c r="C46" s="4">
        <v>20</v>
      </c>
      <c r="D46" s="4">
        <v>2995.4113613097393</v>
      </c>
      <c r="E46" s="4">
        <v>0</v>
      </c>
      <c r="F46" s="4">
        <v>650.44750430292595</v>
      </c>
      <c r="G46" s="4">
        <v>3942.2574013657631</v>
      </c>
      <c r="H46" s="4">
        <v>1267.9397435748651</v>
      </c>
      <c r="I46" s="4">
        <v>818.37012359749099</v>
      </c>
      <c r="J46" s="5">
        <f t="shared" si="0"/>
        <v>10354</v>
      </c>
      <c r="K46" s="19"/>
      <c r="L46" s="22"/>
      <c r="M46" s="23"/>
      <c r="N46" s="23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 spans="1:27" s="7" customFormat="1" ht="17.100000000000001" customHeight="1" x14ac:dyDescent="0.35">
      <c r="A47" s="3" t="s">
        <v>49</v>
      </c>
      <c r="B47" s="4">
        <v>21</v>
      </c>
      <c r="C47" s="4">
        <v>83</v>
      </c>
      <c r="D47" s="4">
        <v>152</v>
      </c>
      <c r="E47" s="4">
        <v>0</v>
      </c>
      <c r="F47" s="4">
        <v>40</v>
      </c>
      <c r="G47" s="4">
        <v>31</v>
      </c>
      <c r="H47" s="4">
        <v>40</v>
      </c>
      <c r="I47" s="4">
        <v>380</v>
      </c>
      <c r="J47" s="5">
        <f t="shared" si="0"/>
        <v>747</v>
      </c>
      <c r="K47" s="19"/>
      <c r="L47" s="22"/>
      <c r="M47" s="23"/>
      <c r="N47" s="23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 spans="1:27" s="7" customFormat="1" ht="17.100000000000001" customHeight="1" x14ac:dyDescent="0.35">
      <c r="A48" s="3" t="s">
        <v>50</v>
      </c>
      <c r="B48" s="4">
        <v>2120.9291034267922</v>
      </c>
      <c r="C48" s="4">
        <v>23852.24657994683</v>
      </c>
      <c r="D48" s="4">
        <v>14</v>
      </c>
      <c r="E48" s="4">
        <v>121.74926227732958</v>
      </c>
      <c r="F48" s="4">
        <v>10424.623937030612</v>
      </c>
      <c r="G48" s="4">
        <v>0</v>
      </c>
      <c r="H48" s="4">
        <v>0</v>
      </c>
      <c r="I48" s="4">
        <v>99.451117318435749</v>
      </c>
      <c r="J48" s="5">
        <f t="shared" si="0"/>
        <v>36633</v>
      </c>
      <c r="K48" s="19"/>
      <c r="L48" s="22"/>
      <c r="M48" s="23"/>
      <c r="N48" s="23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 spans="1:27" s="7" customFormat="1" ht="17.100000000000001" customHeight="1" x14ac:dyDescent="0.35">
      <c r="A49" s="3" t="s">
        <v>51</v>
      </c>
      <c r="B49" s="4">
        <v>1918.3387593383547</v>
      </c>
      <c r="C49" s="4">
        <v>198.19642857142858</v>
      </c>
      <c r="D49" s="4">
        <v>1098.2210389356899</v>
      </c>
      <c r="E49" s="4">
        <v>466.64894005847952</v>
      </c>
      <c r="F49" s="4">
        <v>669.58642379290291</v>
      </c>
      <c r="G49" s="4">
        <v>1862.139149138116</v>
      </c>
      <c r="H49" s="4">
        <v>3809.4540554866662</v>
      </c>
      <c r="I49" s="4">
        <v>609.41520467836256</v>
      </c>
      <c r="J49" s="5">
        <f t="shared" si="0"/>
        <v>10631.999999999998</v>
      </c>
      <c r="K49" s="19"/>
      <c r="L49" s="22"/>
      <c r="M49" s="23"/>
      <c r="N49" s="2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 spans="1:27" s="7" customFormat="1" ht="17.100000000000001" customHeight="1" x14ac:dyDescent="0.35">
      <c r="A50" s="3" t="s">
        <v>52</v>
      </c>
      <c r="B50" s="4">
        <v>0</v>
      </c>
      <c r="C50" s="4">
        <v>0</v>
      </c>
      <c r="D50" s="4">
        <v>175</v>
      </c>
      <c r="E50" s="4">
        <v>0</v>
      </c>
      <c r="F50" s="4">
        <v>0</v>
      </c>
      <c r="G50" s="4">
        <v>1145</v>
      </c>
      <c r="H50" s="4">
        <v>0</v>
      </c>
      <c r="I50" s="4">
        <v>0</v>
      </c>
      <c r="J50" s="5">
        <f t="shared" si="0"/>
        <v>1320</v>
      </c>
      <c r="K50" s="19"/>
      <c r="L50" s="22"/>
      <c r="M50" s="23"/>
      <c r="N50" s="23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 spans="1:27" s="7" customFormat="1" ht="17.100000000000001" customHeight="1" x14ac:dyDescent="0.35">
      <c r="A51" s="3" t="s">
        <v>53</v>
      </c>
      <c r="B51" s="4">
        <v>102</v>
      </c>
      <c r="C51" s="4">
        <v>42</v>
      </c>
      <c r="D51" s="4">
        <v>35</v>
      </c>
      <c r="E51" s="4">
        <v>40</v>
      </c>
      <c r="F51" s="4">
        <v>0</v>
      </c>
      <c r="G51" s="4">
        <v>5</v>
      </c>
      <c r="H51" s="4">
        <v>0</v>
      </c>
      <c r="I51" s="4">
        <v>0</v>
      </c>
      <c r="J51" s="5">
        <f t="shared" si="0"/>
        <v>224</v>
      </c>
      <c r="K51" s="19"/>
      <c r="L51" s="22"/>
      <c r="M51" s="23"/>
      <c r="N51" s="23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 spans="1:27" s="7" customFormat="1" ht="17.100000000000001" customHeight="1" x14ac:dyDescent="0.35">
      <c r="A52" s="3" t="s">
        <v>54</v>
      </c>
      <c r="B52" s="4">
        <v>11988.587401005343</v>
      </c>
      <c r="C52" s="4">
        <v>3949.9704672292146</v>
      </c>
      <c r="D52" s="4">
        <v>25376.271027670042</v>
      </c>
      <c r="E52" s="4">
        <v>1076.5041256666177</v>
      </c>
      <c r="F52" s="4">
        <v>7256.8369344141611</v>
      </c>
      <c r="G52" s="4">
        <v>4691.4497106125045</v>
      </c>
      <c r="H52" s="4">
        <v>7777.3277151454795</v>
      </c>
      <c r="I52" s="4">
        <v>1318.0526182566382</v>
      </c>
      <c r="J52" s="5">
        <f>SUM(B52:I52)</f>
        <v>63435.000000000007</v>
      </c>
      <c r="K52" s="19"/>
      <c r="L52" s="22"/>
      <c r="M52" s="23"/>
      <c r="N52" s="23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 spans="1:27" s="7" customFormat="1" ht="17.100000000000001" customHeight="1" x14ac:dyDescent="0.35">
      <c r="A53" s="3" t="s">
        <v>55</v>
      </c>
      <c r="B53" s="4">
        <v>54157.462343489897</v>
      </c>
      <c r="C53" s="4">
        <v>32806.356556816507</v>
      </c>
      <c r="D53" s="4">
        <v>12882.472437328353</v>
      </c>
      <c r="E53" s="4">
        <v>47481.38087864509</v>
      </c>
      <c r="F53" s="4">
        <v>14892.91066878534</v>
      </c>
      <c r="G53" s="4">
        <v>24063.471503482164</v>
      </c>
      <c r="H53" s="4">
        <v>39990.689420447721</v>
      </c>
      <c r="I53" s="4">
        <v>10290.25619100493</v>
      </c>
      <c r="J53" s="5">
        <f t="shared" si="0"/>
        <v>236565</v>
      </c>
      <c r="K53" s="19"/>
      <c r="L53" s="22"/>
      <c r="M53" s="23"/>
      <c r="N53" s="23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 spans="1:27" s="7" customFormat="1" ht="17.100000000000001" customHeight="1" thickBot="1" x14ac:dyDescent="0.4">
      <c r="A54" s="42" t="s">
        <v>10</v>
      </c>
      <c r="B54" s="43">
        <f t="shared" ref="B54:J54" si="1">SUM(B9:B53)</f>
        <v>289627.03117891913</v>
      </c>
      <c r="C54" s="43">
        <f t="shared" si="1"/>
        <v>1635833.7080095888</v>
      </c>
      <c r="D54" s="43">
        <f t="shared" si="1"/>
        <v>811869.57852044166</v>
      </c>
      <c r="E54" s="43">
        <f t="shared" si="1"/>
        <v>740456.54159614258</v>
      </c>
      <c r="F54" s="43">
        <f t="shared" si="1"/>
        <v>278808.43218179961</v>
      </c>
      <c r="G54" s="43">
        <f t="shared" si="1"/>
        <v>292118.46232902509</v>
      </c>
      <c r="H54" s="43">
        <f t="shared" si="1"/>
        <v>984469.23631222977</v>
      </c>
      <c r="I54" s="43">
        <f t="shared" si="1"/>
        <v>185211.0098718518</v>
      </c>
      <c r="J54" s="44">
        <f t="shared" si="1"/>
        <v>5218394</v>
      </c>
      <c r="K54" s="19"/>
      <c r="L54" s="22"/>
      <c r="M54" s="23"/>
      <c r="N54" s="23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 spans="1:27" s="16" customFormat="1" ht="17.100000000000001" customHeight="1" x14ac:dyDescent="0.35">
      <c r="A55" s="119" t="s">
        <v>249</v>
      </c>
      <c r="B55" s="119"/>
      <c r="C55" s="119"/>
      <c r="D55" s="119"/>
      <c r="E55" s="119"/>
      <c r="F55" s="119"/>
      <c r="G55" s="119"/>
      <c r="H55" s="119"/>
      <c r="I55" s="119"/>
      <c r="J55" s="119"/>
      <c r="K55" s="19"/>
      <c r="L55" s="22"/>
      <c r="M55" s="23"/>
      <c r="N55" s="23"/>
    </row>
    <row r="56" spans="1:27" s="30" customFormat="1" ht="17.100000000000001" customHeight="1" x14ac:dyDescent="0.35">
      <c r="A56" s="29" t="s">
        <v>247</v>
      </c>
      <c r="B56" s="119"/>
      <c r="C56" s="119"/>
      <c r="D56" s="119"/>
      <c r="E56" s="119"/>
      <c r="F56" s="119"/>
      <c r="G56" s="119"/>
      <c r="H56" s="119"/>
      <c r="I56" s="119"/>
      <c r="J56" s="119"/>
      <c r="K56" s="19"/>
      <c r="L56" s="22"/>
      <c r="M56" s="23"/>
      <c r="N56" s="23"/>
    </row>
    <row r="57" spans="1:27" s="16" customFormat="1" ht="17.100000000000001" customHeight="1" x14ac:dyDescent="0.35">
      <c r="A57" s="207"/>
      <c r="B57" s="207"/>
      <c r="C57" s="207"/>
      <c r="D57" s="207"/>
      <c r="E57" s="207"/>
      <c r="F57" s="207"/>
      <c r="G57" s="207"/>
      <c r="H57" s="207"/>
      <c r="I57" s="207"/>
      <c r="J57" s="207"/>
      <c r="K57" s="19"/>
      <c r="L57" s="22"/>
      <c r="M57" s="23"/>
      <c r="N57" s="23"/>
    </row>
    <row r="58" spans="1:27" s="16" customFormat="1" ht="17.100000000000001" customHeight="1" x14ac:dyDescent="0.35">
      <c r="K58" s="19"/>
      <c r="L58" s="22"/>
      <c r="M58" s="23"/>
      <c r="N58" s="23"/>
    </row>
    <row r="59" spans="1:27" s="16" customFormat="1" ht="17.100000000000001" customHeight="1" x14ac:dyDescent="0.35">
      <c r="A59" s="206" t="s">
        <v>121</v>
      </c>
      <c r="B59" s="206" t="s">
        <v>121</v>
      </c>
      <c r="C59" s="206"/>
      <c r="D59" s="206"/>
      <c r="E59" s="206"/>
      <c r="F59" s="206"/>
      <c r="G59" s="206"/>
      <c r="H59" s="206"/>
      <c r="I59" s="206"/>
      <c r="J59" s="206"/>
      <c r="K59" s="19"/>
      <c r="L59" s="31"/>
      <c r="M59" s="23"/>
      <c r="N59" s="23"/>
    </row>
    <row r="60" spans="1:27" s="16" customFormat="1" ht="17.100000000000001" customHeight="1" x14ac:dyDescent="0.35">
      <c r="K60" s="19"/>
      <c r="M60" s="23"/>
      <c r="N60" s="23"/>
    </row>
    <row r="61" spans="1:27" ht="17.100000000000001" customHeight="1" x14ac:dyDescent="0.35">
      <c r="A61" s="206" t="s">
        <v>80</v>
      </c>
      <c r="B61" s="206"/>
      <c r="C61" s="206"/>
      <c r="D61" s="206"/>
      <c r="E61" s="206"/>
      <c r="F61" s="206"/>
      <c r="G61" s="206"/>
      <c r="H61" s="206"/>
      <c r="I61" s="206"/>
      <c r="J61" s="206"/>
      <c r="K61" s="19"/>
      <c r="L61" s="16"/>
      <c r="M61" s="23"/>
      <c r="N61" s="23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ht="17.100000000000001" customHeight="1" x14ac:dyDescent="0.35">
      <c r="A62" s="206" t="s">
        <v>0</v>
      </c>
      <c r="B62" s="206"/>
      <c r="C62" s="206"/>
      <c r="D62" s="206"/>
      <c r="E62" s="206"/>
      <c r="F62" s="206"/>
      <c r="G62" s="206"/>
      <c r="H62" s="206"/>
      <c r="I62" s="206"/>
      <c r="J62" s="206"/>
      <c r="K62" s="19"/>
      <c r="L62" s="16"/>
      <c r="M62" s="23"/>
      <c r="N62" s="23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</row>
    <row r="63" spans="1:27" ht="17.100000000000001" customHeight="1" thickBot="1" x14ac:dyDescent="0.4">
      <c r="A63" s="18"/>
      <c r="B63" s="16"/>
      <c r="C63" s="16"/>
      <c r="D63" s="16"/>
      <c r="E63" s="16"/>
      <c r="F63" s="16"/>
      <c r="G63" s="16"/>
      <c r="H63" s="16"/>
      <c r="I63" s="16"/>
      <c r="J63" s="16"/>
      <c r="K63" s="19"/>
      <c r="L63" s="16"/>
      <c r="M63" s="23"/>
      <c r="N63" s="23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</row>
    <row r="64" spans="1:27" ht="17.100000000000001" customHeight="1" x14ac:dyDescent="0.35">
      <c r="A64" s="39" t="s">
        <v>1</v>
      </c>
      <c r="B64" s="40" t="s">
        <v>2</v>
      </c>
      <c r="C64" s="40" t="s">
        <v>3</v>
      </c>
      <c r="D64" s="40" t="s">
        <v>4</v>
      </c>
      <c r="E64" s="40" t="s">
        <v>5</v>
      </c>
      <c r="F64" s="40" t="s">
        <v>6</v>
      </c>
      <c r="G64" s="40" t="s">
        <v>7</v>
      </c>
      <c r="H64" s="40" t="s">
        <v>8</v>
      </c>
      <c r="I64" s="40" t="s">
        <v>9</v>
      </c>
      <c r="J64" s="41" t="s">
        <v>10</v>
      </c>
      <c r="K64" s="19"/>
      <c r="L64" s="16"/>
      <c r="M64" s="23"/>
      <c r="N64" s="23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spans="1:27" ht="17.100000000000001" customHeight="1" x14ac:dyDescent="0.35">
      <c r="A65" s="3" t="s">
        <v>11</v>
      </c>
      <c r="B65" s="4">
        <v>26219.748101750884</v>
      </c>
      <c r="C65" s="4">
        <v>1444595.5211877455</v>
      </c>
      <c r="D65" s="4">
        <v>532466.35644336627</v>
      </c>
      <c r="E65" s="4">
        <v>461578.94806530559</v>
      </c>
      <c r="F65" s="4">
        <v>24500.802350834332</v>
      </c>
      <c r="G65" s="4">
        <v>0</v>
      </c>
      <c r="H65" s="4">
        <v>91223.210891337367</v>
      </c>
      <c r="I65" s="4">
        <v>29977.412959660138</v>
      </c>
      <c r="J65" s="5">
        <f>SUM(B65:I65)</f>
        <v>2610562.0000000005</v>
      </c>
      <c r="K65" s="19"/>
      <c r="L65" s="16"/>
      <c r="M65" s="23"/>
      <c r="N65" s="23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spans="1:27" ht="17.100000000000001" customHeight="1" x14ac:dyDescent="0.35">
      <c r="A66" s="3" t="s">
        <v>12</v>
      </c>
      <c r="B66" s="4">
        <v>36544.40070286236</v>
      </c>
      <c r="C66" s="4">
        <v>19354.903046799329</v>
      </c>
      <c r="D66" s="4">
        <v>33293.933025718688</v>
      </c>
      <c r="E66" s="4">
        <v>15721.237486138252</v>
      </c>
      <c r="F66" s="4">
        <v>22646.780561568557</v>
      </c>
      <c r="G66" s="4">
        <v>40128.067447509922</v>
      </c>
      <c r="H66" s="4">
        <v>217063.64582994988</v>
      </c>
      <c r="I66" s="4">
        <v>17505.031899453021</v>
      </c>
      <c r="J66" s="5">
        <f t="shared" ref="J66:J107" si="2">SUM(B66:I66)</f>
        <v>402258</v>
      </c>
      <c r="K66" s="19"/>
      <c r="L66" s="16"/>
      <c r="M66" s="23"/>
      <c r="N66" s="23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1:27" ht="17.100000000000001" customHeight="1" x14ac:dyDescent="0.35">
      <c r="A67" s="3" t="s">
        <v>13</v>
      </c>
      <c r="B67" s="4">
        <v>0</v>
      </c>
      <c r="C67" s="4">
        <v>1584</v>
      </c>
      <c r="D67" s="4">
        <v>205.2</v>
      </c>
      <c r="E67" s="4">
        <v>0</v>
      </c>
      <c r="F67" s="4">
        <v>0</v>
      </c>
      <c r="G67" s="4">
        <v>10393.799999999999</v>
      </c>
      <c r="H67" s="4">
        <v>0</v>
      </c>
      <c r="I67" s="4">
        <v>0</v>
      </c>
      <c r="J67" s="5">
        <f t="shared" si="2"/>
        <v>12183</v>
      </c>
      <c r="K67" s="19"/>
      <c r="L67" s="16"/>
      <c r="M67" s="23"/>
      <c r="N67" s="23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spans="1:27" ht="17.100000000000001" customHeight="1" x14ac:dyDescent="0.35">
      <c r="A68" s="3" t="s">
        <v>14</v>
      </c>
      <c r="B68" s="4">
        <v>17767.701795478824</v>
      </c>
      <c r="C68" s="4">
        <v>465957.12010502955</v>
      </c>
      <c r="D68" s="4">
        <v>55197.893344878561</v>
      </c>
      <c r="E68" s="4">
        <v>6428.323196663574</v>
      </c>
      <c r="F68" s="4">
        <v>33542.5788114807</v>
      </c>
      <c r="G68" s="4">
        <v>67006.398774960879</v>
      </c>
      <c r="H68" s="4">
        <v>2989.3730631315452</v>
      </c>
      <c r="I68" s="4">
        <v>135460.90941583895</v>
      </c>
      <c r="J68" s="5">
        <f t="shared" si="2"/>
        <v>784350.29850746249</v>
      </c>
      <c r="K68" s="19"/>
      <c r="L68" s="16"/>
      <c r="M68" s="23"/>
      <c r="N68" s="23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spans="1:27" ht="17.100000000000001" customHeight="1" x14ac:dyDescent="0.35">
      <c r="A69" s="3" t="s">
        <v>15</v>
      </c>
      <c r="B69" s="4">
        <v>65.715662094292298</v>
      </c>
      <c r="C69" s="4">
        <v>855.18216046922191</v>
      </c>
      <c r="D69" s="4">
        <v>15894.571666387064</v>
      </c>
      <c r="E69" s="4">
        <v>19.465791021368361</v>
      </c>
      <c r="F69" s="4">
        <v>13.883160164673592</v>
      </c>
      <c r="G69" s="4">
        <v>48.368798024270632</v>
      </c>
      <c r="H69" s="4">
        <v>48005.066294347344</v>
      </c>
      <c r="I69" s="4">
        <v>4582.7464674917655</v>
      </c>
      <c r="J69" s="5">
        <f t="shared" si="2"/>
        <v>69485</v>
      </c>
      <c r="K69" s="19"/>
      <c r="L69" s="16"/>
      <c r="M69" s="23"/>
      <c r="N69" s="23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</row>
    <row r="70" spans="1:27" ht="17.100000000000001" customHeight="1" x14ac:dyDescent="0.35">
      <c r="A70" s="3" t="s">
        <v>16</v>
      </c>
      <c r="B70" s="4">
        <v>11943.413570281369</v>
      </c>
      <c r="C70" s="4">
        <v>5196.2547869929813</v>
      </c>
      <c r="D70" s="4">
        <v>11207.500566365545</v>
      </c>
      <c r="E70" s="4">
        <v>15594.370313578778</v>
      </c>
      <c r="F70" s="4">
        <v>15318.849171816451</v>
      </c>
      <c r="G70" s="4">
        <v>12317.002927971329</v>
      </c>
      <c r="H70" s="4">
        <v>224506.08514316953</v>
      </c>
      <c r="I70" s="4">
        <v>16858.523519823964</v>
      </c>
      <c r="J70" s="5">
        <f t="shared" si="2"/>
        <v>312941.99999999994</v>
      </c>
      <c r="K70" s="19"/>
      <c r="L70" s="16"/>
      <c r="M70" s="23"/>
      <c r="N70" s="23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</row>
    <row r="71" spans="1:27" ht="17.100000000000001" customHeight="1" x14ac:dyDescent="0.35">
      <c r="A71" s="3" t="s">
        <v>17</v>
      </c>
      <c r="B71" s="4">
        <v>698.23981571744093</v>
      </c>
      <c r="C71" s="4">
        <v>2410.3791269706135</v>
      </c>
      <c r="D71" s="4">
        <v>15044.079548776695</v>
      </c>
      <c r="E71" s="4">
        <v>1676.929456843186</v>
      </c>
      <c r="F71" s="4">
        <v>4219.3701820161414</v>
      </c>
      <c r="G71" s="4">
        <v>53272.340344370961</v>
      </c>
      <c r="H71" s="4">
        <v>128635.51640213898</v>
      </c>
      <c r="I71" s="4">
        <v>49612.145123165981</v>
      </c>
      <c r="J71" s="5">
        <f t="shared" si="2"/>
        <v>255569</v>
      </c>
      <c r="K71" s="19"/>
      <c r="L71" s="16"/>
      <c r="M71" s="23"/>
      <c r="N71" s="23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spans="1:27" ht="17.100000000000001" customHeight="1" x14ac:dyDescent="0.35">
      <c r="A72" s="3" t="s">
        <v>18</v>
      </c>
      <c r="B72" s="4">
        <v>44.298278183513958</v>
      </c>
      <c r="C72" s="4">
        <v>23.366114897760468</v>
      </c>
      <c r="D72" s="4">
        <v>1347.1413541174552</v>
      </c>
      <c r="E72" s="4">
        <v>0</v>
      </c>
      <c r="F72" s="4">
        <v>1146.1691992408116</v>
      </c>
      <c r="G72" s="4">
        <v>4486.9972528971466</v>
      </c>
      <c r="H72" s="4">
        <v>5031.0278006633125</v>
      </c>
      <c r="I72" s="4">
        <v>0</v>
      </c>
      <c r="J72" s="5">
        <f t="shared" si="2"/>
        <v>12079</v>
      </c>
      <c r="K72" s="19"/>
      <c r="L72" s="16"/>
      <c r="M72" s="23"/>
      <c r="N72" s="23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</row>
    <row r="73" spans="1:27" ht="17.100000000000001" customHeight="1" x14ac:dyDescent="0.35">
      <c r="A73" s="3" t="s">
        <v>19</v>
      </c>
      <c r="B73" s="4">
        <v>4799.4798547337041</v>
      </c>
      <c r="C73" s="4">
        <v>7112.9248523044171</v>
      </c>
      <c r="D73" s="4">
        <v>20758.820842122215</v>
      </c>
      <c r="E73" s="4">
        <v>2381.2673696554921</v>
      </c>
      <c r="F73" s="4">
        <v>51140.520310762513</v>
      </c>
      <c r="G73" s="4">
        <v>54896.85182795312</v>
      </c>
      <c r="H73" s="4">
        <v>183954.81050457255</v>
      </c>
      <c r="I73" s="4">
        <v>5832.3244378959535</v>
      </c>
      <c r="J73" s="5">
        <f t="shared" si="2"/>
        <v>330876.99999999994</v>
      </c>
      <c r="K73" s="19"/>
      <c r="L73" s="16"/>
      <c r="M73" s="23"/>
      <c r="N73" s="23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</row>
    <row r="74" spans="1:27" ht="17.100000000000001" customHeight="1" x14ac:dyDescent="0.35">
      <c r="A74" s="3" t="s">
        <v>20</v>
      </c>
      <c r="B74" s="4">
        <v>12834.592026077537</v>
      </c>
      <c r="C74" s="4">
        <v>20537.783268045227</v>
      </c>
      <c r="D74" s="4">
        <v>1708.1751811825511</v>
      </c>
      <c r="E74" s="4">
        <v>23699.94675147516</v>
      </c>
      <c r="F74" s="4">
        <v>2969.4840056410885</v>
      </c>
      <c r="G74" s="4">
        <v>2846.913402337314</v>
      </c>
      <c r="H74" s="4">
        <v>30080.281481105172</v>
      </c>
      <c r="I74" s="4">
        <v>3274.8238841359553</v>
      </c>
      <c r="J74" s="5">
        <f t="shared" si="2"/>
        <v>97952</v>
      </c>
      <c r="K74" s="19"/>
      <c r="L74" s="22"/>
      <c r="M74" s="23"/>
      <c r="N74" s="23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</row>
    <row r="75" spans="1:27" ht="17.100000000000001" customHeight="1" x14ac:dyDescent="0.35">
      <c r="A75" s="3" t="s">
        <v>21</v>
      </c>
      <c r="B75" s="4">
        <v>1017.8618848502917</v>
      </c>
      <c r="C75" s="4">
        <v>19492.193153494176</v>
      </c>
      <c r="D75" s="4">
        <v>543.07105634436118</v>
      </c>
      <c r="E75" s="4">
        <v>4677.7864681786505</v>
      </c>
      <c r="F75" s="4">
        <v>16838.612074474247</v>
      </c>
      <c r="G75" s="4">
        <v>12960.331708543397</v>
      </c>
      <c r="H75" s="4">
        <v>195.49778020186287</v>
      </c>
      <c r="I75" s="4">
        <v>16267.645873913019</v>
      </c>
      <c r="J75" s="5">
        <f t="shared" si="2"/>
        <v>71993.000000000015</v>
      </c>
      <c r="K75" s="19"/>
      <c r="L75" s="22"/>
      <c r="M75" s="23"/>
      <c r="N75" s="23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</row>
    <row r="76" spans="1:27" ht="17.100000000000001" customHeight="1" x14ac:dyDescent="0.35">
      <c r="A76" s="3" t="s">
        <v>22</v>
      </c>
      <c r="B76" s="4">
        <v>0</v>
      </c>
      <c r="C76" s="4">
        <v>0</v>
      </c>
      <c r="D76" s="4">
        <v>100.35429936305732</v>
      </c>
      <c r="E76" s="4">
        <v>46209.752524328003</v>
      </c>
      <c r="F76" s="4">
        <v>2440.7780222126607</v>
      </c>
      <c r="G76" s="4">
        <v>1321.1151540962771</v>
      </c>
      <c r="H76" s="4">
        <v>0</v>
      </c>
      <c r="I76" s="4">
        <v>0</v>
      </c>
      <c r="J76" s="5">
        <f t="shared" si="2"/>
        <v>50071.999999999993</v>
      </c>
      <c r="K76" s="19"/>
      <c r="L76" s="22"/>
      <c r="M76" s="23"/>
      <c r="N76" s="23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</row>
    <row r="77" spans="1:27" ht="17.100000000000001" customHeight="1" x14ac:dyDescent="0.35">
      <c r="A77" s="3" t="s">
        <v>23</v>
      </c>
      <c r="B77" s="4">
        <v>10407.776663892706</v>
      </c>
      <c r="C77" s="4">
        <v>18329.302801545091</v>
      </c>
      <c r="D77" s="4">
        <v>2048.7775959933106</v>
      </c>
      <c r="E77" s="4">
        <v>6512.7267897983202</v>
      </c>
      <c r="F77" s="4">
        <v>16278.028178270075</v>
      </c>
      <c r="G77" s="4">
        <v>13229.95556619066</v>
      </c>
      <c r="H77" s="4">
        <v>180.10834265227172</v>
      </c>
      <c r="I77" s="4">
        <v>4910.3240616575622</v>
      </c>
      <c r="J77" s="5">
        <f t="shared" si="2"/>
        <v>71897</v>
      </c>
      <c r="K77" s="19"/>
      <c r="L77" s="22"/>
      <c r="M77" s="23"/>
      <c r="N77" s="23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</row>
    <row r="78" spans="1:27" ht="17.100000000000001" customHeight="1" x14ac:dyDescent="0.35">
      <c r="A78" s="3" t="s">
        <v>24</v>
      </c>
      <c r="B78" s="4">
        <v>70226.679428554082</v>
      </c>
      <c r="C78" s="4">
        <v>43228.628955889959</v>
      </c>
      <c r="D78" s="4">
        <v>43440.220350920623</v>
      </c>
      <c r="E78" s="4">
        <v>112833.96430435868</v>
      </c>
      <c r="F78" s="4">
        <v>19187.596546346853</v>
      </c>
      <c r="G78" s="4">
        <v>16182.635981205281</v>
      </c>
      <c r="H78" s="4">
        <v>41139.770339610091</v>
      </c>
      <c r="I78" s="4">
        <v>21102.504093114454</v>
      </c>
      <c r="J78" s="5">
        <f t="shared" si="2"/>
        <v>367342.00000000006</v>
      </c>
      <c r="K78" s="19"/>
      <c r="L78" s="22"/>
      <c r="M78" s="23"/>
      <c r="N78" s="23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</row>
    <row r="79" spans="1:27" ht="17.100000000000001" customHeight="1" x14ac:dyDescent="0.35">
      <c r="A79" s="3" t="s">
        <v>25</v>
      </c>
      <c r="B79" s="4">
        <v>16390.418681470161</v>
      </c>
      <c r="C79" s="4">
        <v>24539.910577861392</v>
      </c>
      <c r="D79" s="4">
        <v>18003.091808585144</v>
      </c>
      <c r="E79" s="4">
        <v>17634.153525827369</v>
      </c>
      <c r="F79" s="4">
        <v>18871.48814148414</v>
      </c>
      <c r="G79" s="4">
        <v>17373.238708937894</v>
      </c>
      <c r="H79" s="4">
        <v>11722.3671937622</v>
      </c>
      <c r="I79" s="4">
        <v>1414.3313620717058</v>
      </c>
      <c r="J79" s="5">
        <f t="shared" si="2"/>
        <v>125949</v>
      </c>
      <c r="K79" s="19"/>
      <c r="L79" s="22"/>
      <c r="M79" s="23"/>
      <c r="N79" s="23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</row>
    <row r="80" spans="1:27" ht="17.100000000000001" customHeight="1" x14ac:dyDescent="0.35">
      <c r="A80" s="3" t="s">
        <v>26</v>
      </c>
      <c r="B80" s="4">
        <v>0</v>
      </c>
      <c r="C80" s="4">
        <v>0</v>
      </c>
      <c r="D80" s="4">
        <v>0</v>
      </c>
      <c r="E80" s="4">
        <v>6978</v>
      </c>
      <c r="F80" s="4">
        <v>0</v>
      </c>
      <c r="G80" s="4">
        <v>0</v>
      </c>
      <c r="H80" s="4">
        <v>0</v>
      </c>
      <c r="I80" s="4">
        <v>0</v>
      </c>
      <c r="J80" s="5">
        <f t="shared" si="2"/>
        <v>6978</v>
      </c>
      <c r="K80" s="19"/>
      <c r="L80" s="22"/>
      <c r="M80" s="23"/>
      <c r="N80" s="23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</row>
    <row r="81" spans="1:27" ht="17.100000000000001" customHeight="1" x14ac:dyDescent="0.35">
      <c r="A81" s="3" t="s">
        <v>27</v>
      </c>
      <c r="B81" s="4">
        <v>11562.198868744925</v>
      </c>
      <c r="C81" s="4">
        <v>36590.253576815427</v>
      </c>
      <c r="D81" s="4">
        <v>9222.8919497005263</v>
      </c>
      <c r="E81" s="4">
        <v>11785.400035842646</v>
      </c>
      <c r="F81" s="4">
        <v>19554.814904405426</v>
      </c>
      <c r="G81" s="4">
        <v>15141.487532644331</v>
      </c>
      <c r="H81" s="4">
        <v>11245.922766230355</v>
      </c>
      <c r="I81" s="4">
        <v>9325.0303656163669</v>
      </c>
      <c r="J81" s="5">
        <f t="shared" si="2"/>
        <v>124428</v>
      </c>
      <c r="K81" s="19"/>
      <c r="L81" s="22"/>
      <c r="M81" s="23"/>
      <c r="N81" s="23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</row>
    <row r="82" spans="1:27" ht="17.100000000000001" customHeight="1" x14ac:dyDescent="0.35">
      <c r="A82" s="3" t="s">
        <v>28</v>
      </c>
      <c r="B82" s="4">
        <v>10118.360586429781</v>
      </c>
      <c r="C82" s="4">
        <v>5883.9937575246058</v>
      </c>
      <c r="D82" s="4">
        <v>8340.5819197173441</v>
      </c>
      <c r="E82" s="4">
        <v>21192.511729738697</v>
      </c>
      <c r="F82" s="4">
        <v>4385.3328671230429</v>
      </c>
      <c r="G82" s="4">
        <v>5416.5017928314428</v>
      </c>
      <c r="H82" s="4">
        <v>6869.9794487311328</v>
      </c>
      <c r="I82" s="4">
        <v>398.73789790395307</v>
      </c>
      <c r="J82" s="5">
        <f t="shared" si="2"/>
        <v>62605.999999999993</v>
      </c>
      <c r="K82" s="19"/>
      <c r="L82" s="22"/>
      <c r="M82" s="23"/>
      <c r="N82" s="23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</row>
    <row r="83" spans="1:27" ht="17.100000000000001" customHeight="1" x14ac:dyDescent="0.35">
      <c r="A83" s="3" t="s">
        <v>29</v>
      </c>
      <c r="B83" s="4">
        <v>7622.5364393303444</v>
      </c>
      <c r="C83" s="4">
        <v>0</v>
      </c>
      <c r="D83" s="4">
        <v>5579.8918766486777</v>
      </c>
      <c r="E83" s="4">
        <v>10351.540364574394</v>
      </c>
      <c r="F83" s="4">
        <v>15335.033356362232</v>
      </c>
      <c r="G83" s="4">
        <v>4494.1179180463532</v>
      </c>
      <c r="H83" s="4">
        <v>23587.734122107886</v>
      </c>
      <c r="I83" s="4">
        <v>475.14592293011191</v>
      </c>
      <c r="J83" s="5">
        <f t="shared" si="2"/>
        <v>67446</v>
      </c>
      <c r="K83" s="19"/>
      <c r="L83" s="22"/>
      <c r="M83" s="23"/>
      <c r="N83" s="23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</row>
    <row r="84" spans="1:27" ht="17.100000000000001" customHeight="1" x14ac:dyDescent="0.35">
      <c r="A84" s="3" t="s">
        <v>30</v>
      </c>
      <c r="B84" s="4">
        <v>5137.0186786410386</v>
      </c>
      <c r="C84" s="4">
        <v>75.753888036106247</v>
      </c>
      <c r="D84" s="4">
        <v>340.27062399181307</v>
      </c>
      <c r="E84" s="4">
        <v>2279.0798399422538</v>
      </c>
      <c r="F84" s="4">
        <v>4649.5750746869444</v>
      </c>
      <c r="G84" s="4">
        <v>121.75406722638959</v>
      </c>
      <c r="H84" s="4">
        <v>768.96088154481322</v>
      </c>
      <c r="I84" s="4">
        <v>107.58694593063983</v>
      </c>
      <c r="J84" s="5">
        <f t="shared" si="2"/>
        <v>13480</v>
      </c>
      <c r="K84" s="19"/>
      <c r="L84" s="22"/>
      <c r="M84" s="23"/>
      <c r="N84" s="23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</row>
    <row r="85" spans="1:27" ht="17.100000000000001" customHeight="1" x14ac:dyDescent="0.35">
      <c r="A85" s="3" t="s">
        <v>31</v>
      </c>
      <c r="B85" s="4">
        <v>1554.6715615530495</v>
      </c>
      <c r="C85" s="4">
        <v>196.47179409861363</v>
      </c>
      <c r="D85" s="4">
        <v>125.91394499088875</v>
      </c>
      <c r="E85" s="4">
        <v>15195.010345175117</v>
      </c>
      <c r="F85" s="4">
        <v>307.73968546771937</v>
      </c>
      <c r="G85" s="4">
        <v>355.55428649652379</v>
      </c>
      <c r="H85" s="4">
        <v>144.41802599147721</v>
      </c>
      <c r="I85" s="4">
        <v>226.2203562266117</v>
      </c>
      <c r="J85" s="5">
        <f t="shared" si="2"/>
        <v>18106</v>
      </c>
      <c r="K85" s="19"/>
      <c r="L85" s="22"/>
      <c r="M85" s="23"/>
      <c r="N85" s="23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</row>
    <row r="86" spans="1:27" ht="17.100000000000001" customHeight="1" x14ac:dyDescent="0.35">
      <c r="A86" s="3" t="s">
        <v>32</v>
      </c>
      <c r="B86" s="4">
        <v>2.9794050343249427</v>
      </c>
      <c r="C86" s="4">
        <v>0</v>
      </c>
      <c r="D86" s="4">
        <v>22.122259118701244</v>
      </c>
      <c r="E86" s="4">
        <v>9614.4054752553075</v>
      </c>
      <c r="F86" s="4">
        <v>1819.3386204757821</v>
      </c>
      <c r="G86" s="4">
        <v>272.45427523754131</v>
      </c>
      <c r="H86" s="4">
        <v>4.2326732673267324</v>
      </c>
      <c r="I86" s="4">
        <v>165.4672916110178</v>
      </c>
      <c r="J86" s="5">
        <f t="shared" si="2"/>
        <v>11901.000000000002</v>
      </c>
      <c r="K86" s="19"/>
      <c r="L86" s="22"/>
      <c r="M86" s="23"/>
      <c r="N86" s="23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</row>
    <row r="87" spans="1:27" ht="17.100000000000001" customHeight="1" x14ac:dyDescent="0.35">
      <c r="A87" s="3" t="s">
        <v>33</v>
      </c>
      <c r="B87" s="4">
        <v>0</v>
      </c>
      <c r="C87" s="4">
        <v>288.20780890290558</v>
      </c>
      <c r="D87" s="4">
        <v>722.31706956244591</v>
      </c>
      <c r="E87" s="4">
        <v>95264.98121619453</v>
      </c>
      <c r="F87" s="4">
        <v>382.30993344757553</v>
      </c>
      <c r="G87" s="4">
        <v>9325.8442484732332</v>
      </c>
      <c r="H87" s="4">
        <v>2260.0747345222121</v>
      </c>
      <c r="I87" s="4">
        <v>1.2649888971132495</v>
      </c>
      <c r="J87" s="5">
        <f t="shared" si="2"/>
        <v>108245.00000000001</v>
      </c>
      <c r="K87" s="19"/>
      <c r="L87" s="22"/>
      <c r="M87" s="23"/>
      <c r="N87" s="23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</row>
    <row r="88" spans="1:27" ht="17.100000000000001" customHeight="1" x14ac:dyDescent="0.35">
      <c r="A88" s="3" t="s">
        <v>34</v>
      </c>
      <c r="B88" s="4">
        <v>4437.2941150633333</v>
      </c>
      <c r="C88" s="4">
        <v>174.37704485196966</v>
      </c>
      <c r="D88" s="4">
        <v>2500.452972422338</v>
      </c>
      <c r="E88" s="4">
        <v>802.9826561881506</v>
      </c>
      <c r="F88" s="4">
        <v>16263.030325220447</v>
      </c>
      <c r="G88" s="4">
        <v>432.02915293142064</v>
      </c>
      <c r="H88" s="4">
        <v>1171.2511686282662</v>
      </c>
      <c r="I88" s="4">
        <v>122.5825646940758</v>
      </c>
      <c r="J88" s="5">
        <f t="shared" si="2"/>
        <v>25904.000000000004</v>
      </c>
      <c r="K88" s="19"/>
      <c r="L88" s="22"/>
      <c r="M88" s="23"/>
      <c r="N88" s="23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</row>
    <row r="89" spans="1:27" ht="17.100000000000001" customHeight="1" x14ac:dyDescent="0.35">
      <c r="A89" s="3" t="s">
        <v>35</v>
      </c>
      <c r="B89" s="4">
        <v>0</v>
      </c>
      <c r="C89" s="4">
        <v>0</v>
      </c>
      <c r="D89" s="4">
        <v>8697.559797494845</v>
      </c>
      <c r="E89" s="4">
        <v>0</v>
      </c>
      <c r="F89" s="4">
        <v>0</v>
      </c>
      <c r="G89" s="4">
        <v>0</v>
      </c>
      <c r="H89" s="4">
        <v>63943.44020250516</v>
      </c>
      <c r="I89" s="4">
        <v>0</v>
      </c>
      <c r="J89" s="5">
        <f t="shared" si="2"/>
        <v>72641</v>
      </c>
      <c r="K89" s="19"/>
      <c r="L89" s="22"/>
      <c r="M89" s="23"/>
      <c r="N89" s="23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</row>
    <row r="90" spans="1:27" ht="17.100000000000001" customHeight="1" x14ac:dyDescent="0.35">
      <c r="A90" s="3" t="s">
        <v>36</v>
      </c>
      <c r="B90" s="4">
        <v>25.821221673716281</v>
      </c>
      <c r="C90" s="4">
        <v>12.638968729362361</v>
      </c>
      <c r="D90" s="4">
        <v>4643.3338748984561</v>
      </c>
      <c r="E90" s="4">
        <v>18105.968201060823</v>
      </c>
      <c r="F90" s="4">
        <v>4086.1484408794568</v>
      </c>
      <c r="G90" s="4">
        <v>3009.0002307233658</v>
      </c>
      <c r="H90" s="4">
        <v>223.50450680510326</v>
      </c>
      <c r="I90" s="4">
        <v>1.58455522971652</v>
      </c>
      <c r="J90" s="5">
        <f t="shared" si="2"/>
        <v>30108.000000000004</v>
      </c>
      <c r="K90" s="19"/>
      <c r="L90" s="22"/>
      <c r="M90" s="23"/>
      <c r="N90" s="23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</row>
    <row r="91" spans="1:27" ht="17.100000000000001" customHeight="1" x14ac:dyDescent="0.35">
      <c r="A91" s="3" t="s">
        <v>37</v>
      </c>
      <c r="B91" s="4">
        <v>26.731355094886624</v>
      </c>
      <c r="C91" s="4">
        <v>14.547994393996239</v>
      </c>
      <c r="D91" s="4">
        <v>217.52187499999999</v>
      </c>
      <c r="E91" s="4">
        <v>2972.4803163974875</v>
      </c>
      <c r="F91" s="4">
        <v>359.80470715376362</v>
      </c>
      <c r="G91" s="4">
        <v>420.30942960451756</v>
      </c>
      <c r="H91" s="4">
        <v>510.02575092677705</v>
      </c>
      <c r="I91" s="4">
        <v>3.5785714285714283</v>
      </c>
      <c r="J91" s="5">
        <f t="shared" si="2"/>
        <v>4524.9999999999991</v>
      </c>
      <c r="K91" s="19"/>
      <c r="L91" s="22"/>
      <c r="M91" s="23"/>
      <c r="N91" s="23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</row>
    <row r="92" spans="1:27" ht="17.100000000000001" customHeight="1" x14ac:dyDescent="0.35">
      <c r="A92" s="3" t="s">
        <v>38</v>
      </c>
      <c r="B92" s="4">
        <v>585.96998183706978</v>
      </c>
      <c r="C92" s="4">
        <v>3.6363636363636367</v>
      </c>
      <c r="D92" s="4">
        <v>96.087256027554545</v>
      </c>
      <c r="E92" s="4">
        <v>648.69741589578575</v>
      </c>
      <c r="F92" s="4">
        <v>3.6363636363636367</v>
      </c>
      <c r="G92" s="4">
        <v>1</v>
      </c>
      <c r="H92" s="4">
        <v>0</v>
      </c>
      <c r="I92" s="4">
        <v>31.972618966862637</v>
      </c>
      <c r="J92" s="5">
        <f t="shared" si="2"/>
        <v>1371.0000000000002</v>
      </c>
      <c r="K92" s="19"/>
      <c r="L92" s="22"/>
      <c r="M92" s="23"/>
      <c r="N92" s="23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</row>
    <row r="93" spans="1:27" ht="17.100000000000001" customHeight="1" x14ac:dyDescent="0.35">
      <c r="A93" s="3" t="s">
        <v>39</v>
      </c>
      <c r="B93" s="4">
        <v>0</v>
      </c>
      <c r="C93" s="4">
        <v>0</v>
      </c>
      <c r="D93" s="4">
        <v>0</v>
      </c>
      <c r="E93" s="4">
        <v>6158.666666666667</v>
      </c>
      <c r="F93" s="4">
        <v>169.5</v>
      </c>
      <c r="G93" s="4">
        <v>0</v>
      </c>
      <c r="H93" s="4">
        <v>0</v>
      </c>
      <c r="I93" s="4">
        <v>3.833333333333333</v>
      </c>
      <c r="J93" s="5">
        <f t="shared" si="2"/>
        <v>6332</v>
      </c>
      <c r="K93" s="19"/>
      <c r="L93" s="22"/>
      <c r="M93" s="23"/>
      <c r="N93" s="23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</row>
    <row r="94" spans="1:27" ht="17.100000000000001" customHeight="1" x14ac:dyDescent="0.35">
      <c r="A94" s="3" t="s">
        <v>40</v>
      </c>
      <c r="B94" s="4">
        <v>0</v>
      </c>
      <c r="C94" s="4">
        <v>0</v>
      </c>
      <c r="D94" s="4">
        <v>0</v>
      </c>
      <c r="E94" s="4">
        <v>2324.6934306569342</v>
      </c>
      <c r="F94" s="4">
        <v>86</v>
      </c>
      <c r="G94" s="4">
        <v>0</v>
      </c>
      <c r="H94" s="4">
        <v>0</v>
      </c>
      <c r="I94" s="4">
        <v>2.3065693430656933</v>
      </c>
      <c r="J94" s="5">
        <f t="shared" si="2"/>
        <v>2413</v>
      </c>
      <c r="K94" s="19"/>
      <c r="L94" s="22"/>
      <c r="M94" s="23"/>
      <c r="N94" s="23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</row>
    <row r="95" spans="1:27" ht="17.100000000000001" customHeight="1" x14ac:dyDescent="0.35">
      <c r="A95" s="3" t="s">
        <v>41</v>
      </c>
      <c r="B95" s="4">
        <v>2069.0036719671957</v>
      </c>
      <c r="C95" s="4">
        <v>2788.5484913654268</v>
      </c>
      <c r="D95" s="4">
        <v>763.33459664004636</v>
      </c>
      <c r="E95" s="4">
        <v>1116.722654348878</v>
      </c>
      <c r="F95" s="4">
        <v>1509.5451142741622</v>
      </c>
      <c r="G95" s="4">
        <v>4711.5455085333824</v>
      </c>
      <c r="H95" s="4">
        <v>1918.3145100495015</v>
      </c>
      <c r="I95" s="4">
        <v>1492.9854528214073</v>
      </c>
      <c r="J95" s="5">
        <f t="shared" si="2"/>
        <v>16370.000000000002</v>
      </c>
      <c r="K95" s="19"/>
      <c r="L95" s="22"/>
      <c r="M95" s="23"/>
      <c r="N95" s="23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</row>
    <row r="96" spans="1:27" ht="17.100000000000001" customHeight="1" x14ac:dyDescent="0.35">
      <c r="A96" s="3" t="s">
        <v>42</v>
      </c>
      <c r="B96" s="4">
        <v>0</v>
      </c>
      <c r="C96" s="4">
        <v>28726.373621376864</v>
      </c>
      <c r="D96" s="4">
        <v>8.3454467721248413</v>
      </c>
      <c r="E96" s="4">
        <v>3331.3951037653828</v>
      </c>
      <c r="F96" s="4">
        <v>135.88582808562523</v>
      </c>
      <c r="G96" s="4">
        <v>0</v>
      </c>
      <c r="H96" s="4">
        <v>30</v>
      </c>
      <c r="I96" s="4">
        <v>12</v>
      </c>
      <c r="J96" s="5">
        <f t="shared" si="2"/>
        <v>32243.999999999996</v>
      </c>
      <c r="K96" s="19"/>
      <c r="L96" s="22"/>
      <c r="M96" s="23"/>
      <c r="N96" s="23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</row>
    <row r="97" spans="1:27" ht="17.100000000000001" customHeight="1" x14ac:dyDescent="0.35">
      <c r="A97" s="3" t="s">
        <v>43</v>
      </c>
      <c r="B97" s="4">
        <v>741.50280928361724</v>
      </c>
      <c r="C97" s="4">
        <v>1540.7602488677426</v>
      </c>
      <c r="D97" s="4">
        <v>203.66565166198632</v>
      </c>
      <c r="E97" s="4">
        <v>9264.6994097047118</v>
      </c>
      <c r="F97" s="4">
        <v>200</v>
      </c>
      <c r="G97" s="4">
        <v>0</v>
      </c>
      <c r="H97" s="4">
        <v>52.371880481941623</v>
      </c>
      <c r="I97" s="4">
        <v>0</v>
      </c>
      <c r="J97" s="5">
        <f t="shared" si="2"/>
        <v>12003</v>
      </c>
      <c r="K97" s="19"/>
      <c r="L97" s="22"/>
      <c r="M97" s="23"/>
      <c r="N97" s="23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</row>
    <row r="98" spans="1:27" ht="17.100000000000001" customHeight="1" x14ac:dyDescent="0.35">
      <c r="A98" s="3" t="s">
        <v>44</v>
      </c>
      <c r="B98" s="4">
        <v>374.20798644782803</v>
      </c>
      <c r="C98" s="4">
        <v>263.25705237096315</v>
      </c>
      <c r="D98" s="4">
        <v>17876.487279633533</v>
      </c>
      <c r="E98" s="4">
        <v>14261.354870631227</v>
      </c>
      <c r="F98" s="4">
        <v>164</v>
      </c>
      <c r="G98" s="4">
        <v>0</v>
      </c>
      <c r="H98" s="4">
        <v>140.69281091645308</v>
      </c>
      <c r="I98" s="4">
        <v>0</v>
      </c>
      <c r="J98" s="5">
        <f t="shared" si="2"/>
        <v>33080</v>
      </c>
      <c r="K98" s="19"/>
      <c r="L98" s="22"/>
      <c r="M98" s="23"/>
      <c r="N98" s="23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</row>
    <row r="99" spans="1:27" ht="17.100000000000001" customHeight="1" x14ac:dyDescent="0.35">
      <c r="A99" s="3" t="s">
        <v>45</v>
      </c>
      <c r="B99" s="4">
        <v>125209.8766430977</v>
      </c>
      <c r="C99" s="4">
        <v>19801.910774932105</v>
      </c>
      <c r="D99" s="4">
        <v>4146.049599200649</v>
      </c>
      <c r="E99" s="4">
        <v>60830.735130906651</v>
      </c>
      <c r="F99" s="4">
        <v>241533.93347377909</v>
      </c>
      <c r="G99" s="4">
        <v>155151.50497991539</v>
      </c>
      <c r="H99" s="4">
        <v>12553.144740629436</v>
      </c>
      <c r="I99" s="4">
        <v>18752.844657539019</v>
      </c>
      <c r="J99" s="5">
        <f t="shared" si="2"/>
        <v>637980.00000000012</v>
      </c>
      <c r="K99" s="19"/>
      <c r="L99" s="22"/>
      <c r="M99" s="23"/>
      <c r="N99" s="23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</row>
    <row r="100" spans="1:27" ht="17.100000000000001" customHeight="1" x14ac:dyDescent="0.35">
      <c r="A100" s="3" t="s">
        <v>46</v>
      </c>
      <c r="B100" s="4">
        <v>2056.1491515213324</v>
      </c>
      <c r="C100" s="4">
        <v>59534.444025229372</v>
      </c>
      <c r="D100" s="4">
        <v>2197.2762061002732</v>
      </c>
      <c r="E100" s="4">
        <v>26453.509866129556</v>
      </c>
      <c r="F100" s="4">
        <v>64516.620032675528</v>
      </c>
      <c r="G100" s="4">
        <v>33924.76911676849</v>
      </c>
      <c r="H100" s="4">
        <v>86.588736036047365</v>
      </c>
      <c r="I100" s="4">
        <v>50977.642865539412</v>
      </c>
      <c r="J100" s="5">
        <f t="shared" si="2"/>
        <v>239747</v>
      </c>
      <c r="K100" s="19"/>
      <c r="L100" s="22"/>
      <c r="M100" s="23"/>
      <c r="N100" s="23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</row>
    <row r="101" spans="1:27" ht="17.100000000000001" customHeight="1" x14ac:dyDescent="0.35">
      <c r="A101" s="3" t="s">
        <v>47</v>
      </c>
      <c r="B101" s="4">
        <v>2686.9725707283383</v>
      </c>
      <c r="C101" s="4">
        <v>54731.724996115816</v>
      </c>
      <c r="D101" s="4">
        <v>17613.582315490588</v>
      </c>
      <c r="E101" s="4">
        <v>15411.864978190404</v>
      </c>
      <c r="F101" s="4">
        <v>12098.635937547198</v>
      </c>
      <c r="G101" s="4">
        <v>35649.958943120837</v>
      </c>
      <c r="H101" s="4">
        <v>2409.5207474895415</v>
      </c>
      <c r="I101" s="4">
        <v>2433.7395113172806</v>
      </c>
      <c r="J101" s="5">
        <f t="shared" si="2"/>
        <v>143036</v>
      </c>
      <c r="K101" s="19"/>
      <c r="L101" s="22"/>
      <c r="M101" s="23"/>
      <c r="N101" s="23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1:27" ht="17.100000000000001" customHeight="1" x14ac:dyDescent="0.35">
      <c r="A102" s="3" t="s">
        <v>48</v>
      </c>
      <c r="B102" s="4">
        <v>1909.0116279796064</v>
      </c>
      <c r="C102" s="4">
        <v>0</v>
      </c>
      <c r="D102" s="4">
        <v>6815.5547509265552</v>
      </c>
      <c r="E102" s="4">
        <v>0</v>
      </c>
      <c r="F102" s="4">
        <v>303.67550444617984</v>
      </c>
      <c r="G102" s="4">
        <v>9604.486787954771</v>
      </c>
      <c r="H102" s="4">
        <v>2290.8065104683296</v>
      </c>
      <c r="I102" s="4">
        <v>381.46481822455956</v>
      </c>
      <c r="J102" s="5">
        <f t="shared" si="2"/>
        <v>21305.000000000004</v>
      </c>
      <c r="K102" s="19"/>
      <c r="L102" s="22"/>
      <c r="M102" s="23"/>
      <c r="N102" s="23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</row>
    <row r="103" spans="1:27" ht="17.100000000000001" customHeight="1" x14ac:dyDescent="0.35">
      <c r="A103" s="3" t="s">
        <v>49</v>
      </c>
      <c r="B103" s="4">
        <v>16824.590036050471</v>
      </c>
      <c r="C103" s="4">
        <v>76485.624052252795</v>
      </c>
      <c r="D103" s="4">
        <v>16.045428188670943</v>
      </c>
      <c r="E103" s="4">
        <v>10264.396396395641</v>
      </c>
      <c r="F103" s="4">
        <v>146530.2556776139</v>
      </c>
      <c r="G103" s="4">
        <v>12026.790384403197</v>
      </c>
      <c r="H103" s="4">
        <v>19.313499431742493</v>
      </c>
      <c r="I103" s="4">
        <v>128266.98452566359</v>
      </c>
      <c r="J103" s="5">
        <f t="shared" si="2"/>
        <v>390434.00000000006</v>
      </c>
      <c r="K103" s="19"/>
      <c r="L103" s="22"/>
      <c r="M103" s="23"/>
      <c r="N103" s="23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</row>
    <row r="104" spans="1:27" ht="17.100000000000001" customHeight="1" x14ac:dyDescent="0.35">
      <c r="A104" s="3" t="s">
        <v>50</v>
      </c>
      <c r="B104" s="4">
        <v>2825.9553640832337</v>
      </c>
      <c r="C104" s="4">
        <v>73675.459468282381</v>
      </c>
      <c r="D104" s="4">
        <v>19.700277198927054</v>
      </c>
      <c r="E104" s="4">
        <v>1331.7823391279642</v>
      </c>
      <c r="F104" s="4">
        <v>37808.297094619324</v>
      </c>
      <c r="G104" s="4">
        <v>0</v>
      </c>
      <c r="H104" s="4">
        <v>0</v>
      </c>
      <c r="I104" s="4">
        <v>744.80545668816683</v>
      </c>
      <c r="J104" s="5">
        <f t="shared" si="2"/>
        <v>116405.99999999999</v>
      </c>
      <c r="K104" s="19"/>
      <c r="L104" s="22"/>
      <c r="M104" s="23"/>
      <c r="N104" s="23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</row>
    <row r="105" spans="1:27" ht="17.100000000000001" customHeight="1" x14ac:dyDescent="0.35">
      <c r="A105" s="3" t="s">
        <v>51</v>
      </c>
      <c r="B105" s="4">
        <v>38691.107648118188</v>
      </c>
      <c r="C105" s="4">
        <v>36820.364417280034</v>
      </c>
      <c r="D105" s="4">
        <v>119969.20860358543</v>
      </c>
      <c r="E105" s="4">
        <v>20670.76178745423</v>
      </c>
      <c r="F105" s="4">
        <v>76449.699089748188</v>
      </c>
      <c r="G105" s="4">
        <v>27903.793520037449</v>
      </c>
      <c r="H105" s="4">
        <v>8640.614726891763</v>
      </c>
      <c r="I105" s="4">
        <v>18584.450206884761</v>
      </c>
      <c r="J105" s="5">
        <f t="shared" si="2"/>
        <v>347730</v>
      </c>
      <c r="K105" s="19"/>
      <c r="L105" s="22"/>
      <c r="M105" s="23"/>
      <c r="N105" s="23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</row>
    <row r="106" spans="1:27" ht="17.100000000000001" customHeight="1" x14ac:dyDescent="0.35">
      <c r="A106" s="3" t="s">
        <v>52</v>
      </c>
      <c r="B106" s="4">
        <v>4749.873714839041</v>
      </c>
      <c r="C106" s="4">
        <v>275</v>
      </c>
      <c r="D106" s="4">
        <v>0</v>
      </c>
      <c r="E106" s="4">
        <v>0</v>
      </c>
      <c r="F106" s="4">
        <v>0</v>
      </c>
      <c r="G106" s="4">
        <v>14272.575286449655</v>
      </c>
      <c r="H106" s="4">
        <v>0</v>
      </c>
      <c r="I106" s="4">
        <v>250.55099871130383</v>
      </c>
      <c r="J106" s="5">
        <f t="shared" si="2"/>
        <v>19548</v>
      </c>
      <c r="K106" s="19"/>
      <c r="L106" s="22"/>
      <c r="M106" s="23"/>
      <c r="N106" s="23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</row>
    <row r="107" spans="1:27" ht="17.100000000000001" customHeight="1" x14ac:dyDescent="0.35">
      <c r="A107" s="3" t="s">
        <v>53</v>
      </c>
      <c r="B107" s="4">
        <v>14427.225559298697</v>
      </c>
      <c r="C107" s="4">
        <v>1535.6143695215865</v>
      </c>
      <c r="D107" s="4">
        <v>185.77779346138396</v>
      </c>
      <c r="E107" s="4">
        <v>0</v>
      </c>
      <c r="F107" s="4">
        <v>5922.0923424527382</v>
      </c>
      <c r="G107" s="4">
        <v>12.227118644067795</v>
      </c>
      <c r="H107" s="4">
        <v>0</v>
      </c>
      <c r="I107" s="4">
        <v>12329.062816621528</v>
      </c>
      <c r="J107" s="5">
        <f t="shared" si="2"/>
        <v>34412</v>
      </c>
      <c r="K107" s="19"/>
      <c r="L107" s="22"/>
      <c r="M107" s="23"/>
      <c r="N107" s="23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</row>
    <row r="108" spans="1:27" s="25" customFormat="1" ht="17.100000000000001" customHeight="1" x14ac:dyDescent="0.35">
      <c r="A108" s="3" t="s">
        <v>54</v>
      </c>
      <c r="B108" s="4">
        <v>4857.2968332182218</v>
      </c>
      <c r="C108" s="4">
        <v>5485.484417185985</v>
      </c>
      <c r="D108" s="4">
        <v>370749.57823228155</v>
      </c>
      <c r="E108" s="4">
        <v>6447.8589668734739</v>
      </c>
      <c r="F108" s="4">
        <v>6043.5002586231494</v>
      </c>
      <c r="G108" s="4">
        <v>8490.7126482365948</v>
      </c>
      <c r="H108" s="4">
        <v>23394.69338468551</v>
      </c>
      <c r="I108" s="4">
        <v>1197.2919255621043</v>
      </c>
      <c r="J108" s="5">
        <f>SUM(B108:I108)</f>
        <v>426666.41666666657</v>
      </c>
      <c r="K108" s="19"/>
      <c r="L108" s="32"/>
      <c r="M108" s="32"/>
      <c r="N108" s="33"/>
      <c r="O108" s="26"/>
      <c r="P108" s="26"/>
      <c r="Q108" s="26"/>
      <c r="R108" s="26"/>
      <c r="S108" s="26"/>
    </row>
    <row r="109" spans="1:27" s="25" customFormat="1" ht="17.100000000000001" customHeight="1" x14ac:dyDescent="0.35">
      <c r="A109" s="3" t="s">
        <v>55</v>
      </c>
      <c r="B109" s="4">
        <v>41810.901950578664</v>
      </c>
      <c r="C109" s="4">
        <v>131857.04220031193</v>
      </c>
      <c r="D109" s="4">
        <v>27515.147782082593</v>
      </c>
      <c r="E109" s="4">
        <v>432772.93540836003</v>
      </c>
      <c r="F109" s="4">
        <v>17843.324052856275</v>
      </c>
      <c r="G109" s="4">
        <v>36626.011930365879</v>
      </c>
      <c r="H109" s="4">
        <v>48350.712824322727</v>
      </c>
      <c r="I109" s="4">
        <v>8432.0071844551694</v>
      </c>
      <c r="J109" s="5">
        <f>SUM(B109:I109)</f>
        <v>745208.08333333337</v>
      </c>
      <c r="K109" s="19"/>
      <c r="N109" s="33"/>
      <c r="O109" s="26"/>
      <c r="P109" s="26"/>
      <c r="Q109" s="26"/>
      <c r="R109" s="26"/>
      <c r="S109" s="26"/>
    </row>
    <row r="110" spans="1:27" s="25" customFormat="1" ht="17.100000000000001" customHeight="1" thickBot="1" x14ac:dyDescent="0.4">
      <c r="A110" s="42" t="s">
        <v>10</v>
      </c>
      <c r="B110" s="43">
        <f t="shared" ref="B110:J110" si="3">SUM(B65:B109)</f>
        <v>509267.58424656175</v>
      </c>
      <c r="C110" s="43">
        <f t="shared" si="3"/>
        <v>2609978.9594701268</v>
      </c>
      <c r="D110" s="43">
        <f t="shared" si="3"/>
        <v>1359847.8864669192</v>
      </c>
      <c r="E110" s="43">
        <f t="shared" si="3"/>
        <v>1520801.3066486495</v>
      </c>
      <c r="F110" s="43">
        <f t="shared" si="3"/>
        <v>907576.66940189351</v>
      </c>
      <c r="G110" s="43">
        <f t="shared" si="3"/>
        <v>683828.44705364318</v>
      </c>
      <c r="H110" s="43">
        <f t="shared" si="3"/>
        <v>1195343.0797193057</v>
      </c>
      <c r="I110" s="43">
        <f t="shared" si="3"/>
        <v>561519.86550036201</v>
      </c>
      <c r="J110" s="44">
        <f t="shared" si="3"/>
        <v>9348163.7985074632</v>
      </c>
      <c r="K110" s="19"/>
      <c r="N110" s="33"/>
      <c r="O110" s="26"/>
      <c r="P110" s="26"/>
      <c r="Q110" s="26"/>
      <c r="R110" s="26"/>
      <c r="S110" s="26"/>
    </row>
    <row r="111" spans="1:27" s="16" customFormat="1" ht="17.100000000000001" customHeight="1" x14ac:dyDescent="0.35">
      <c r="A111" s="127" t="s">
        <v>254</v>
      </c>
      <c r="B111" s="126"/>
      <c r="C111" s="126"/>
      <c r="D111" s="126"/>
      <c r="E111" s="126"/>
      <c r="F111" s="119"/>
      <c r="G111" s="119"/>
      <c r="H111" s="126"/>
      <c r="I111" s="126"/>
      <c r="J111" s="32"/>
      <c r="K111" s="19"/>
      <c r="L111" s="22"/>
      <c r="M111" s="23"/>
      <c r="N111" s="23"/>
    </row>
    <row r="112" spans="1:27" s="16" customFormat="1" ht="17.100000000000001" customHeight="1" x14ac:dyDescent="0.35">
      <c r="A112" s="119" t="s">
        <v>118</v>
      </c>
      <c r="B112" s="129"/>
      <c r="C112" s="129"/>
      <c r="D112" s="129"/>
      <c r="E112" s="129"/>
      <c r="F112" s="119"/>
      <c r="G112" s="119"/>
      <c r="H112" s="129"/>
      <c r="I112" s="129"/>
      <c r="J112" s="130"/>
      <c r="K112" s="131"/>
      <c r="L112" s="22"/>
      <c r="M112" s="23"/>
      <c r="N112" s="23"/>
    </row>
    <row r="113" spans="1:27" s="16" customFormat="1" ht="17.100000000000001" customHeight="1" x14ac:dyDescent="0.35">
      <c r="A113" s="119" t="s">
        <v>255</v>
      </c>
      <c r="B113" s="126"/>
      <c r="C113" s="126"/>
      <c r="D113" s="126"/>
      <c r="E113" s="126"/>
      <c r="F113" s="119"/>
      <c r="G113" s="119"/>
      <c r="H113" s="126"/>
      <c r="I113" s="126"/>
      <c r="J113" s="32"/>
      <c r="K113" s="19"/>
      <c r="L113" s="22"/>
      <c r="M113" s="23"/>
      <c r="N113" s="23"/>
    </row>
    <row r="114" spans="1:27" s="16" customFormat="1" ht="17.100000000000001" customHeight="1" x14ac:dyDescent="0.35">
      <c r="A114" s="29" t="s">
        <v>247</v>
      </c>
      <c r="B114" s="119"/>
      <c r="C114" s="119"/>
      <c r="D114" s="119"/>
      <c r="E114" s="119"/>
      <c r="F114" s="119"/>
      <c r="G114" s="119"/>
      <c r="H114" s="119"/>
      <c r="I114" s="119"/>
      <c r="J114" s="25"/>
      <c r="K114" s="19"/>
      <c r="L114" s="22"/>
      <c r="M114" s="23"/>
      <c r="N114" s="23"/>
    </row>
    <row r="115" spans="1:27" s="16" customFormat="1" ht="17.100000000000001" customHeight="1" x14ac:dyDescent="0.35">
      <c r="A115" s="29"/>
      <c r="B115" s="119"/>
      <c r="C115" s="119"/>
      <c r="D115" s="119"/>
      <c r="E115" s="119"/>
      <c r="F115" s="119"/>
      <c r="G115" s="119"/>
      <c r="H115" s="119"/>
      <c r="I115" s="119"/>
      <c r="J115" s="25"/>
      <c r="K115" s="19"/>
      <c r="L115" s="22"/>
      <c r="M115" s="23"/>
      <c r="N115" s="23"/>
    </row>
    <row r="116" spans="1:27" s="16" customFormat="1" ht="17.100000000000001" customHeight="1" x14ac:dyDescent="0.35">
      <c r="K116" s="19"/>
      <c r="L116" s="22"/>
      <c r="M116" s="23"/>
      <c r="N116" s="23"/>
    </row>
    <row r="117" spans="1:27" s="16" customFormat="1" ht="17.100000000000001" customHeight="1" x14ac:dyDescent="0.35">
      <c r="A117" s="206" t="s">
        <v>121</v>
      </c>
      <c r="B117" s="206"/>
      <c r="C117" s="206"/>
      <c r="D117" s="206"/>
      <c r="E117" s="206"/>
      <c r="F117" s="206"/>
      <c r="G117" s="206"/>
      <c r="H117" s="206"/>
      <c r="I117" s="206"/>
      <c r="J117" s="206"/>
      <c r="K117" s="19"/>
      <c r="L117" s="22"/>
      <c r="M117" s="23"/>
      <c r="N117" s="23"/>
    </row>
    <row r="118" spans="1:27" ht="17.100000000000001" customHeight="1" x14ac:dyDescent="0.35">
      <c r="A118" s="206" t="s">
        <v>81</v>
      </c>
      <c r="B118" s="206"/>
      <c r="C118" s="206"/>
      <c r="D118" s="206"/>
      <c r="E118" s="206"/>
      <c r="F118" s="206"/>
      <c r="G118" s="206"/>
      <c r="H118" s="206"/>
      <c r="I118" s="206"/>
      <c r="J118" s="206"/>
      <c r="K118" s="19"/>
      <c r="L118" s="22"/>
      <c r="M118" s="23"/>
      <c r="N118" s="23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</row>
    <row r="119" spans="1:27" ht="17.100000000000001" customHeight="1" x14ac:dyDescent="0.35">
      <c r="A119" s="206" t="s">
        <v>56</v>
      </c>
      <c r="B119" s="206"/>
      <c r="C119" s="206"/>
      <c r="D119" s="206"/>
      <c r="E119" s="206"/>
      <c r="F119" s="206"/>
      <c r="G119" s="206"/>
      <c r="H119" s="206"/>
      <c r="I119" s="206"/>
      <c r="J119" s="206"/>
      <c r="K119" s="19"/>
      <c r="L119" s="22"/>
      <c r="M119" s="23"/>
      <c r="N119" s="23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</row>
    <row r="120" spans="1:27" ht="17.100000000000001" customHeight="1" thickBot="1" x14ac:dyDescent="0.4">
      <c r="A120" s="18"/>
      <c r="B120" s="16"/>
      <c r="C120" s="16"/>
      <c r="D120" s="16"/>
      <c r="E120" s="16"/>
      <c r="F120" s="16"/>
      <c r="G120" s="16"/>
      <c r="H120" s="16"/>
      <c r="I120" s="16"/>
      <c r="J120" s="16"/>
      <c r="K120" s="19"/>
      <c r="L120" s="22"/>
      <c r="M120" s="23"/>
      <c r="N120" s="23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</row>
    <row r="121" spans="1:27" ht="17.100000000000001" customHeight="1" x14ac:dyDescent="0.35">
      <c r="A121" s="39" t="s">
        <v>1</v>
      </c>
      <c r="B121" s="40" t="s">
        <v>2</v>
      </c>
      <c r="C121" s="40" t="s">
        <v>3</v>
      </c>
      <c r="D121" s="40" t="s">
        <v>4</v>
      </c>
      <c r="E121" s="40" t="s">
        <v>5</v>
      </c>
      <c r="F121" s="40" t="s">
        <v>6</v>
      </c>
      <c r="G121" s="40" t="s">
        <v>7</v>
      </c>
      <c r="H121" s="40" t="s">
        <v>8</v>
      </c>
      <c r="I121" s="40" t="s">
        <v>9</v>
      </c>
      <c r="J121" s="41" t="s">
        <v>10</v>
      </c>
      <c r="K121" s="19"/>
      <c r="L121" s="22"/>
      <c r="M121" s="23"/>
      <c r="N121" s="23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</row>
    <row r="122" spans="1:27" ht="17.100000000000001" customHeight="1" x14ac:dyDescent="0.35">
      <c r="A122" s="3" t="s">
        <v>11</v>
      </c>
      <c r="B122" s="4">
        <v>128598.38168636506</v>
      </c>
      <c r="C122" s="4">
        <v>6630780.5164335631</v>
      </c>
      <c r="D122" s="4">
        <v>2568016.6355507756</v>
      </c>
      <c r="E122" s="4">
        <v>2348555.8733793106</v>
      </c>
      <c r="F122" s="4">
        <v>96267.772321220953</v>
      </c>
      <c r="G122" s="4">
        <v>0</v>
      </c>
      <c r="H122" s="4">
        <v>377962.08539793093</v>
      </c>
      <c r="I122" s="4">
        <v>126581.73523083345</v>
      </c>
      <c r="J122" s="5">
        <f>SUM(B122:I122)</f>
        <v>12276763</v>
      </c>
      <c r="K122" s="19"/>
      <c r="L122" s="22"/>
      <c r="M122" s="23"/>
      <c r="N122" s="23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</row>
    <row r="123" spans="1:27" ht="17.100000000000001" customHeight="1" x14ac:dyDescent="0.35">
      <c r="A123" s="3" t="s">
        <v>12</v>
      </c>
      <c r="B123" s="4">
        <v>84713.578657152582</v>
      </c>
      <c r="C123" s="4">
        <v>30812.705309092653</v>
      </c>
      <c r="D123" s="4">
        <v>54735.297119493371</v>
      </c>
      <c r="E123" s="4">
        <v>27233.428773473905</v>
      </c>
      <c r="F123" s="4">
        <v>41941.243011129081</v>
      </c>
      <c r="G123" s="4">
        <v>61079.009298254772</v>
      </c>
      <c r="H123" s="4">
        <v>584538.77489794896</v>
      </c>
      <c r="I123" s="4">
        <v>33506.962933454648</v>
      </c>
      <c r="J123" s="5">
        <f>SUM(B123:I123)</f>
        <v>918561</v>
      </c>
      <c r="K123" s="19"/>
      <c r="L123" s="16"/>
      <c r="M123" s="23"/>
      <c r="N123" s="23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</row>
    <row r="124" spans="1:27" ht="17.100000000000001" customHeight="1" x14ac:dyDescent="0.35">
      <c r="A124" s="3" t="s">
        <v>13</v>
      </c>
      <c r="B124" s="4">
        <v>0</v>
      </c>
      <c r="C124" s="4">
        <v>3121</v>
      </c>
      <c r="D124" s="4">
        <v>663.9655172413793</v>
      </c>
      <c r="E124" s="4">
        <v>0</v>
      </c>
      <c r="F124" s="4">
        <v>0</v>
      </c>
      <c r="G124" s="4">
        <v>21239.03448275862</v>
      </c>
      <c r="H124" s="4">
        <v>0</v>
      </c>
      <c r="I124" s="4">
        <v>0</v>
      </c>
      <c r="J124" s="5">
        <f>SUM(B124:I124)</f>
        <v>25024</v>
      </c>
      <c r="K124" s="19"/>
      <c r="L124" s="16"/>
      <c r="M124" s="23"/>
      <c r="N124" s="23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</row>
    <row r="125" spans="1:27" ht="17.100000000000001" customHeight="1" x14ac:dyDescent="0.35">
      <c r="A125" s="3" t="s">
        <v>57</v>
      </c>
      <c r="B125" s="4">
        <v>12333.387445101836</v>
      </c>
      <c r="C125" s="4">
        <v>283475.3100094361</v>
      </c>
      <c r="D125" s="4">
        <v>36552.169351479228</v>
      </c>
      <c r="E125" s="4">
        <v>15533.576254284941</v>
      </c>
      <c r="F125" s="4">
        <v>62419.483581403183</v>
      </c>
      <c r="G125" s="4">
        <v>43144.649534010197</v>
      </c>
      <c r="H125" s="4">
        <v>2791.5078734638605</v>
      </c>
      <c r="I125" s="4">
        <v>94126.915950820679</v>
      </c>
      <c r="J125" s="5">
        <f>SUM(B125:I125)</f>
        <v>550377.00000000012</v>
      </c>
      <c r="K125" s="19"/>
      <c r="L125" s="16"/>
      <c r="M125" s="23"/>
      <c r="N125" s="23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</row>
    <row r="126" spans="1:27" ht="17.100000000000001" customHeight="1" x14ac:dyDescent="0.35">
      <c r="A126" s="3" t="s">
        <v>15</v>
      </c>
      <c r="B126" s="4">
        <v>117.30228741459577</v>
      </c>
      <c r="C126" s="4">
        <v>2690.5876989377721</v>
      </c>
      <c r="D126" s="4">
        <v>25667.557420000412</v>
      </c>
      <c r="E126" s="4">
        <v>37.841277994657901</v>
      </c>
      <c r="F126" s="4">
        <v>12.488288473392235</v>
      </c>
      <c r="G126" s="4">
        <v>91.052178056609606</v>
      </c>
      <c r="H126" s="4">
        <v>87326.626549743261</v>
      </c>
      <c r="I126" s="4">
        <v>13144.544299379295</v>
      </c>
      <c r="J126" s="5">
        <f t="shared" ref="J126:J164" si="4">SUM(B126:I126)</f>
        <v>129088</v>
      </c>
      <c r="K126" s="19"/>
      <c r="L126" s="16"/>
      <c r="M126" s="23"/>
      <c r="N126" s="23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</row>
    <row r="127" spans="1:27" ht="17.100000000000001" customHeight="1" x14ac:dyDescent="0.35">
      <c r="A127" s="3" t="s">
        <v>16</v>
      </c>
      <c r="B127" s="4">
        <v>19415.883131168743</v>
      </c>
      <c r="C127" s="4">
        <v>12051.02880810159</v>
      </c>
      <c r="D127" s="4">
        <v>10620.598669540419</v>
      </c>
      <c r="E127" s="4">
        <v>25618.549528898384</v>
      </c>
      <c r="F127" s="4">
        <v>27500.911303791283</v>
      </c>
      <c r="G127" s="4">
        <v>10613.721393373748</v>
      </c>
      <c r="H127" s="4">
        <v>309326.36509933416</v>
      </c>
      <c r="I127" s="4">
        <v>28496.942065791645</v>
      </c>
      <c r="J127" s="5">
        <f t="shared" si="4"/>
        <v>443643.99999999994</v>
      </c>
      <c r="K127" s="19"/>
      <c r="L127" s="16"/>
      <c r="M127" s="23"/>
      <c r="N127" s="23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</row>
    <row r="128" spans="1:27" ht="17.100000000000001" customHeight="1" x14ac:dyDescent="0.35">
      <c r="A128" s="3" t="s">
        <v>17</v>
      </c>
      <c r="B128" s="4">
        <v>1013.6774385706138</v>
      </c>
      <c r="C128" s="4">
        <v>3094.9976088385229</v>
      </c>
      <c r="D128" s="4">
        <v>14076.040105107364</v>
      </c>
      <c r="E128" s="4">
        <v>2412.7074220460213</v>
      </c>
      <c r="F128" s="4">
        <v>8565.8590584545345</v>
      </c>
      <c r="G128" s="4">
        <v>43736.02123770355</v>
      </c>
      <c r="H128" s="4">
        <v>144026.61584816966</v>
      </c>
      <c r="I128" s="4">
        <v>70858.081281109728</v>
      </c>
      <c r="J128" s="5">
        <f t="shared" si="4"/>
        <v>287784</v>
      </c>
      <c r="K128" s="19"/>
      <c r="L128" s="16"/>
      <c r="M128" s="23"/>
      <c r="N128" s="23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</row>
    <row r="129" spans="1:27" ht="17.100000000000001" customHeight="1" x14ac:dyDescent="0.35">
      <c r="A129" s="3" t="s">
        <v>18</v>
      </c>
      <c r="B129" s="4">
        <v>42</v>
      </c>
      <c r="C129" s="4">
        <v>110</v>
      </c>
      <c r="D129" s="4">
        <v>2757.777456647399</v>
      </c>
      <c r="E129" s="4">
        <v>0</v>
      </c>
      <c r="F129" s="4">
        <v>2563.8603256720426</v>
      </c>
      <c r="G129" s="4">
        <v>5407.8839568109934</v>
      </c>
      <c r="H129" s="4">
        <v>6096.478260869565</v>
      </c>
      <c r="I129" s="4">
        <v>0</v>
      </c>
      <c r="J129" s="5">
        <f t="shared" si="4"/>
        <v>16978</v>
      </c>
      <c r="K129" s="19"/>
      <c r="L129" s="16"/>
      <c r="M129" s="23"/>
      <c r="N129" s="23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</row>
    <row r="130" spans="1:27" ht="17.100000000000001" customHeight="1" x14ac:dyDescent="0.35">
      <c r="A130" s="3" t="s">
        <v>19</v>
      </c>
      <c r="B130" s="4">
        <v>11140.269710109304</v>
      </c>
      <c r="C130" s="4">
        <v>13433.695532161633</v>
      </c>
      <c r="D130" s="4">
        <v>35548.381780170668</v>
      </c>
      <c r="E130" s="4">
        <v>2709.1590724241719</v>
      </c>
      <c r="F130" s="4">
        <v>75586.341451724424</v>
      </c>
      <c r="G130" s="4">
        <v>87577.116268869402</v>
      </c>
      <c r="H130" s="4">
        <v>238295.53781186065</v>
      </c>
      <c r="I130" s="4">
        <v>7937.4983726797982</v>
      </c>
      <c r="J130" s="5">
        <f t="shared" si="4"/>
        <v>472228.00000000006</v>
      </c>
      <c r="K130" s="19"/>
      <c r="L130" s="16"/>
      <c r="M130" s="23"/>
      <c r="N130" s="23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</row>
    <row r="131" spans="1:27" ht="17.100000000000001" customHeight="1" x14ac:dyDescent="0.35">
      <c r="A131" s="3" t="s">
        <v>20</v>
      </c>
      <c r="B131" s="4">
        <v>192214.67808508454</v>
      </c>
      <c r="C131" s="4">
        <v>178451.36909173048</v>
      </c>
      <c r="D131" s="4">
        <v>16804.145042612752</v>
      </c>
      <c r="E131" s="4">
        <v>236064.01709675521</v>
      </c>
      <c r="F131" s="4">
        <v>27985.568024878958</v>
      </c>
      <c r="G131" s="4">
        <v>18593.405674121153</v>
      </c>
      <c r="H131" s="4">
        <v>357344.19356816757</v>
      </c>
      <c r="I131" s="4">
        <v>44425.623416649323</v>
      </c>
      <c r="J131" s="5">
        <f t="shared" si="4"/>
        <v>1071883</v>
      </c>
      <c r="K131" s="19"/>
      <c r="L131" s="16"/>
      <c r="M131" s="23"/>
      <c r="N131" s="23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</row>
    <row r="132" spans="1:27" ht="17.100000000000001" customHeight="1" x14ac:dyDescent="0.35">
      <c r="A132" s="3" t="s">
        <v>21</v>
      </c>
      <c r="B132" s="4">
        <v>14819.878703197848</v>
      </c>
      <c r="C132" s="4">
        <v>191940.43813883257</v>
      </c>
      <c r="D132" s="4">
        <v>2852.7187375543308</v>
      </c>
      <c r="E132" s="4">
        <v>42018.511750197242</v>
      </c>
      <c r="F132" s="4">
        <v>153069.90244321094</v>
      </c>
      <c r="G132" s="4">
        <v>69868.798919579873</v>
      </c>
      <c r="H132" s="4">
        <v>2203.0000418349091</v>
      </c>
      <c r="I132" s="4">
        <v>188422.75126559226</v>
      </c>
      <c r="J132" s="5">
        <f t="shared" si="4"/>
        <v>665196</v>
      </c>
      <c r="K132" s="19"/>
      <c r="L132" s="16"/>
      <c r="M132" s="23"/>
      <c r="N132" s="23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</row>
    <row r="133" spans="1:27" ht="17.100000000000001" customHeight="1" x14ac:dyDescent="0.35">
      <c r="A133" s="3" t="s">
        <v>22</v>
      </c>
      <c r="B133" s="4">
        <v>0</v>
      </c>
      <c r="C133" s="4">
        <v>0</v>
      </c>
      <c r="D133" s="4">
        <v>2036.7346081109476</v>
      </c>
      <c r="E133" s="4">
        <v>1804170.3196584219</v>
      </c>
      <c r="F133" s="4">
        <v>34991.747349433354</v>
      </c>
      <c r="G133" s="4">
        <v>13458.198384033652</v>
      </c>
      <c r="H133" s="4">
        <v>0</v>
      </c>
      <c r="I133" s="4">
        <v>0</v>
      </c>
      <c r="J133" s="5">
        <f t="shared" si="4"/>
        <v>1854657</v>
      </c>
      <c r="K133" s="19"/>
      <c r="L133" s="16"/>
      <c r="M133" s="23"/>
      <c r="N133" s="23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</row>
    <row r="134" spans="1:27" ht="17.100000000000001" customHeight="1" x14ac:dyDescent="0.35">
      <c r="A134" s="3" t="s">
        <v>23</v>
      </c>
      <c r="B134" s="4">
        <v>118139.81749640379</v>
      </c>
      <c r="C134" s="4">
        <v>158977.58920716654</v>
      </c>
      <c r="D134" s="4">
        <v>16089.093352876589</v>
      </c>
      <c r="E134" s="4">
        <v>55535.011401858952</v>
      </c>
      <c r="F134" s="4">
        <v>180611.51474065718</v>
      </c>
      <c r="G134" s="4">
        <v>77342.762378702158</v>
      </c>
      <c r="H134" s="4">
        <v>2010.4196923838426</v>
      </c>
      <c r="I134" s="4">
        <v>71689.791729950957</v>
      </c>
      <c r="J134" s="5">
        <f t="shared" si="4"/>
        <v>680396</v>
      </c>
      <c r="K134" s="19"/>
      <c r="L134" s="16"/>
      <c r="M134" s="23"/>
      <c r="N134" s="23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</row>
    <row r="135" spans="1:27" ht="17.100000000000001" customHeight="1" x14ac:dyDescent="0.35">
      <c r="A135" s="3" t="s">
        <v>24</v>
      </c>
      <c r="B135" s="4">
        <v>864301.41761821683</v>
      </c>
      <c r="C135" s="4">
        <v>352292.10639003338</v>
      </c>
      <c r="D135" s="4">
        <v>341183.73501189618</v>
      </c>
      <c r="E135" s="4">
        <v>1280040.1498211129</v>
      </c>
      <c r="F135" s="4">
        <v>156408.39008436719</v>
      </c>
      <c r="G135" s="4">
        <v>108058.66074111131</v>
      </c>
      <c r="H135" s="4">
        <v>364783.6649202421</v>
      </c>
      <c r="I135" s="4">
        <v>225586.8754130202</v>
      </c>
      <c r="J135" s="5">
        <f t="shared" si="4"/>
        <v>3692655</v>
      </c>
      <c r="K135" s="19"/>
      <c r="L135" s="16"/>
      <c r="M135" s="23"/>
      <c r="N135" s="23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</row>
    <row r="136" spans="1:27" ht="17.100000000000001" customHeight="1" x14ac:dyDescent="0.35">
      <c r="A136" s="3" t="s">
        <v>25</v>
      </c>
      <c r="B136" s="4">
        <v>229640.22799417374</v>
      </c>
      <c r="C136" s="4">
        <v>90300.331461113412</v>
      </c>
      <c r="D136" s="4">
        <v>104038.18272922238</v>
      </c>
      <c r="E136" s="4">
        <v>78411.371263587745</v>
      </c>
      <c r="F136" s="4">
        <v>217300.26482322285</v>
      </c>
      <c r="G136" s="4">
        <v>58532.656137754391</v>
      </c>
      <c r="H136" s="4">
        <v>125242.65518759734</v>
      </c>
      <c r="I136" s="4">
        <v>12508.31040332808</v>
      </c>
      <c r="J136" s="5">
        <f t="shared" si="4"/>
        <v>915974</v>
      </c>
      <c r="K136" s="19"/>
      <c r="L136" s="16"/>
      <c r="M136" s="23"/>
      <c r="N136" s="23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</row>
    <row r="137" spans="1:27" ht="17.100000000000001" customHeight="1" x14ac:dyDescent="0.35">
      <c r="A137" s="3" t="s">
        <v>26</v>
      </c>
      <c r="B137" s="4">
        <v>0</v>
      </c>
      <c r="C137" s="4">
        <v>0</v>
      </c>
      <c r="D137" s="4">
        <v>0</v>
      </c>
      <c r="E137" s="4">
        <v>52205</v>
      </c>
      <c r="F137" s="4">
        <v>0</v>
      </c>
      <c r="G137" s="4">
        <v>0</v>
      </c>
      <c r="H137" s="4">
        <v>0</v>
      </c>
      <c r="I137" s="4">
        <v>0</v>
      </c>
      <c r="J137" s="5">
        <f t="shared" si="4"/>
        <v>52205</v>
      </c>
      <c r="K137" s="19"/>
      <c r="L137" s="22"/>
      <c r="M137" s="23"/>
      <c r="N137" s="23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</row>
    <row r="138" spans="1:27" ht="17.100000000000001" customHeight="1" x14ac:dyDescent="0.35">
      <c r="A138" s="3" t="s">
        <v>27</v>
      </c>
      <c r="B138" s="4">
        <v>111456.50492121564</v>
      </c>
      <c r="C138" s="4">
        <v>218461.07749985612</v>
      </c>
      <c r="D138" s="4">
        <v>44952.789544553838</v>
      </c>
      <c r="E138" s="4">
        <v>54722.560644826328</v>
      </c>
      <c r="F138" s="4">
        <v>86612.563952395052</v>
      </c>
      <c r="G138" s="4">
        <v>82969.55153691562</v>
      </c>
      <c r="H138" s="4">
        <v>60786.949899620799</v>
      </c>
      <c r="I138" s="4">
        <v>129002.00200061659</v>
      </c>
      <c r="J138" s="5">
        <f t="shared" si="4"/>
        <v>788964.00000000012</v>
      </c>
      <c r="K138" s="19"/>
      <c r="L138" s="22"/>
      <c r="M138" s="23"/>
      <c r="N138" s="23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</row>
    <row r="139" spans="1:27" ht="17.100000000000001" customHeight="1" x14ac:dyDescent="0.35">
      <c r="A139" s="3" t="s">
        <v>28</v>
      </c>
      <c r="B139" s="4">
        <v>205838.76050760143</v>
      </c>
      <c r="C139" s="4">
        <v>11997.802612509819</v>
      </c>
      <c r="D139" s="4">
        <v>54470.173425003319</v>
      </c>
      <c r="E139" s="4">
        <v>123159.17347297541</v>
      </c>
      <c r="F139" s="4">
        <v>47152.635681325781</v>
      </c>
      <c r="G139" s="4">
        <v>29856.983037150796</v>
      </c>
      <c r="H139" s="4">
        <v>57087.637331905047</v>
      </c>
      <c r="I139" s="4">
        <v>4192.8339315284011</v>
      </c>
      <c r="J139" s="5">
        <f t="shared" si="4"/>
        <v>533756</v>
      </c>
      <c r="K139" s="19"/>
      <c r="L139" s="22"/>
      <c r="M139" s="23"/>
      <c r="N139" s="23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</row>
    <row r="140" spans="1:27" ht="17.100000000000001" customHeight="1" x14ac:dyDescent="0.35">
      <c r="A140" s="3" t="s">
        <v>29</v>
      </c>
      <c r="B140" s="4">
        <v>133440.53690398508</v>
      </c>
      <c r="C140" s="4">
        <v>0</v>
      </c>
      <c r="D140" s="4">
        <v>88337.964287807539</v>
      </c>
      <c r="E140" s="4">
        <v>299828.92984265561</v>
      </c>
      <c r="F140" s="4">
        <v>347550.11557006428</v>
      </c>
      <c r="G140" s="4">
        <v>44975.844424204006</v>
      </c>
      <c r="H140" s="4">
        <v>337455.10108293867</v>
      </c>
      <c r="I140" s="4">
        <v>7956.5078883448023</v>
      </c>
      <c r="J140" s="5">
        <f t="shared" si="4"/>
        <v>1259545</v>
      </c>
      <c r="K140" s="19"/>
      <c r="L140" s="22"/>
      <c r="M140" s="23"/>
      <c r="N140" s="23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</row>
    <row r="141" spans="1:27" ht="17.100000000000001" customHeight="1" x14ac:dyDescent="0.35">
      <c r="A141" s="3" t="s">
        <v>30</v>
      </c>
      <c r="B141" s="4">
        <v>153699.11673241106</v>
      </c>
      <c r="C141" s="4">
        <v>125.37491475531611</v>
      </c>
      <c r="D141" s="4">
        <v>5138.9481191207633</v>
      </c>
      <c r="E141" s="4">
        <v>30683.799651415899</v>
      </c>
      <c r="F141" s="4">
        <v>134616.41427953905</v>
      </c>
      <c r="G141" s="4">
        <v>602.33008538991169</v>
      </c>
      <c r="H141" s="4">
        <v>9682.8138363345915</v>
      </c>
      <c r="I141" s="4">
        <v>1376.202381033389</v>
      </c>
      <c r="J141" s="5">
        <f t="shared" si="4"/>
        <v>335924.99999999994</v>
      </c>
      <c r="K141" s="19"/>
      <c r="L141" s="22"/>
      <c r="M141" s="23"/>
      <c r="N141" s="23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</row>
    <row r="142" spans="1:27" ht="17.100000000000001" customHeight="1" x14ac:dyDescent="0.35">
      <c r="A142" s="3" t="s">
        <v>58</v>
      </c>
      <c r="B142" s="4">
        <v>8139.495275772696</v>
      </c>
      <c r="C142" s="4">
        <v>319.95578676542743</v>
      </c>
      <c r="D142" s="4">
        <v>498.59524813329131</v>
      </c>
      <c r="E142" s="4">
        <v>51266.621472879371</v>
      </c>
      <c r="F142" s="4">
        <v>835.84477309328054</v>
      </c>
      <c r="G142" s="4">
        <v>324.98197942019164</v>
      </c>
      <c r="H142" s="4">
        <v>321.50812728709411</v>
      </c>
      <c r="I142" s="4">
        <v>559.99733664864436</v>
      </c>
      <c r="J142" s="5">
        <f t="shared" si="4"/>
        <v>62267</v>
      </c>
      <c r="K142" s="19"/>
      <c r="L142" s="22"/>
      <c r="M142" s="23"/>
      <c r="N142" s="23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</row>
    <row r="143" spans="1:27" ht="17.100000000000001" customHeight="1" x14ac:dyDescent="0.35">
      <c r="A143" s="3" t="s">
        <v>59</v>
      </c>
      <c r="B143" s="4">
        <v>5.4352941176470591</v>
      </c>
      <c r="C143" s="4">
        <v>0</v>
      </c>
      <c r="D143" s="4">
        <v>353.41487279843443</v>
      </c>
      <c r="E143" s="4">
        <v>18980.839580770204</v>
      </c>
      <c r="F143" s="4">
        <v>3680.8475742982432</v>
      </c>
      <c r="G143" s="4">
        <v>397.83228384611573</v>
      </c>
      <c r="H143" s="4">
        <v>22</v>
      </c>
      <c r="I143" s="4">
        <v>297.63039416935601</v>
      </c>
      <c r="J143" s="5">
        <f t="shared" si="4"/>
        <v>23738.000000000004</v>
      </c>
      <c r="K143" s="19"/>
      <c r="L143" s="22"/>
      <c r="M143" s="23"/>
      <c r="N143" s="23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</row>
    <row r="144" spans="1:27" ht="17.100000000000001" customHeight="1" x14ac:dyDescent="0.35">
      <c r="A144" s="3" t="s">
        <v>60</v>
      </c>
      <c r="B144" s="4">
        <v>0</v>
      </c>
      <c r="C144" s="4">
        <v>642.85240745213252</v>
      </c>
      <c r="D144" s="4">
        <v>311.09946795926243</v>
      </c>
      <c r="E144" s="4">
        <v>318320.52651837142</v>
      </c>
      <c r="F144" s="4">
        <v>204.01651676875835</v>
      </c>
      <c r="G144" s="4">
        <v>5047.1512034856842</v>
      </c>
      <c r="H144" s="4">
        <v>1034.3538859627261</v>
      </c>
      <c r="I144" s="4">
        <v>6</v>
      </c>
      <c r="J144" s="5">
        <f t="shared" si="4"/>
        <v>325566</v>
      </c>
      <c r="K144" s="19"/>
      <c r="L144" s="22"/>
      <c r="M144" s="23"/>
      <c r="N144" s="23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</row>
    <row r="145" spans="1:27" ht="17.100000000000001" customHeight="1" x14ac:dyDescent="0.35">
      <c r="A145" s="3" t="s">
        <v>34</v>
      </c>
      <c r="B145" s="4">
        <v>120497.80577864614</v>
      </c>
      <c r="C145" s="4">
        <v>437.60972976467616</v>
      </c>
      <c r="D145" s="4">
        <v>24052.662202979645</v>
      </c>
      <c r="E145" s="4">
        <v>6127.5592897777797</v>
      </c>
      <c r="F145" s="4">
        <v>533914.44353446865</v>
      </c>
      <c r="G145" s="4">
        <v>5436.7309513697146</v>
      </c>
      <c r="H145" s="4">
        <v>22716.517269549906</v>
      </c>
      <c r="I145" s="4">
        <v>2356.6712434434294</v>
      </c>
      <c r="J145" s="5">
        <f t="shared" si="4"/>
        <v>715539.99999999988</v>
      </c>
      <c r="K145" s="19"/>
      <c r="L145" s="22"/>
      <c r="M145" s="23"/>
      <c r="N145" s="23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</row>
    <row r="146" spans="1:27" ht="17.100000000000001" customHeight="1" x14ac:dyDescent="0.35">
      <c r="A146" s="3" t="s">
        <v>35</v>
      </c>
      <c r="B146" s="4">
        <v>0</v>
      </c>
      <c r="C146" s="4">
        <v>0</v>
      </c>
      <c r="D146" s="4">
        <v>309829.11813128978</v>
      </c>
      <c r="E146" s="4">
        <v>0</v>
      </c>
      <c r="F146" s="4">
        <v>0</v>
      </c>
      <c r="G146" s="4">
        <v>0</v>
      </c>
      <c r="H146" s="4">
        <v>2277827.3618687103</v>
      </c>
      <c r="I146" s="4">
        <v>0</v>
      </c>
      <c r="J146" s="5">
        <f t="shared" si="4"/>
        <v>2587656.48</v>
      </c>
      <c r="K146" s="19"/>
      <c r="L146" s="22"/>
      <c r="M146" s="23"/>
      <c r="N146" s="23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</row>
    <row r="147" spans="1:27" ht="17.100000000000001" customHeight="1" x14ac:dyDescent="0.35">
      <c r="A147" s="3" t="s">
        <v>36</v>
      </c>
      <c r="B147" s="4">
        <v>815.15732039332568</v>
      </c>
      <c r="C147" s="4">
        <v>29.484833958673576</v>
      </c>
      <c r="D147" s="4">
        <v>12195.478674111917</v>
      </c>
      <c r="E147" s="4">
        <v>852137.99605580664</v>
      </c>
      <c r="F147" s="4">
        <v>70808.347136624463</v>
      </c>
      <c r="G147" s="4">
        <v>23937.434691367453</v>
      </c>
      <c r="H147" s="4">
        <v>1680.9676032078009</v>
      </c>
      <c r="I147" s="4">
        <v>41.13368452988388</v>
      </c>
      <c r="J147" s="5">
        <f t="shared" si="4"/>
        <v>961646.00000000023</v>
      </c>
      <c r="K147" s="19"/>
      <c r="L147" s="22"/>
      <c r="M147" s="23"/>
      <c r="N147" s="23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</row>
    <row r="148" spans="1:27" ht="17.100000000000001" customHeight="1" x14ac:dyDescent="0.35">
      <c r="A148" s="3" t="s">
        <v>37</v>
      </c>
      <c r="B148" s="4">
        <v>376.59366265393919</v>
      </c>
      <c r="C148" s="4">
        <v>103.08059197465127</v>
      </c>
      <c r="D148" s="4">
        <v>9379.2066792965034</v>
      </c>
      <c r="E148" s="4">
        <v>165157.12453877268</v>
      </c>
      <c r="F148" s="4">
        <v>2759.61109189729</v>
      </c>
      <c r="G148" s="4">
        <v>3635.6580662615511</v>
      </c>
      <c r="H148" s="4">
        <v>8357.3623265002716</v>
      </c>
      <c r="I148" s="4">
        <v>45.363042643104102</v>
      </c>
      <c r="J148" s="5">
        <f t="shared" si="4"/>
        <v>189814</v>
      </c>
      <c r="K148" s="19"/>
      <c r="L148" s="22"/>
      <c r="M148" s="23"/>
      <c r="N148" s="23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</row>
    <row r="149" spans="1:27" ht="17.100000000000001" customHeight="1" x14ac:dyDescent="0.35">
      <c r="A149" s="3" t="s">
        <v>38</v>
      </c>
      <c r="B149" s="4">
        <v>9081.240175107996</v>
      </c>
      <c r="C149" s="4">
        <v>2.2103049421661409</v>
      </c>
      <c r="D149" s="4">
        <v>1582.0206071402777</v>
      </c>
      <c r="E149" s="4">
        <v>14003.665238524984</v>
      </c>
      <c r="F149" s="4">
        <v>2.2103049421661409</v>
      </c>
      <c r="G149" s="4">
        <v>7</v>
      </c>
      <c r="H149" s="4">
        <v>0</v>
      </c>
      <c r="I149" s="4">
        <v>306.65336934241191</v>
      </c>
      <c r="J149" s="5">
        <f t="shared" si="4"/>
        <v>24985.000000000004</v>
      </c>
      <c r="K149" s="19"/>
      <c r="L149" s="22"/>
      <c r="M149" s="23"/>
      <c r="N149" s="23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</row>
    <row r="150" spans="1:27" ht="17.100000000000001" customHeight="1" x14ac:dyDescent="0.35">
      <c r="A150" s="3" t="s">
        <v>39</v>
      </c>
      <c r="B150" s="4">
        <v>0</v>
      </c>
      <c r="C150" s="4">
        <v>0</v>
      </c>
      <c r="D150" s="4">
        <v>0</v>
      </c>
      <c r="E150" s="4">
        <v>64851</v>
      </c>
      <c r="F150" s="4">
        <v>2030</v>
      </c>
      <c r="G150" s="4">
        <v>0</v>
      </c>
      <c r="H150" s="4">
        <v>0</v>
      </c>
      <c r="I150" s="4">
        <v>24</v>
      </c>
      <c r="J150" s="5">
        <f t="shared" si="4"/>
        <v>66905</v>
      </c>
      <c r="K150" s="19"/>
      <c r="L150" s="22"/>
      <c r="M150" s="23"/>
      <c r="N150" s="23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</row>
    <row r="151" spans="1:27" ht="17.100000000000001" customHeight="1" x14ac:dyDescent="0.35">
      <c r="A151" s="3" t="s">
        <v>40</v>
      </c>
      <c r="B151" s="4">
        <v>0</v>
      </c>
      <c r="C151" s="4">
        <v>0</v>
      </c>
      <c r="D151" s="4">
        <v>0</v>
      </c>
      <c r="E151" s="4">
        <v>32785.580411124545</v>
      </c>
      <c r="F151" s="4">
        <v>1100</v>
      </c>
      <c r="G151" s="4">
        <v>0</v>
      </c>
      <c r="H151" s="4">
        <v>0</v>
      </c>
      <c r="I151" s="4">
        <v>5.4195888754534458</v>
      </c>
      <c r="J151" s="5">
        <f t="shared" si="4"/>
        <v>33891</v>
      </c>
      <c r="K151" s="19"/>
      <c r="L151" s="22"/>
      <c r="M151" s="23"/>
      <c r="N151" s="23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</row>
    <row r="152" spans="1:27" ht="17.100000000000001" customHeight="1" x14ac:dyDescent="0.35">
      <c r="A152" s="3" t="s">
        <v>41</v>
      </c>
      <c r="B152" s="4">
        <v>40096.083110409738</v>
      </c>
      <c r="C152" s="4">
        <v>7652.3140959114062</v>
      </c>
      <c r="D152" s="4">
        <v>2264.9448444920313</v>
      </c>
      <c r="E152" s="4">
        <v>3914.5112958752379</v>
      </c>
      <c r="F152" s="4">
        <v>23875.810211119151</v>
      </c>
      <c r="G152" s="4">
        <v>27073.815334132261</v>
      </c>
      <c r="H152" s="4">
        <v>27122.27376902672</v>
      </c>
      <c r="I152" s="4">
        <v>18366.247339033464</v>
      </c>
      <c r="J152" s="5">
        <f t="shared" si="4"/>
        <v>150366</v>
      </c>
      <c r="K152" s="19"/>
      <c r="L152" s="22"/>
      <c r="M152" s="23"/>
      <c r="N152" s="23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</row>
    <row r="153" spans="1:27" ht="17.100000000000001" customHeight="1" x14ac:dyDescent="0.35">
      <c r="A153" s="3" t="s">
        <v>42</v>
      </c>
      <c r="B153" s="4">
        <v>0</v>
      </c>
      <c r="C153" s="4">
        <v>63404.422741259485</v>
      </c>
      <c r="D153" s="4">
        <v>10</v>
      </c>
      <c r="E153" s="4">
        <v>6456.4691309476993</v>
      </c>
      <c r="F153" s="4">
        <v>659.10812779281468</v>
      </c>
      <c r="G153" s="4">
        <v>0</v>
      </c>
      <c r="H153" s="4">
        <v>150</v>
      </c>
      <c r="I153" s="4">
        <v>96</v>
      </c>
      <c r="J153" s="5">
        <f t="shared" si="4"/>
        <v>70776</v>
      </c>
      <c r="K153" s="19"/>
      <c r="L153" s="22"/>
      <c r="M153" s="23"/>
      <c r="N153" s="23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</row>
    <row r="154" spans="1:27" ht="17.100000000000001" customHeight="1" x14ac:dyDescent="0.35">
      <c r="A154" s="3" t="s">
        <v>43</v>
      </c>
      <c r="B154" s="4">
        <v>51248.865467188283</v>
      </c>
      <c r="C154" s="4">
        <v>1028.4150129602747</v>
      </c>
      <c r="D154" s="4">
        <v>394.17741270034924</v>
      </c>
      <c r="E154" s="4">
        <v>57429.860474589652</v>
      </c>
      <c r="F154" s="4">
        <v>4000</v>
      </c>
      <c r="G154" s="4">
        <v>0</v>
      </c>
      <c r="H154" s="4">
        <v>935.68163256143248</v>
      </c>
      <c r="I154" s="4">
        <v>0</v>
      </c>
      <c r="J154" s="5">
        <f t="shared" si="4"/>
        <v>115037</v>
      </c>
      <c r="K154" s="19"/>
      <c r="L154" s="22"/>
      <c r="M154" s="23"/>
      <c r="N154" s="23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</row>
    <row r="155" spans="1:27" ht="17.100000000000001" customHeight="1" x14ac:dyDescent="0.35">
      <c r="A155" s="3" t="s">
        <v>44</v>
      </c>
      <c r="B155" s="4">
        <v>37845.517476751986</v>
      </c>
      <c r="C155" s="4">
        <v>352.25217977193984</v>
      </c>
      <c r="D155" s="4">
        <v>125020.40990965322</v>
      </c>
      <c r="E155" s="4">
        <v>63567.985716386138</v>
      </c>
      <c r="F155" s="4">
        <v>13000</v>
      </c>
      <c r="G155" s="4">
        <v>0</v>
      </c>
      <c r="H155" s="4">
        <v>754.8347174367301</v>
      </c>
      <c r="I155" s="4">
        <v>0</v>
      </c>
      <c r="J155" s="5">
        <f t="shared" si="4"/>
        <v>240541</v>
      </c>
      <c r="K155" s="19"/>
      <c r="L155" s="22"/>
      <c r="M155" s="23"/>
      <c r="N155" s="23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</row>
    <row r="156" spans="1:27" ht="17.100000000000001" customHeight="1" x14ac:dyDescent="0.35">
      <c r="A156" s="3" t="s">
        <v>61</v>
      </c>
      <c r="B156" s="4">
        <v>523009.25672718161</v>
      </c>
      <c r="C156" s="4">
        <v>25243.889278905146</v>
      </c>
      <c r="D156" s="4">
        <v>1652.409768831667</v>
      </c>
      <c r="E156" s="4">
        <v>2726.1853977485162</v>
      </c>
      <c r="F156" s="4">
        <v>316659.46576822724</v>
      </c>
      <c r="G156" s="4">
        <v>188515.1311876431</v>
      </c>
      <c r="H156" s="4">
        <v>10710.321330849114</v>
      </c>
      <c r="I156" s="4">
        <v>36262.340540613564</v>
      </c>
      <c r="J156" s="5">
        <f t="shared" si="4"/>
        <v>1104778.9999999998</v>
      </c>
      <c r="K156" s="19"/>
      <c r="L156" s="22"/>
      <c r="M156" s="23"/>
      <c r="N156" s="23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</row>
    <row r="157" spans="1:27" ht="17.100000000000001" customHeight="1" x14ac:dyDescent="0.35">
      <c r="A157" s="3" t="s">
        <v>62</v>
      </c>
      <c r="B157" s="4">
        <v>11508.465730748847</v>
      </c>
      <c r="C157" s="4">
        <v>66812.398406996581</v>
      </c>
      <c r="D157" s="4">
        <v>3639.0784357325715</v>
      </c>
      <c r="E157" s="4">
        <v>20803.765698727955</v>
      </c>
      <c r="F157" s="4">
        <v>97614.252740559081</v>
      </c>
      <c r="G157" s="4">
        <v>35218.723416124252</v>
      </c>
      <c r="H157" s="4">
        <v>412.98889849473716</v>
      </c>
      <c r="I157" s="4">
        <v>107964.32667261596</v>
      </c>
      <c r="J157" s="5">
        <f t="shared" si="4"/>
        <v>343974</v>
      </c>
      <c r="K157" s="19"/>
      <c r="L157" s="22"/>
      <c r="M157" s="23"/>
      <c r="N157" s="23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</row>
    <row r="158" spans="1:27" ht="17.100000000000001" customHeight="1" x14ac:dyDescent="0.35">
      <c r="A158" s="3" t="s">
        <v>63</v>
      </c>
      <c r="B158" s="4">
        <v>4826.7909449311555</v>
      </c>
      <c r="C158" s="4">
        <v>122701.80730499575</v>
      </c>
      <c r="D158" s="4">
        <v>77797.809741276171</v>
      </c>
      <c r="E158" s="4">
        <v>55843.285876516878</v>
      </c>
      <c r="F158" s="4">
        <v>37541.345856054482</v>
      </c>
      <c r="G158" s="4">
        <v>13377.139851803382</v>
      </c>
      <c r="H158" s="4">
        <v>2969.7155713936677</v>
      </c>
      <c r="I158" s="4">
        <v>2111.1048530285261</v>
      </c>
      <c r="J158" s="5">
        <f t="shared" si="4"/>
        <v>317169</v>
      </c>
      <c r="K158" s="19"/>
      <c r="L158" s="22"/>
      <c r="M158" s="23"/>
      <c r="N158" s="23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</row>
    <row r="159" spans="1:27" ht="17.100000000000001" customHeight="1" x14ac:dyDescent="0.35">
      <c r="A159" s="3" t="s">
        <v>64</v>
      </c>
      <c r="B159" s="4">
        <v>2583.4059735151059</v>
      </c>
      <c r="C159" s="4">
        <v>0</v>
      </c>
      <c r="D159" s="4">
        <v>4438.3426418856707</v>
      </c>
      <c r="E159" s="4">
        <v>0</v>
      </c>
      <c r="F159" s="4">
        <v>728.1276288259528</v>
      </c>
      <c r="G159" s="4">
        <v>10986.399845343622</v>
      </c>
      <c r="H159" s="4">
        <v>3164.4705936075447</v>
      </c>
      <c r="I159" s="4">
        <v>406.25331682210521</v>
      </c>
      <c r="J159" s="5">
        <f t="shared" si="4"/>
        <v>22307</v>
      </c>
      <c r="K159" s="19"/>
      <c r="L159" s="22"/>
      <c r="M159" s="23"/>
      <c r="N159" s="23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</row>
    <row r="160" spans="1:27" ht="17.100000000000001" customHeight="1" x14ac:dyDescent="0.35">
      <c r="A160" s="3" t="s">
        <v>65</v>
      </c>
      <c r="B160" s="4">
        <v>51872.964967852393</v>
      </c>
      <c r="C160" s="4">
        <v>128697.64159208993</v>
      </c>
      <c r="D160" s="4">
        <v>5.0218261499706687</v>
      </c>
      <c r="E160" s="4">
        <v>347.33843346392604</v>
      </c>
      <c r="F160" s="4">
        <v>227891.20463370433</v>
      </c>
      <c r="G160" s="4">
        <v>4569.266860508269</v>
      </c>
      <c r="H160" s="4">
        <v>28.052382759929603</v>
      </c>
      <c r="I160" s="4">
        <v>179817.50930347134</v>
      </c>
      <c r="J160" s="5">
        <f t="shared" si="4"/>
        <v>593229.00000000012</v>
      </c>
      <c r="K160" s="19"/>
      <c r="L160" s="22"/>
      <c r="M160" s="23"/>
      <c r="N160" s="23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</row>
    <row r="161" spans="1:29" ht="17.100000000000001" customHeight="1" x14ac:dyDescent="0.35">
      <c r="A161" s="3" t="s">
        <v>66</v>
      </c>
      <c r="B161" s="4">
        <v>3877.1976882298572</v>
      </c>
      <c r="C161" s="4">
        <v>99788.022166757961</v>
      </c>
      <c r="D161" s="4">
        <v>5.1348424223395934</v>
      </c>
      <c r="E161" s="4">
        <v>809.45584408226239</v>
      </c>
      <c r="F161" s="4">
        <v>60484.277975731435</v>
      </c>
      <c r="G161" s="4">
        <v>0</v>
      </c>
      <c r="H161" s="4">
        <v>0</v>
      </c>
      <c r="I161" s="4">
        <v>603.91148277613206</v>
      </c>
      <c r="J161" s="5">
        <f t="shared" si="4"/>
        <v>165568</v>
      </c>
      <c r="K161" s="19"/>
      <c r="L161" s="22"/>
      <c r="M161" s="23"/>
      <c r="N161" s="23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</row>
    <row r="162" spans="1:29" ht="17.100000000000001" customHeight="1" x14ac:dyDescent="0.35">
      <c r="A162" s="3" t="s">
        <v>67</v>
      </c>
      <c r="B162" s="4">
        <v>135526.36490530756</v>
      </c>
      <c r="C162" s="4">
        <v>30641.61808743803</v>
      </c>
      <c r="D162" s="4">
        <v>67055.802966791249</v>
      </c>
      <c r="E162" s="4">
        <v>3897.6132277410002</v>
      </c>
      <c r="F162" s="4">
        <v>112923.89237829237</v>
      </c>
      <c r="G162" s="4">
        <v>36682.052564570724</v>
      </c>
      <c r="H162" s="4">
        <v>16363.472324686565</v>
      </c>
      <c r="I162" s="4">
        <v>45321.183545172469</v>
      </c>
      <c r="J162" s="5">
        <f t="shared" si="4"/>
        <v>448412</v>
      </c>
      <c r="K162" s="19"/>
      <c r="L162" s="22"/>
      <c r="M162" s="23"/>
      <c r="N162" s="23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</row>
    <row r="163" spans="1:29" ht="17.100000000000001" customHeight="1" x14ac:dyDescent="0.35">
      <c r="A163" s="3" t="s">
        <v>68</v>
      </c>
      <c r="B163" s="4">
        <v>10168.25853056055</v>
      </c>
      <c r="C163" s="4">
        <v>279</v>
      </c>
      <c r="D163" s="4">
        <v>0</v>
      </c>
      <c r="E163" s="4">
        <v>0</v>
      </c>
      <c r="F163" s="4">
        <v>0</v>
      </c>
      <c r="G163" s="4">
        <v>8830.7619649041262</v>
      </c>
      <c r="H163" s="4">
        <v>0</v>
      </c>
      <c r="I163" s="4">
        <v>344.97950453532587</v>
      </c>
      <c r="J163" s="5">
        <f t="shared" si="4"/>
        <v>19623.000000000004</v>
      </c>
      <c r="K163" s="19"/>
      <c r="L163" s="22"/>
      <c r="M163" s="23"/>
      <c r="N163" s="23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spans="1:29" ht="17.100000000000001" customHeight="1" x14ac:dyDescent="0.35">
      <c r="A164" s="3" t="s">
        <v>69</v>
      </c>
      <c r="B164" s="4">
        <v>42154.529799428245</v>
      </c>
      <c r="C164" s="4">
        <v>978.6684332719243</v>
      </c>
      <c r="D164" s="4">
        <v>120.38478269679737</v>
      </c>
      <c r="E164" s="4">
        <v>0</v>
      </c>
      <c r="F164" s="4">
        <v>5037.0033396753852</v>
      </c>
      <c r="G164" s="4">
        <v>8.2742395437262353</v>
      </c>
      <c r="H164" s="4">
        <v>0</v>
      </c>
      <c r="I164" s="4">
        <v>23540.139405383925</v>
      </c>
      <c r="J164" s="5">
        <f t="shared" si="4"/>
        <v>71839</v>
      </c>
      <c r="K164" s="19"/>
      <c r="L164" s="22"/>
      <c r="M164" s="23"/>
      <c r="N164" s="23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spans="1:29" s="20" customFormat="1" ht="17.100000000000001" customHeight="1" x14ac:dyDescent="0.35">
      <c r="A165" s="3" t="s">
        <v>70</v>
      </c>
      <c r="B165" s="4">
        <v>4301659.7948120171</v>
      </c>
      <c r="C165" s="4">
        <v>278028.62687228166</v>
      </c>
      <c r="D165" s="4">
        <v>34434232.130567677</v>
      </c>
      <c r="E165" s="4">
        <v>159103.16936360049</v>
      </c>
      <c r="F165" s="4">
        <v>363490.42580115149</v>
      </c>
      <c r="G165" s="4">
        <v>510347.57150552573</v>
      </c>
      <c r="H165" s="4">
        <v>1410450.1219522362</v>
      </c>
      <c r="I165" s="4">
        <v>436793.15912550874</v>
      </c>
      <c r="J165" s="5">
        <f>SUM(B165:I165)</f>
        <v>41894105</v>
      </c>
      <c r="K165" s="19"/>
      <c r="M165" s="27"/>
      <c r="N165" s="37"/>
      <c r="AA165" s="37"/>
      <c r="AB165" s="37"/>
      <c r="AC165" s="37"/>
    </row>
    <row r="166" spans="1:29" s="20" customFormat="1" ht="17.100000000000001" customHeight="1" x14ac:dyDescent="0.35">
      <c r="A166" s="3" t="s">
        <v>71</v>
      </c>
      <c r="B166" s="4">
        <v>744208.06642478949</v>
      </c>
      <c r="C166" s="4">
        <v>590515.08264863363</v>
      </c>
      <c r="D166" s="4">
        <v>217188.85700027354</v>
      </c>
      <c r="E166" s="4">
        <v>293218.04411393061</v>
      </c>
      <c r="F166" s="4">
        <v>180172.78977958963</v>
      </c>
      <c r="G166" s="4">
        <v>80248.957043850896</v>
      </c>
      <c r="H166" s="4">
        <v>118734.506452733</v>
      </c>
      <c r="I166" s="4">
        <v>109305.7212397273</v>
      </c>
      <c r="J166" s="5">
        <f>SUM(B166:I166)</f>
        <v>2333592.0247035283</v>
      </c>
      <c r="K166" s="19"/>
      <c r="N166" s="37"/>
      <c r="AA166" s="37"/>
      <c r="AB166" s="37"/>
      <c r="AC166" s="37"/>
    </row>
    <row r="167" spans="1:29" s="20" customFormat="1" ht="17.100000000000001" customHeight="1" thickBot="1" x14ac:dyDescent="0.4">
      <c r="A167" s="42" t="s">
        <v>10</v>
      </c>
      <c r="B167" s="43">
        <f t="shared" ref="B167:I167" si="5">SUM(B122:B166)</f>
        <v>8380426.7093837773</v>
      </c>
      <c r="C167" s="43">
        <f t="shared" si="5"/>
        <v>9599775.2831922602</v>
      </c>
      <c r="D167" s="43">
        <f t="shared" si="5"/>
        <v>38716569.008453511</v>
      </c>
      <c r="E167" s="43">
        <f t="shared" si="5"/>
        <v>8670688.5779918786</v>
      </c>
      <c r="F167" s="43">
        <f t="shared" si="5"/>
        <v>3760570.1014637807</v>
      </c>
      <c r="G167" s="43">
        <f t="shared" si="5"/>
        <v>1731792.5626585013</v>
      </c>
      <c r="H167" s="43">
        <f t="shared" si="5"/>
        <v>6970716.9380073482</v>
      </c>
      <c r="I167" s="43">
        <f t="shared" si="5"/>
        <v>2024389.3235524741</v>
      </c>
      <c r="J167" s="44">
        <f>SUM(J122:J166)</f>
        <v>79854928.504703522</v>
      </c>
      <c r="K167" s="19"/>
      <c r="N167" s="37"/>
      <c r="AA167" s="37"/>
      <c r="AB167" s="37"/>
      <c r="AC167" s="37"/>
    </row>
    <row r="168" spans="1:29" s="20" customFormat="1" ht="17.100000000000001" customHeight="1" x14ac:dyDescent="0.35">
      <c r="A168" s="29" t="s">
        <v>72</v>
      </c>
      <c r="B168" s="124"/>
      <c r="C168" s="124"/>
      <c r="D168" s="123"/>
      <c r="E168" s="124"/>
      <c r="F168" s="123"/>
      <c r="G168" s="123"/>
      <c r="H168" s="123"/>
      <c r="I168" s="123"/>
      <c r="J168" s="27"/>
      <c r="K168" s="19"/>
      <c r="N168" s="37"/>
      <c r="AA168" s="37"/>
      <c r="AB168" s="37"/>
      <c r="AC168" s="37"/>
    </row>
    <row r="169" spans="1:29" s="20" customFormat="1" ht="17.100000000000001" customHeight="1" x14ac:dyDescent="0.35">
      <c r="A169" s="29" t="s">
        <v>73</v>
      </c>
      <c r="B169" s="123"/>
      <c r="C169" s="123"/>
      <c r="D169" s="123"/>
      <c r="E169" s="123"/>
      <c r="F169" s="123"/>
      <c r="G169" s="123"/>
      <c r="H169" s="123"/>
      <c r="I169" s="123"/>
      <c r="K169" s="19"/>
      <c r="N169" s="37"/>
      <c r="AA169" s="37"/>
      <c r="AB169" s="37"/>
      <c r="AC169" s="37"/>
    </row>
    <row r="170" spans="1:29" s="20" customFormat="1" ht="17.100000000000001" customHeight="1" x14ac:dyDescent="0.35">
      <c r="A170" s="119" t="s">
        <v>248</v>
      </c>
      <c r="B170" s="123"/>
      <c r="C170" s="123"/>
      <c r="D170" s="123"/>
      <c r="E170" s="123"/>
      <c r="F170" s="123"/>
      <c r="G170" s="123"/>
      <c r="H170" s="123"/>
      <c r="I170" s="123"/>
      <c r="K170" s="19"/>
      <c r="N170" s="37"/>
      <c r="AA170" s="37"/>
      <c r="AB170" s="37"/>
      <c r="AC170" s="37"/>
    </row>
    <row r="171" spans="1:29" s="20" customFormat="1" ht="17.100000000000001" customHeight="1" x14ac:dyDescent="0.35">
      <c r="A171" s="29" t="s">
        <v>247</v>
      </c>
      <c r="B171" s="123"/>
      <c r="C171" s="123"/>
      <c r="D171" s="123"/>
      <c r="E171" s="123"/>
      <c r="F171" s="123"/>
      <c r="G171" s="123"/>
      <c r="H171" s="123"/>
      <c r="I171" s="123"/>
      <c r="K171" s="19"/>
      <c r="N171" s="37"/>
      <c r="AA171" s="37"/>
      <c r="AB171" s="37"/>
      <c r="AC171" s="37"/>
    </row>
    <row r="172" spans="1:29" ht="17.100000000000001" customHeight="1" x14ac:dyDescent="0.35">
      <c r="A172" s="125"/>
      <c r="B172" s="125"/>
      <c r="C172" s="125"/>
      <c r="D172" s="125"/>
      <c r="E172" s="125"/>
      <c r="F172" s="125"/>
      <c r="G172" s="125"/>
      <c r="H172" s="125"/>
      <c r="I172" s="125"/>
      <c r="J172" s="56"/>
      <c r="K172" s="36"/>
      <c r="L172" s="22"/>
      <c r="M172" s="23"/>
      <c r="N172" s="23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</row>
    <row r="173" spans="1:29" ht="17.100000000000001" customHeight="1" x14ac:dyDescent="0.35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36"/>
      <c r="L173" s="22"/>
      <c r="M173" s="23"/>
      <c r="N173" s="23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</row>
    <row r="174" spans="1:29" ht="17.100000000000001" customHeight="1" x14ac:dyDescent="0.35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36"/>
      <c r="L174" s="22"/>
      <c r="M174" s="23"/>
      <c r="N174" s="23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</row>
    <row r="175" spans="1:29" ht="17.100000000000001" customHeight="1" x14ac:dyDescent="0.3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36"/>
      <c r="L175" s="22"/>
      <c r="M175" s="23"/>
      <c r="N175" s="23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</row>
    <row r="176" spans="1:29" ht="17.100000000000001" customHeight="1" x14ac:dyDescent="0.35">
      <c r="A176" s="206" t="s">
        <v>121</v>
      </c>
      <c r="B176" s="206"/>
      <c r="C176" s="206"/>
      <c r="D176" s="206"/>
      <c r="E176" s="206"/>
      <c r="F176" s="206"/>
      <c r="G176" s="206"/>
      <c r="H176" s="206"/>
      <c r="I176" s="206"/>
      <c r="J176" s="206"/>
      <c r="K176" s="36"/>
      <c r="L176" s="22"/>
      <c r="M176" s="23"/>
      <c r="N176" s="23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</row>
    <row r="177" spans="1:27" ht="17.100000000000001" customHeight="1" x14ac:dyDescent="0.35">
      <c r="A177" s="206" t="s">
        <v>81</v>
      </c>
      <c r="B177" s="206"/>
      <c r="C177" s="206"/>
      <c r="D177" s="206"/>
      <c r="E177" s="206"/>
      <c r="F177" s="206"/>
      <c r="G177" s="206"/>
      <c r="H177" s="206"/>
      <c r="I177" s="206"/>
      <c r="J177" s="206"/>
      <c r="K177" s="36"/>
      <c r="L177" s="22"/>
      <c r="M177" s="23"/>
      <c r="N177" s="23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</row>
    <row r="178" spans="1:27" ht="17.100000000000001" customHeight="1" x14ac:dyDescent="0.35">
      <c r="A178" s="206" t="s">
        <v>75</v>
      </c>
      <c r="B178" s="206"/>
      <c r="C178" s="206"/>
      <c r="D178" s="206"/>
      <c r="E178" s="206"/>
      <c r="F178" s="206"/>
      <c r="G178" s="206"/>
      <c r="H178" s="206"/>
      <c r="I178" s="206"/>
      <c r="J178" s="206"/>
      <c r="K178" s="36"/>
      <c r="L178" s="16"/>
      <c r="M178" s="23"/>
      <c r="N178" s="23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</row>
    <row r="179" spans="1:27" ht="17.100000000000001" customHeight="1" thickBot="1" x14ac:dyDescent="0.4">
      <c r="A179" s="18"/>
      <c r="B179" s="16"/>
      <c r="C179" s="16"/>
      <c r="D179" s="16"/>
      <c r="E179" s="16"/>
      <c r="F179" s="16"/>
      <c r="G179" s="16"/>
      <c r="H179" s="16"/>
      <c r="I179" s="16"/>
      <c r="J179" s="16"/>
      <c r="K179" s="36"/>
      <c r="L179" s="16"/>
      <c r="M179" s="23"/>
      <c r="N179" s="23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</row>
    <row r="180" spans="1:27" ht="17.100000000000001" customHeight="1" x14ac:dyDescent="0.35">
      <c r="A180" s="39" t="s">
        <v>1</v>
      </c>
      <c r="B180" s="40" t="s">
        <v>2</v>
      </c>
      <c r="C180" s="40" t="s">
        <v>3</v>
      </c>
      <c r="D180" s="40" t="s">
        <v>4</v>
      </c>
      <c r="E180" s="40" t="s">
        <v>5</v>
      </c>
      <c r="F180" s="40" t="s">
        <v>6</v>
      </c>
      <c r="G180" s="40" t="s">
        <v>7</v>
      </c>
      <c r="H180" s="40" t="s">
        <v>8</v>
      </c>
      <c r="I180" s="40" t="s">
        <v>9</v>
      </c>
      <c r="J180" s="41" t="s">
        <v>10</v>
      </c>
      <c r="K180" s="36"/>
      <c r="L180" s="16"/>
      <c r="M180" s="23"/>
      <c r="N180" s="23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</row>
    <row r="181" spans="1:27" ht="17.100000000000001" customHeight="1" x14ac:dyDescent="0.35">
      <c r="A181" s="3" t="s">
        <v>11</v>
      </c>
      <c r="B181" s="13">
        <f t="shared" ref="B181:I183" si="6">+B122</f>
        <v>128598.38168636506</v>
      </c>
      <c r="C181" s="13">
        <f t="shared" si="6"/>
        <v>6630780.5164335631</v>
      </c>
      <c r="D181" s="13">
        <f t="shared" si="6"/>
        <v>2568016.6355507756</v>
      </c>
      <c r="E181" s="13">
        <f t="shared" si="6"/>
        <v>2348555.8733793106</v>
      </c>
      <c r="F181" s="13">
        <f t="shared" si="6"/>
        <v>96267.772321220953</v>
      </c>
      <c r="G181" s="13">
        <f t="shared" si="6"/>
        <v>0</v>
      </c>
      <c r="H181" s="13">
        <f t="shared" si="6"/>
        <v>377962.08539793093</v>
      </c>
      <c r="I181" s="13">
        <f t="shared" si="6"/>
        <v>126581.73523083345</v>
      </c>
      <c r="J181" s="14">
        <f>SUM(B181:I181)</f>
        <v>12276763</v>
      </c>
      <c r="K181" s="36"/>
      <c r="L181" s="16"/>
      <c r="M181" s="23"/>
      <c r="N181" s="23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</row>
    <row r="182" spans="1:27" ht="17.100000000000001" customHeight="1" x14ac:dyDescent="0.35">
      <c r="A182" s="3" t="s">
        <v>12</v>
      </c>
      <c r="B182" s="13">
        <f t="shared" si="6"/>
        <v>84713.578657152582</v>
      </c>
      <c r="C182" s="13">
        <f t="shared" si="6"/>
        <v>30812.705309092653</v>
      </c>
      <c r="D182" s="13">
        <f t="shared" si="6"/>
        <v>54735.297119493371</v>
      </c>
      <c r="E182" s="13">
        <f t="shared" si="6"/>
        <v>27233.428773473905</v>
      </c>
      <c r="F182" s="13">
        <f t="shared" si="6"/>
        <v>41941.243011129081</v>
      </c>
      <c r="G182" s="13">
        <f t="shared" si="6"/>
        <v>61079.009298254772</v>
      </c>
      <c r="H182" s="13">
        <f t="shared" si="6"/>
        <v>584538.77489794896</v>
      </c>
      <c r="I182" s="13">
        <f t="shared" si="6"/>
        <v>33506.962933454648</v>
      </c>
      <c r="J182" s="14">
        <f>SUM(B182:I182)</f>
        <v>918561</v>
      </c>
      <c r="K182" s="36"/>
      <c r="L182" s="16"/>
      <c r="M182" s="23"/>
      <c r="N182" s="23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</row>
    <row r="183" spans="1:27" ht="17.100000000000001" customHeight="1" x14ac:dyDescent="0.35">
      <c r="A183" s="3" t="s">
        <v>13</v>
      </c>
      <c r="B183" s="13">
        <f t="shared" si="6"/>
        <v>0</v>
      </c>
      <c r="C183" s="13">
        <f t="shared" si="6"/>
        <v>3121</v>
      </c>
      <c r="D183" s="13">
        <f t="shared" si="6"/>
        <v>663.9655172413793</v>
      </c>
      <c r="E183" s="13">
        <f t="shared" si="6"/>
        <v>0</v>
      </c>
      <c r="F183" s="13">
        <f t="shared" si="6"/>
        <v>0</v>
      </c>
      <c r="G183" s="13">
        <f t="shared" si="6"/>
        <v>21239.03448275862</v>
      </c>
      <c r="H183" s="13">
        <f t="shared" si="6"/>
        <v>0</v>
      </c>
      <c r="I183" s="13">
        <f t="shared" si="6"/>
        <v>0</v>
      </c>
      <c r="J183" s="14">
        <f>SUM(B183:I183)</f>
        <v>25024</v>
      </c>
      <c r="K183" s="36"/>
      <c r="L183" s="16"/>
      <c r="M183" s="23"/>
      <c r="N183" s="23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</row>
    <row r="184" spans="1:27" ht="17.100000000000001" customHeight="1" x14ac:dyDescent="0.35">
      <c r="A184" s="3" t="s">
        <v>14</v>
      </c>
      <c r="B184" s="13">
        <f t="shared" ref="B184:I184" si="7">+B125*15</f>
        <v>185000.81167652755</v>
      </c>
      <c r="C184" s="13">
        <f t="shared" si="7"/>
        <v>4252129.6501415418</v>
      </c>
      <c r="D184" s="13">
        <f t="shared" si="7"/>
        <v>548282.54027218837</v>
      </c>
      <c r="E184" s="13">
        <f t="shared" si="7"/>
        <v>233003.64381427411</v>
      </c>
      <c r="F184" s="13">
        <f t="shared" si="7"/>
        <v>936292.25372104777</v>
      </c>
      <c r="G184" s="13">
        <f t="shared" si="7"/>
        <v>647169.74301015295</v>
      </c>
      <c r="H184" s="13">
        <f t="shared" si="7"/>
        <v>41872.618101957909</v>
      </c>
      <c r="I184" s="13">
        <f t="shared" si="7"/>
        <v>1411903.7392623101</v>
      </c>
      <c r="J184" s="14">
        <f>SUM(B184:I184)</f>
        <v>8255655.0000000009</v>
      </c>
      <c r="K184" s="36"/>
      <c r="L184" s="16"/>
      <c r="M184" s="23"/>
      <c r="N184" s="23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</row>
    <row r="185" spans="1:27" ht="17.100000000000001" customHeight="1" x14ac:dyDescent="0.35">
      <c r="A185" s="3" t="s">
        <v>15</v>
      </c>
      <c r="B185" s="13">
        <f t="shared" ref="B185:I194" si="8">+B126</f>
        <v>117.30228741459577</v>
      </c>
      <c r="C185" s="13">
        <f t="shared" si="8"/>
        <v>2690.5876989377721</v>
      </c>
      <c r="D185" s="13">
        <f t="shared" si="8"/>
        <v>25667.557420000412</v>
      </c>
      <c r="E185" s="13">
        <f t="shared" si="8"/>
        <v>37.841277994657901</v>
      </c>
      <c r="F185" s="13">
        <f t="shared" si="8"/>
        <v>12.488288473392235</v>
      </c>
      <c r="G185" s="13">
        <f t="shared" si="8"/>
        <v>91.052178056609606</v>
      </c>
      <c r="H185" s="13">
        <f t="shared" si="8"/>
        <v>87326.626549743261</v>
      </c>
      <c r="I185" s="13">
        <f t="shared" si="8"/>
        <v>13144.544299379295</v>
      </c>
      <c r="J185" s="14">
        <f t="shared" ref="J185:J223" si="9">SUM(B185:I185)</f>
        <v>129088</v>
      </c>
      <c r="K185" s="36"/>
      <c r="L185" s="16"/>
      <c r="M185" s="23"/>
      <c r="N185" s="23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</row>
    <row r="186" spans="1:27" ht="17.100000000000001" customHeight="1" x14ac:dyDescent="0.35">
      <c r="A186" s="3" t="s">
        <v>16</v>
      </c>
      <c r="B186" s="13">
        <f t="shared" si="8"/>
        <v>19415.883131168743</v>
      </c>
      <c r="C186" s="13">
        <f t="shared" si="8"/>
        <v>12051.02880810159</v>
      </c>
      <c r="D186" s="13">
        <f t="shared" si="8"/>
        <v>10620.598669540419</v>
      </c>
      <c r="E186" s="13">
        <f t="shared" si="8"/>
        <v>25618.549528898384</v>
      </c>
      <c r="F186" s="13">
        <f t="shared" si="8"/>
        <v>27500.911303791283</v>
      </c>
      <c r="G186" s="13">
        <f t="shared" si="8"/>
        <v>10613.721393373748</v>
      </c>
      <c r="H186" s="13">
        <f t="shared" si="8"/>
        <v>309326.36509933416</v>
      </c>
      <c r="I186" s="13">
        <f t="shared" si="8"/>
        <v>28496.942065791645</v>
      </c>
      <c r="J186" s="14">
        <f t="shared" si="9"/>
        <v>443643.99999999994</v>
      </c>
      <c r="K186" s="36"/>
      <c r="L186" s="16"/>
      <c r="M186" s="23"/>
      <c r="N186" s="23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</row>
    <row r="187" spans="1:27" ht="17.100000000000001" customHeight="1" x14ac:dyDescent="0.35">
      <c r="A187" s="3" t="s">
        <v>17</v>
      </c>
      <c r="B187" s="13">
        <f t="shared" si="8"/>
        <v>1013.6774385706138</v>
      </c>
      <c r="C187" s="13">
        <f t="shared" si="8"/>
        <v>3094.9976088385229</v>
      </c>
      <c r="D187" s="13">
        <f t="shared" si="8"/>
        <v>14076.040105107364</v>
      </c>
      <c r="E187" s="13">
        <f t="shared" si="8"/>
        <v>2412.7074220460213</v>
      </c>
      <c r="F187" s="13">
        <f t="shared" si="8"/>
        <v>8565.8590584545345</v>
      </c>
      <c r="G187" s="13">
        <f t="shared" si="8"/>
        <v>43736.02123770355</v>
      </c>
      <c r="H187" s="13">
        <f t="shared" si="8"/>
        <v>144026.61584816966</v>
      </c>
      <c r="I187" s="13">
        <f t="shared" si="8"/>
        <v>70858.081281109728</v>
      </c>
      <c r="J187" s="14">
        <f t="shared" si="9"/>
        <v>287784</v>
      </c>
      <c r="K187" s="36"/>
      <c r="L187" s="16"/>
      <c r="M187" s="23"/>
      <c r="N187" s="23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</row>
    <row r="188" spans="1:27" ht="17.100000000000001" customHeight="1" x14ac:dyDescent="0.35">
      <c r="A188" s="3" t="s">
        <v>18</v>
      </c>
      <c r="B188" s="13">
        <f t="shared" si="8"/>
        <v>42</v>
      </c>
      <c r="C188" s="13">
        <f t="shared" si="8"/>
        <v>110</v>
      </c>
      <c r="D188" s="13">
        <f t="shared" si="8"/>
        <v>2757.777456647399</v>
      </c>
      <c r="E188" s="13">
        <f t="shared" si="8"/>
        <v>0</v>
      </c>
      <c r="F188" s="13">
        <f t="shared" si="8"/>
        <v>2563.8603256720426</v>
      </c>
      <c r="G188" s="13">
        <f t="shared" si="8"/>
        <v>5407.8839568109934</v>
      </c>
      <c r="H188" s="13">
        <f t="shared" si="8"/>
        <v>6096.478260869565</v>
      </c>
      <c r="I188" s="13">
        <f t="shared" si="8"/>
        <v>0</v>
      </c>
      <c r="J188" s="14">
        <f t="shared" si="9"/>
        <v>16978</v>
      </c>
      <c r="K188" s="36"/>
      <c r="L188" s="16"/>
      <c r="M188" s="23"/>
      <c r="N188" s="23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</row>
    <row r="189" spans="1:27" ht="17.100000000000001" customHeight="1" x14ac:dyDescent="0.35">
      <c r="A189" s="3" t="s">
        <v>19</v>
      </c>
      <c r="B189" s="13">
        <f t="shared" si="8"/>
        <v>11140.269710109304</v>
      </c>
      <c r="C189" s="13">
        <f t="shared" si="8"/>
        <v>13433.695532161633</v>
      </c>
      <c r="D189" s="13">
        <f t="shared" si="8"/>
        <v>35548.381780170668</v>
      </c>
      <c r="E189" s="13">
        <f t="shared" si="8"/>
        <v>2709.1590724241719</v>
      </c>
      <c r="F189" s="13">
        <f t="shared" si="8"/>
        <v>75586.341451724424</v>
      </c>
      <c r="G189" s="13">
        <f t="shared" si="8"/>
        <v>87577.116268869402</v>
      </c>
      <c r="H189" s="13">
        <f t="shared" si="8"/>
        <v>238295.53781186065</v>
      </c>
      <c r="I189" s="13">
        <f t="shared" si="8"/>
        <v>7937.4983726797982</v>
      </c>
      <c r="J189" s="14">
        <f t="shared" si="9"/>
        <v>472228.00000000006</v>
      </c>
      <c r="K189" s="36"/>
      <c r="L189" s="16"/>
      <c r="M189" s="23"/>
      <c r="N189" s="23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</row>
    <row r="190" spans="1:27" ht="17.100000000000001" customHeight="1" x14ac:dyDescent="0.35">
      <c r="A190" s="3" t="s">
        <v>20</v>
      </c>
      <c r="B190" s="13">
        <f t="shared" si="8"/>
        <v>192214.67808508454</v>
      </c>
      <c r="C190" s="13">
        <f t="shared" si="8"/>
        <v>178451.36909173048</v>
      </c>
      <c r="D190" s="13">
        <f t="shared" si="8"/>
        <v>16804.145042612752</v>
      </c>
      <c r="E190" s="13">
        <f t="shared" si="8"/>
        <v>236064.01709675521</v>
      </c>
      <c r="F190" s="13">
        <f t="shared" si="8"/>
        <v>27985.568024878958</v>
      </c>
      <c r="G190" s="13">
        <f t="shared" si="8"/>
        <v>18593.405674121153</v>
      </c>
      <c r="H190" s="13">
        <f t="shared" si="8"/>
        <v>357344.19356816757</v>
      </c>
      <c r="I190" s="13">
        <f t="shared" si="8"/>
        <v>44425.623416649323</v>
      </c>
      <c r="J190" s="14">
        <f t="shared" si="9"/>
        <v>1071883</v>
      </c>
      <c r="K190" s="36"/>
      <c r="L190" s="16"/>
      <c r="M190" s="23"/>
      <c r="N190" s="23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</row>
    <row r="191" spans="1:27" ht="17.100000000000001" customHeight="1" x14ac:dyDescent="0.35">
      <c r="A191" s="3" t="s">
        <v>21</v>
      </c>
      <c r="B191" s="13">
        <f t="shared" si="8"/>
        <v>14819.878703197848</v>
      </c>
      <c r="C191" s="13">
        <f t="shared" si="8"/>
        <v>191940.43813883257</v>
      </c>
      <c r="D191" s="13">
        <f t="shared" si="8"/>
        <v>2852.7187375543308</v>
      </c>
      <c r="E191" s="13">
        <f t="shared" si="8"/>
        <v>42018.511750197242</v>
      </c>
      <c r="F191" s="13">
        <f t="shared" si="8"/>
        <v>153069.90244321094</v>
      </c>
      <c r="G191" s="13">
        <f t="shared" si="8"/>
        <v>69868.798919579873</v>
      </c>
      <c r="H191" s="13">
        <f t="shared" si="8"/>
        <v>2203.0000418349091</v>
      </c>
      <c r="I191" s="13">
        <f t="shared" si="8"/>
        <v>188422.75126559226</v>
      </c>
      <c r="J191" s="14">
        <f t="shared" si="9"/>
        <v>665196</v>
      </c>
      <c r="K191" s="36"/>
      <c r="L191" s="16"/>
      <c r="M191" s="23"/>
      <c r="N191" s="23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</row>
    <row r="192" spans="1:27" ht="17.100000000000001" customHeight="1" x14ac:dyDescent="0.35">
      <c r="A192" s="3" t="s">
        <v>22</v>
      </c>
      <c r="B192" s="13">
        <f t="shared" si="8"/>
        <v>0</v>
      </c>
      <c r="C192" s="13">
        <f t="shared" si="8"/>
        <v>0</v>
      </c>
      <c r="D192" s="13">
        <f t="shared" si="8"/>
        <v>2036.7346081109476</v>
      </c>
      <c r="E192" s="13">
        <f t="shared" si="8"/>
        <v>1804170.3196584219</v>
      </c>
      <c r="F192" s="13">
        <f t="shared" si="8"/>
        <v>34991.747349433354</v>
      </c>
      <c r="G192" s="13">
        <f t="shared" si="8"/>
        <v>13458.198384033652</v>
      </c>
      <c r="H192" s="13">
        <f t="shared" si="8"/>
        <v>0</v>
      </c>
      <c r="I192" s="13">
        <f t="shared" si="8"/>
        <v>0</v>
      </c>
      <c r="J192" s="14">
        <f t="shared" si="9"/>
        <v>1854657</v>
      </c>
      <c r="K192" s="36"/>
      <c r="L192" s="22"/>
      <c r="M192" s="23"/>
      <c r="N192" s="23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</row>
    <row r="193" spans="1:27" ht="17.100000000000001" customHeight="1" x14ac:dyDescent="0.35">
      <c r="A193" s="3" t="s">
        <v>23</v>
      </c>
      <c r="B193" s="13">
        <f t="shared" si="8"/>
        <v>118139.81749640379</v>
      </c>
      <c r="C193" s="13">
        <f t="shared" si="8"/>
        <v>158977.58920716654</v>
      </c>
      <c r="D193" s="13">
        <f t="shared" si="8"/>
        <v>16089.093352876589</v>
      </c>
      <c r="E193" s="13">
        <f t="shared" si="8"/>
        <v>55535.011401858952</v>
      </c>
      <c r="F193" s="13">
        <f t="shared" si="8"/>
        <v>180611.51474065718</v>
      </c>
      <c r="G193" s="13">
        <f t="shared" si="8"/>
        <v>77342.762378702158</v>
      </c>
      <c r="H193" s="13">
        <f t="shared" si="8"/>
        <v>2010.4196923838426</v>
      </c>
      <c r="I193" s="13">
        <f t="shared" si="8"/>
        <v>71689.791729950957</v>
      </c>
      <c r="J193" s="14">
        <f t="shared" si="9"/>
        <v>680396</v>
      </c>
      <c r="K193" s="36"/>
      <c r="L193" s="22"/>
      <c r="M193" s="23"/>
      <c r="N193" s="23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</row>
    <row r="194" spans="1:27" ht="17.100000000000001" customHeight="1" x14ac:dyDescent="0.35">
      <c r="A194" s="3" t="s">
        <v>24</v>
      </c>
      <c r="B194" s="13">
        <f t="shared" si="8"/>
        <v>864301.41761821683</v>
      </c>
      <c r="C194" s="13">
        <f t="shared" si="8"/>
        <v>352292.10639003338</v>
      </c>
      <c r="D194" s="13">
        <f t="shared" si="8"/>
        <v>341183.73501189618</v>
      </c>
      <c r="E194" s="13">
        <f t="shared" si="8"/>
        <v>1280040.1498211129</v>
      </c>
      <c r="F194" s="13">
        <f t="shared" si="8"/>
        <v>156408.39008436719</v>
      </c>
      <c r="G194" s="13">
        <f t="shared" si="8"/>
        <v>108058.66074111131</v>
      </c>
      <c r="H194" s="13">
        <f t="shared" si="8"/>
        <v>364783.6649202421</v>
      </c>
      <c r="I194" s="13">
        <f t="shared" si="8"/>
        <v>225586.8754130202</v>
      </c>
      <c r="J194" s="14">
        <f t="shared" si="9"/>
        <v>3692655</v>
      </c>
      <c r="K194" s="36"/>
      <c r="L194" s="22"/>
      <c r="M194" s="23"/>
      <c r="N194" s="23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</row>
    <row r="195" spans="1:27" ht="17.100000000000001" customHeight="1" x14ac:dyDescent="0.35">
      <c r="A195" s="3" t="s">
        <v>25</v>
      </c>
      <c r="B195" s="13">
        <f t="shared" ref="B195:I200" si="10">+B136</f>
        <v>229640.22799417374</v>
      </c>
      <c r="C195" s="13">
        <f t="shared" si="10"/>
        <v>90300.331461113412</v>
      </c>
      <c r="D195" s="13">
        <f t="shared" si="10"/>
        <v>104038.18272922238</v>
      </c>
      <c r="E195" s="13">
        <f t="shared" si="10"/>
        <v>78411.371263587745</v>
      </c>
      <c r="F195" s="13">
        <f t="shared" si="10"/>
        <v>217300.26482322285</v>
      </c>
      <c r="G195" s="13">
        <f t="shared" si="10"/>
        <v>58532.656137754391</v>
      </c>
      <c r="H195" s="13">
        <f t="shared" si="10"/>
        <v>125242.65518759734</v>
      </c>
      <c r="I195" s="13">
        <f t="shared" si="10"/>
        <v>12508.31040332808</v>
      </c>
      <c r="J195" s="14">
        <f t="shared" si="9"/>
        <v>915974</v>
      </c>
      <c r="K195" s="36"/>
      <c r="L195" s="22"/>
      <c r="M195" s="23"/>
      <c r="N195" s="23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</row>
    <row r="196" spans="1:27" ht="17.100000000000001" customHeight="1" x14ac:dyDescent="0.35">
      <c r="A196" s="3" t="s">
        <v>26</v>
      </c>
      <c r="B196" s="13">
        <f t="shared" si="10"/>
        <v>0</v>
      </c>
      <c r="C196" s="13">
        <f t="shared" si="10"/>
        <v>0</v>
      </c>
      <c r="D196" s="13">
        <f t="shared" si="10"/>
        <v>0</v>
      </c>
      <c r="E196" s="13">
        <f t="shared" si="10"/>
        <v>52205</v>
      </c>
      <c r="F196" s="13">
        <f t="shared" si="10"/>
        <v>0</v>
      </c>
      <c r="G196" s="13">
        <f t="shared" si="10"/>
        <v>0</v>
      </c>
      <c r="H196" s="13">
        <f t="shared" si="10"/>
        <v>0</v>
      </c>
      <c r="I196" s="13">
        <f t="shared" si="10"/>
        <v>0</v>
      </c>
      <c r="J196" s="14">
        <f t="shared" si="9"/>
        <v>52205</v>
      </c>
      <c r="K196" s="36"/>
      <c r="L196" s="22"/>
      <c r="M196" s="23"/>
      <c r="N196" s="23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</row>
    <row r="197" spans="1:27" ht="17.100000000000001" customHeight="1" x14ac:dyDescent="0.35">
      <c r="A197" s="3" t="s">
        <v>27</v>
      </c>
      <c r="B197" s="13">
        <f t="shared" si="10"/>
        <v>111456.50492121564</v>
      </c>
      <c r="C197" s="13">
        <f t="shared" si="10"/>
        <v>218461.07749985612</v>
      </c>
      <c r="D197" s="13">
        <f t="shared" si="10"/>
        <v>44952.789544553838</v>
      </c>
      <c r="E197" s="13">
        <f t="shared" si="10"/>
        <v>54722.560644826328</v>
      </c>
      <c r="F197" s="13">
        <f t="shared" si="10"/>
        <v>86612.563952395052</v>
      </c>
      <c r="G197" s="13">
        <f t="shared" si="10"/>
        <v>82969.55153691562</v>
      </c>
      <c r="H197" s="13">
        <f t="shared" si="10"/>
        <v>60786.949899620799</v>
      </c>
      <c r="I197" s="13">
        <f t="shared" si="10"/>
        <v>129002.00200061659</v>
      </c>
      <c r="J197" s="14">
        <f t="shared" si="9"/>
        <v>788964.00000000012</v>
      </c>
      <c r="K197" s="36"/>
      <c r="L197" s="22"/>
      <c r="M197" s="23"/>
      <c r="N197" s="23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</row>
    <row r="198" spans="1:27" ht="17.100000000000001" customHeight="1" x14ac:dyDescent="0.35">
      <c r="A198" s="3" t="s">
        <v>28</v>
      </c>
      <c r="B198" s="13">
        <f t="shared" si="10"/>
        <v>205838.76050760143</v>
      </c>
      <c r="C198" s="13">
        <f t="shared" si="10"/>
        <v>11997.802612509819</v>
      </c>
      <c r="D198" s="13">
        <f t="shared" si="10"/>
        <v>54470.173425003319</v>
      </c>
      <c r="E198" s="13">
        <f t="shared" si="10"/>
        <v>123159.17347297541</v>
      </c>
      <c r="F198" s="13">
        <f t="shared" si="10"/>
        <v>47152.635681325781</v>
      </c>
      <c r="G198" s="13">
        <f t="shared" si="10"/>
        <v>29856.983037150796</v>
      </c>
      <c r="H198" s="13">
        <f t="shared" si="10"/>
        <v>57087.637331905047</v>
      </c>
      <c r="I198" s="13">
        <f t="shared" si="10"/>
        <v>4192.8339315284011</v>
      </c>
      <c r="J198" s="14">
        <f t="shared" si="9"/>
        <v>533756</v>
      </c>
      <c r="K198" s="36"/>
      <c r="L198" s="22"/>
      <c r="M198" s="23"/>
      <c r="N198" s="23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</row>
    <row r="199" spans="1:27" ht="17.100000000000001" customHeight="1" x14ac:dyDescent="0.35">
      <c r="A199" s="3" t="s">
        <v>29</v>
      </c>
      <c r="B199" s="13">
        <f t="shared" si="10"/>
        <v>133440.53690398508</v>
      </c>
      <c r="C199" s="13">
        <f t="shared" si="10"/>
        <v>0</v>
      </c>
      <c r="D199" s="13">
        <f t="shared" si="10"/>
        <v>88337.964287807539</v>
      </c>
      <c r="E199" s="13">
        <f t="shared" si="10"/>
        <v>299828.92984265561</v>
      </c>
      <c r="F199" s="13">
        <f t="shared" si="10"/>
        <v>347550.11557006428</v>
      </c>
      <c r="G199" s="13">
        <f t="shared" si="10"/>
        <v>44975.844424204006</v>
      </c>
      <c r="H199" s="13">
        <f t="shared" si="10"/>
        <v>337455.10108293867</v>
      </c>
      <c r="I199" s="13">
        <f t="shared" si="10"/>
        <v>7956.5078883448023</v>
      </c>
      <c r="J199" s="14">
        <f t="shared" si="9"/>
        <v>1259545</v>
      </c>
      <c r="K199" s="36"/>
      <c r="L199" s="22"/>
      <c r="M199" s="23"/>
      <c r="N199" s="23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</row>
    <row r="200" spans="1:27" ht="17.100000000000001" customHeight="1" x14ac:dyDescent="0.35">
      <c r="A200" s="3" t="s">
        <v>30</v>
      </c>
      <c r="B200" s="13">
        <f t="shared" si="10"/>
        <v>153699.11673241106</v>
      </c>
      <c r="C200" s="13">
        <f t="shared" si="10"/>
        <v>125.37491475531611</v>
      </c>
      <c r="D200" s="13">
        <f t="shared" si="10"/>
        <v>5138.9481191207633</v>
      </c>
      <c r="E200" s="13">
        <f t="shared" si="10"/>
        <v>30683.799651415899</v>
      </c>
      <c r="F200" s="13">
        <f t="shared" si="10"/>
        <v>134616.41427953905</v>
      </c>
      <c r="G200" s="13">
        <f t="shared" si="10"/>
        <v>602.33008538991169</v>
      </c>
      <c r="H200" s="13">
        <f t="shared" si="10"/>
        <v>9682.8138363345915</v>
      </c>
      <c r="I200" s="13">
        <f t="shared" si="10"/>
        <v>1376.202381033389</v>
      </c>
      <c r="J200" s="14">
        <f t="shared" si="9"/>
        <v>335924.99999999994</v>
      </c>
      <c r="K200" s="36"/>
      <c r="L200" s="22"/>
      <c r="M200" s="23"/>
      <c r="N200" s="23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</row>
    <row r="201" spans="1:27" ht="17.100000000000001" customHeight="1" x14ac:dyDescent="0.35">
      <c r="A201" s="3" t="s">
        <v>31</v>
      </c>
      <c r="B201" s="13">
        <f t="shared" ref="B201:I201" si="11">+B142*1.6</f>
        <v>13023.192441236315</v>
      </c>
      <c r="C201" s="13">
        <f t="shared" si="11"/>
        <v>511.92925882468393</v>
      </c>
      <c r="D201" s="13">
        <f t="shared" si="11"/>
        <v>797.75239701326609</v>
      </c>
      <c r="E201" s="13">
        <f t="shared" si="11"/>
        <v>82026.594356607005</v>
      </c>
      <c r="F201" s="13">
        <f t="shared" si="11"/>
        <v>1337.351636949249</v>
      </c>
      <c r="G201" s="13">
        <f t="shared" si="11"/>
        <v>519.97116707230668</v>
      </c>
      <c r="H201" s="13">
        <f t="shared" si="11"/>
        <v>514.41300365935058</v>
      </c>
      <c r="I201" s="13">
        <f t="shared" si="11"/>
        <v>895.99573863783098</v>
      </c>
      <c r="J201" s="14">
        <f t="shared" si="9"/>
        <v>99627.200000000012</v>
      </c>
      <c r="K201" s="36"/>
      <c r="L201" s="22"/>
      <c r="M201" s="23"/>
      <c r="N201" s="23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</row>
    <row r="202" spans="1:27" ht="17.100000000000001" customHeight="1" x14ac:dyDescent="0.35">
      <c r="A202" s="3" t="s">
        <v>32</v>
      </c>
      <c r="B202" s="13">
        <f t="shared" ref="B202:I202" si="12">+B143*35</f>
        <v>190.23529411764707</v>
      </c>
      <c r="C202" s="13">
        <f t="shared" si="12"/>
        <v>0</v>
      </c>
      <c r="D202" s="13">
        <f t="shared" si="12"/>
        <v>12369.520547945205</v>
      </c>
      <c r="E202" s="13">
        <f t="shared" si="12"/>
        <v>664329.3853269571</v>
      </c>
      <c r="F202" s="13">
        <f t="shared" si="12"/>
        <v>128829.66510043851</v>
      </c>
      <c r="G202" s="13">
        <f t="shared" si="12"/>
        <v>13924.129934614051</v>
      </c>
      <c r="H202" s="13">
        <f t="shared" si="12"/>
        <v>770</v>
      </c>
      <c r="I202" s="13">
        <f t="shared" si="12"/>
        <v>10417.063795927461</v>
      </c>
      <c r="J202" s="14">
        <f t="shared" si="9"/>
        <v>830830</v>
      </c>
      <c r="K202" s="36"/>
      <c r="L202" s="22"/>
      <c r="M202" s="23"/>
      <c r="N202" s="23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</row>
    <row r="203" spans="1:27" ht="17.100000000000001" customHeight="1" x14ac:dyDescent="0.35">
      <c r="A203" s="3" t="s">
        <v>33</v>
      </c>
      <c r="B203" s="13">
        <f t="shared" ref="B203:I203" si="13">+B144*15</f>
        <v>0</v>
      </c>
      <c r="C203" s="13">
        <f t="shared" si="13"/>
        <v>9642.7861117819884</v>
      </c>
      <c r="D203" s="13">
        <f t="shared" si="13"/>
        <v>4666.4920193889366</v>
      </c>
      <c r="E203" s="13">
        <f t="shared" si="13"/>
        <v>4774807.8977755718</v>
      </c>
      <c r="F203" s="13">
        <f t="shared" si="13"/>
        <v>3060.2477515313753</v>
      </c>
      <c r="G203" s="13">
        <f t="shared" si="13"/>
        <v>75707.268052285261</v>
      </c>
      <c r="H203" s="13">
        <f t="shared" si="13"/>
        <v>15515.308289440891</v>
      </c>
      <c r="I203" s="13">
        <f t="shared" si="13"/>
        <v>90</v>
      </c>
      <c r="J203" s="14">
        <f t="shared" si="9"/>
        <v>4883490.0000000009</v>
      </c>
      <c r="K203" s="36"/>
      <c r="L203" s="22"/>
      <c r="M203" s="23"/>
      <c r="N203" s="23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</row>
    <row r="204" spans="1:27" ht="17.100000000000001" customHeight="1" x14ac:dyDescent="0.35">
      <c r="A204" s="3" t="s">
        <v>34</v>
      </c>
      <c r="B204" s="13">
        <f t="shared" ref="B204:I214" si="14">+B145</f>
        <v>120497.80577864614</v>
      </c>
      <c r="C204" s="13">
        <f t="shared" si="14"/>
        <v>437.60972976467616</v>
      </c>
      <c r="D204" s="13">
        <f t="shared" si="14"/>
        <v>24052.662202979645</v>
      </c>
      <c r="E204" s="13">
        <f t="shared" si="14"/>
        <v>6127.5592897777797</v>
      </c>
      <c r="F204" s="13">
        <f t="shared" si="14"/>
        <v>533914.44353446865</v>
      </c>
      <c r="G204" s="13">
        <f t="shared" si="14"/>
        <v>5436.7309513697146</v>
      </c>
      <c r="H204" s="13">
        <f t="shared" si="14"/>
        <v>22716.517269549906</v>
      </c>
      <c r="I204" s="13">
        <f t="shared" si="14"/>
        <v>2356.6712434434294</v>
      </c>
      <c r="J204" s="14">
        <f t="shared" si="9"/>
        <v>715539.99999999988</v>
      </c>
      <c r="K204" s="36"/>
      <c r="L204" s="22"/>
      <c r="M204" s="23"/>
      <c r="N204" s="23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</row>
    <row r="205" spans="1:27" ht="17.100000000000001" customHeight="1" x14ac:dyDescent="0.35">
      <c r="A205" s="3" t="s">
        <v>35</v>
      </c>
      <c r="B205" s="13">
        <f t="shared" si="14"/>
        <v>0</v>
      </c>
      <c r="C205" s="13">
        <f t="shared" si="14"/>
        <v>0</v>
      </c>
      <c r="D205" s="13">
        <f t="shared" si="14"/>
        <v>309829.11813128978</v>
      </c>
      <c r="E205" s="13">
        <f t="shared" si="14"/>
        <v>0</v>
      </c>
      <c r="F205" s="13">
        <f t="shared" si="14"/>
        <v>0</v>
      </c>
      <c r="G205" s="13">
        <f t="shared" si="14"/>
        <v>0</v>
      </c>
      <c r="H205" s="13">
        <f t="shared" si="14"/>
        <v>2277827.3618687103</v>
      </c>
      <c r="I205" s="13">
        <f t="shared" si="14"/>
        <v>0</v>
      </c>
      <c r="J205" s="14">
        <f t="shared" si="9"/>
        <v>2587656.48</v>
      </c>
      <c r="K205" s="36"/>
      <c r="L205" s="22"/>
      <c r="M205" s="23"/>
      <c r="N205" s="23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</row>
    <row r="206" spans="1:27" ht="17.100000000000001" customHeight="1" x14ac:dyDescent="0.35">
      <c r="A206" s="3" t="s">
        <v>36</v>
      </c>
      <c r="B206" s="13">
        <f t="shared" si="14"/>
        <v>815.15732039332568</v>
      </c>
      <c r="C206" s="13">
        <f t="shared" si="14"/>
        <v>29.484833958673576</v>
      </c>
      <c r="D206" s="13">
        <f t="shared" si="14"/>
        <v>12195.478674111917</v>
      </c>
      <c r="E206" s="13">
        <f t="shared" si="14"/>
        <v>852137.99605580664</v>
      </c>
      <c r="F206" s="13">
        <f t="shared" si="14"/>
        <v>70808.347136624463</v>
      </c>
      <c r="G206" s="13">
        <f t="shared" si="14"/>
        <v>23937.434691367453</v>
      </c>
      <c r="H206" s="13">
        <f t="shared" si="14"/>
        <v>1680.9676032078009</v>
      </c>
      <c r="I206" s="13">
        <f t="shared" si="14"/>
        <v>41.13368452988388</v>
      </c>
      <c r="J206" s="14">
        <f t="shared" si="9"/>
        <v>961646.00000000023</v>
      </c>
      <c r="K206" s="36"/>
      <c r="L206" s="22"/>
      <c r="M206" s="23"/>
      <c r="N206" s="23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</row>
    <row r="207" spans="1:27" ht="17.100000000000001" customHeight="1" x14ac:dyDescent="0.35">
      <c r="A207" s="3" t="s">
        <v>37</v>
      </c>
      <c r="B207" s="13">
        <f t="shared" si="14"/>
        <v>376.59366265393919</v>
      </c>
      <c r="C207" s="13">
        <f t="shared" si="14"/>
        <v>103.08059197465127</v>
      </c>
      <c r="D207" s="13">
        <f t="shared" si="14"/>
        <v>9379.2066792965034</v>
      </c>
      <c r="E207" s="13">
        <f t="shared" si="14"/>
        <v>165157.12453877268</v>
      </c>
      <c r="F207" s="13">
        <f t="shared" si="14"/>
        <v>2759.61109189729</v>
      </c>
      <c r="G207" s="13">
        <f t="shared" si="14"/>
        <v>3635.6580662615511</v>
      </c>
      <c r="H207" s="13">
        <f t="shared" si="14"/>
        <v>8357.3623265002716</v>
      </c>
      <c r="I207" s="13">
        <f t="shared" si="14"/>
        <v>45.363042643104102</v>
      </c>
      <c r="J207" s="14">
        <f t="shared" si="9"/>
        <v>189814</v>
      </c>
      <c r="K207" s="36"/>
      <c r="L207" s="22"/>
      <c r="M207" s="23"/>
      <c r="N207" s="23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</row>
    <row r="208" spans="1:27" ht="17.100000000000001" customHeight="1" x14ac:dyDescent="0.35">
      <c r="A208" s="3" t="s">
        <v>38</v>
      </c>
      <c r="B208" s="13">
        <f t="shared" si="14"/>
        <v>9081.240175107996</v>
      </c>
      <c r="C208" s="13">
        <f t="shared" si="14"/>
        <v>2.2103049421661409</v>
      </c>
      <c r="D208" s="13">
        <f t="shared" si="14"/>
        <v>1582.0206071402777</v>
      </c>
      <c r="E208" s="13">
        <f t="shared" si="14"/>
        <v>14003.665238524984</v>
      </c>
      <c r="F208" s="13">
        <f t="shared" si="14"/>
        <v>2.2103049421661409</v>
      </c>
      <c r="G208" s="13">
        <f t="shared" si="14"/>
        <v>7</v>
      </c>
      <c r="H208" s="13">
        <f t="shared" si="14"/>
        <v>0</v>
      </c>
      <c r="I208" s="13">
        <f t="shared" si="14"/>
        <v>306.65336934241191</v>
      </c>
      <c r="J208" s="14">
        <f t="shared" si="9"/>
        <v>24985.000000000004</v>
      </c>
      <c r="K208" s="36"/>
      <c r="L208" s="22"/>
      <c r="M208" s="23"/>
      <c r="N208" s="23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</row>
    <row r="209" spans="1:29" ht="17.100000000000001" customHeight="1" x14ac:dyDescent="0.35">
      <c r="A209" s="3" t="s">
        <v>39</v>
      </c>
      <c r="B209" s="13">
        <f t="shared" si="14"/>
        <v>0</v>
      </c>
      <c r="C209" s="13">
        <f t="shared" si="14"/>
        <v>0</v>
      </c>
      <c r="D209" s="13">
        <f t="shared" si="14"/>
        <v>0</v>
      </c>
      <c r="E209" s="13">
        <f t="shared" si="14"/>
        <v>64851</v>
      </c>
      <c r="F209" s="13">
        <f t="shared" si="14"/>
        <v>2030</v>
      </c>
      <c r="G209" s="13">
        <f t="shared" si="14"/>
        <v>0</v>
      </c>
      <c r="H209" s="13">
        <f t="shared" si="14"/>
        <v>0</v>
      </c>
      <c r="I209" s="13">
        <f t="shared" si="14"/>
        <v>24</v>
      </c>
      <c r="J209" s="14">
        <f t="shared" si="9"/>
        <v>66905</v>
      </c>
      <c r="K209" s="36"/>
      <c r="L209" s="22"/>
      <c r="M209" s="23"/>
      <c r="N209" s="23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spans="1:29" ht="17.100000000000001" customHeight="1" x14ac:dyDescent="0.35">
      <c r="A210" s="3" t="s">
        <v>40</v>
      </c>
      <c r="B210" s="13">
        <f t="shared" si="14"/>
        <v>0</v>
      </c>
      <c r="C210" s="13">
        <f t="shared" si="14"/>
        <v>0</v>
      </c>
      <c r="D210" s="13">
        <f t="shared" si="14"/>
        <v>0</v>
      </c>
      <c r="E210" s="13">
        <f t="shared" si="14"/>
        <v>32785.580411124545</v>
      </c>
      <c r="F210" s="13">
        <f t="shared" si="14"/>
        <v>1100</v>
      </c>
      <c r="G210" s="13">
        <f t="shared" si="14"/>
        <v>0</v>
      </c>
      <c r="H210" s="13">
        <f t="shared" si="14"/>
        <v>0</v>
      </c>
      <c r="I210" s="13">
        <f t="shared" si="14"/>
        <v>5.4195888754534458</v>
      </c>
      <c r="J210" s="14">
        <f t="shared" si="9"/>
        <v>33891</v>
      </c>
      <c r="K210" s="36"/>
      <c r="L210" s="22"/>
      <c r="M210" s="23"/>
      <c r="N210" s="23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spans="1:29" ht="17.100000000000001" customHeight="1" x14ac:dyDescent="0.35">
      <c r="A211" s="3" t="s">
        <v>41</v>
      </c>
      <c r="B211" s="13">
        <f t="shared" si="14"/>
        <v>40096.083110409738</v>
      </c>
      <c r="C211" s="13">
        <f t="shared" si="14"/>
        <v>7652.3140959114062</v>
      </c>
      <c r="D211" s="13">
        <f t="shared" si="14"/>
        <v>2264.9448444920313</v>
      </c>
      <c r="E211" s="13">
        <f t="shared" si="14"/>
        <v>3914.5112958752379</v>
      </c>
      <c r="F211" s="13">
        <f t="shared" si="14"/>
        <v>23875.810211119151</v>
      </c>
      <c r="G211" s="13">
        <f t="shared" si="14"/>
        <v>27073.815334132261</v>
      </c>
      <c r="H211" s="13">
        <f t="shared" si="14"/>
        <v>27122.27376902672</v>
      </c>
      <c r="I211" s="13">
        <f t="shared" si="14"/>
        <v>18366.247339033464</v>
      </c>
      <c r="J211" s="14">
        <f t="shared" si="9"/>
        <v>150366</v>
      </c>
      <c r="K211" s="36"/>
      <c r="L211" s="22"/>
      <c r="M211" s="23"/>
      <c r="N211" s="23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spans="1:29" ht="17.100000000000001" customHeight="1" x14ac:dyDescent="0.35">
      <c r="A212" s="3" t="s">
        <v>42</v>
      </c>
      <c r="B212" s="13">
        <f t="shared" si="14"/>
        <v>0</v>
      </c>
      <c r="C212" s="13">
        <f t="shared" si="14"/>
        <v>63404.422741259485</v>
      </c>
      <c r="D212" s="13">
        <f t="shared" si="14"/>
        <v>10</v>
      </c>
      <c r="E212" s="13">
        <f t="shared" si="14"/>
        <v>6456.4691309476993</v>
      </c>
      <c r="F212" s="13">
        <f t="shared" si="14"/>
        <v>659.10812779281468</v>
      </c>
      <c r="G212" s="13">
        <f t="shared" si="14"/>
        <v>0</v>
      </c>
      <c r="H212" s="13">
        <f t="shared" si="14"/>
        <v>150</v>
      </c>
      <c r="I212" s="13">
        <f t="shared" si="14"/>
        <v>96</v>
      </c>
      <c r="J212" s="14">
        <f t="shared" si="9"/>
        <v>70776</v>
      </c>
      <c r="K212" s="36"/>
      <c r="L212" s="22"/>
      <c r="M212" s="23"/>
      <c r="N212" s="23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spans="1:29" ht="17.100000000000001" customHeight="1" x14ac:dyDescent="0.35">
      <c r="A213" s="3" t="s">
        <v>43</v>
      </c>
      <c r="B213" s="13">
        <f t="shared" si="14"/>
        <v>51248.865467188283</v>
      </c>
      <c r="C213" s="13">
        <f t="shared" si="14"/>
        <v>1028.4150129602747</v>
      </c>
      <c r="D213" s="13">
        <f t="shared" si="14"/>
        <v>394.17741270034924</v>
      </c>
      <c r="E213" s="13">
        <f t="shared" si="14"/>
        <v>57429.860474589652</v>
      </c>
      <c r="F213" s="13">
        <f t="shared" si="14"/>
        <v>4000</v>
      </c>
      <c r="G213" s="13">
        <f t="shared" si="14"/>
        <v>0</v>
      </c>
      <c r="H213" s="13">
        <f t="shared" si="14"/>
        <v>935.68163256143248</v>
      </c>
      <c r="I213" s="13">
        <f t="shared" si="14"/>
        <v>0</v>
      </c>
      <c r="J213" s="14">
        <f t="shared" si="9"/>
        <v>115037</v>
      </c>
      <c r="K213" s="36"/>
      <c r="L213" s="22"/>
      <c r="M213" s="23"/>
      <c r="N213" s="23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spans="1:29" ht="17.100000000000001" customHeight="1" x14ac:dyDescent="0.35">
      <c r="A214" s="3" t="s">
        <v>44</v>
      </c>
      <c r="B214" s="13">
        <f t="shared" si="14"/>
        <v>37845.517476751986</v>
      </c>
      <c r="C214" s="13">
        <f t="shared" si="14"/>
        <v>352.25217977193984</v>
      </c>
      <c r="D214" s="13">
        <f t="shared" si="14"/>
        <v>125020.40990965322</v>
      </c>
      <c r="E214" s="13">
        <f t="shared" si="14"/>
        <v>63567.985716386138</v>
      </c>
      <c r="F214" s="13">
        <f t="shared" si="14"/>
        <v>13000</v>
      </c>
      <c r="G214" s="13">
        <f t="shared" si="14"/>
        <v>0</v>
      </c>
      <c r="H214" s="13">
        <f t="shared" si="14"/>
        <v>754.8347174367301</v>
      </c>
      <c r="I214" s="13">
        <f t="shared" si="14"/>
        <v>0</v>
      </c>
      <c r="J214" s="14">
        <f t="shared" si="9"/>
        <v>240541</v>
      </c>
      <c r="K214" s="36"/>
      <c r="L214" s="22"/>
      <c r="M214" s="23"/>
      <c r="N214" s="23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spans="1:29" ht="17.100000000000001" customHeight="1" x14ac:dyDescent="0.35">
      <c r="A215" s="3" t="s">
        <v>45</v>
      </c>
      <c r="B215" s="13">
        <f t="shared" ref="B215:I215" si="15">+B156*12</f>
        <v>6276111.0807261793</v>
      </c>
      <c r="C215" s="13">
        <f t="shared" si="15"/>
        <v>302926.67134686175</v>
      </c>
      <c r="D215" s="13">
        <f t="shared" si="15"/>
        <v>19828.917225980003</v>
      </c>
      <c r="E215" s="13">
        <f t="shared" si="15"/>
        <v>32714.224772982194</v>
      </c>
      <c r="F215" s="13">
        <f t="shared" si="15"/>
        <v>3799913.5892187268</v>
      </c>
      <c r="G215" s="13">
        <f t="shared" si="15"/>
        <v>2262181.574251717</v>
      </c>
      <c r="H215" s="13">
        <f t="shared" si="15"/>
        <v>128523.85597018937</v>
      </c>
      <c r="I215" s="13">
        <f t="shared" si="15"/>
        <v>435148.08648736274</v>
      </c>
      <c r="J215" s="14">
        <f t="shared" si="9"/>
        <v>13257347.999999998</v>
      </c>
      <c r="K215" s="36"/>
      <c r="L215" s="22"/>
      <c r="M215" s="23"/>
      <c r="N215" s="23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</row>
    <row r="216" spans="1:29" ht="17.100000000000001" customHeight="1" x14ac:dyDescent="0.35">
      <c r="A216" s="3" t="s">
        <v>46</v>
      </c>
      <c r="B216" s="13">
        <f t="shared" ref="B216:I216" si="16">+B157*3</f>
        <v>34525.397192246543</v>
      </c>
      <c r="C216" s="13">
        <f t="shared" si="16"/>
        <v>200437.19522098976</v>
      </c>
      <c r="D216" s="13">
        <f t="shared" si="16"/>
        <v>10917.235307197714</v>
      </c>
      <c r="E216" s="13">
        <f t="shared" si="16"/>
        <v>62411.297096183866</v>
      </c>
      <c r="F216" s="13">
        <f t="shared" si="16"/>
        <v>292842.75822167727</v>
      </c>
      <c r="G216" s="13">
        <f t="shared" si="16"/>
        <v>105656.17024837276</v>
      </c>
      <c r="H216" s="13">
        <f t="shared" si="16"/>
        <v>1238.9666954842114</v>
      </c>
      <c r="I216" s="13">
        <f t="shared" si="16"/>
        <v>323892.98001784791</v>
      </c>
      <c r="J216" s="14">
        <f t="shared" si="9"/>
        <v>1031922</v>
      </c>
      <c r="K216" s="36"/>
      <c r="L216" s="22"/>
      <c r="M216" s="23"/>
      <c r="N216" s="23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</row>
    <row r="217" spans="1:29" ht="17.100000000000001" customHeight="1" x14ac:dyDescent="0.35">
      <c r="A217" s="3" t="s">
        <v>47</v>
      </c>
      <c r="B217" s="13">
        <f t="shared" ref="B217:I217" si="17">+B158*60</f>
        <v>289607.45669586933</v>
      </c>
      <c r="C217" s="13">
        <f t="shared" si="17"/>
        <v>7362108.4382997444</v>
      </c>
      <c r="D217" s="13">
        <f t="shared" si="17"/>
        <v>4667868.5844765706</v>
      </c>
      <c r="E217" s="13">
        <f t="shared" si="17"/>
        <v>3350597.1525910129</v>
      </c>
      <c r="F217" s="13">
        <f t="shared" si="17"/>
        <v>2252480.7513632691</v>
      </c>
      <c r="G217" s="13">
        <f t="shared" si="17"/>
        <v>802628.39110820298</v>
      </c>
      <c r="H217" s="13">
        <f t="shared" si="17"/>
        <v>178182.93428362007</v>
      </c>
      <c r="I217" s="13">
        <f t="shared" si="17"/>
        <v>126666.29118171157</v>
      </c>
      <c r="J217" s="14">
        <f t="shared" si="9"/>
        <v>19030140.000000004</v>
      </c>
      <c r="K217" s="36"/>
      <c r="L217" s="22"/>
      <c r="M217" s="23"/>
      <c r="N217" s="23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</row>
    <row r="218" spans="1:29" ht="17.100000000000001" customHeight="1" x14ac:dyDescent="0.35">
      <c r="A218" s="3" t="s">
        <v>48</v>
      </c>
      <c r="B218" s="13">
        <f t="shared" ref="B218:I218" si="18">+B159*35</f>
        <v>90419.209073028702</v>
      </c>
      <c r="C218" s="13">
        <f t="shared" si="18"/>
        <v>0</v>
      </c>
      <c r="D218" s="13">
        <f t="shared" si="18"/>
        <v>155341.99246599848</v>
      </c>
      <c r="E218" s="13">
        <f t="shared" si="18"/>
        <v>0</v>
      </c>
      <c r="F218" s="13">
        <f t="shared" si="18"/>
        <v>25484.467008908348</v>
      </c>
      <c r="G218" s="13">
        <f t="shared" si="18"/>
        <v>384523.99458702677</v>
      </c>
      <c r="H218" s="13">
        <f t="shared" si="18"/>
        <v>110756.47077626406</v>
      </c>
      <c r="I218" s="13">
        <f t="shared" si="18"/>
        <v>14218.866088773682</v>
      </c>
      <c r="J218" s="14">
        <f t="shared" si="9"/>
        <v>780745.00000000012</v>
      </c>
      <c r="K218" s="36"/>
      <c r="L218" s="22"/>
      <c r="M218" s="23"/>
      <c r="N218" s="23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</row>
    <row r="219" spans="1:29" ht="17.100000000000001" customHeight="1" x14ac:dyDescent="0.35">
      <c r="A219" s="3" t="s">
        <v>49</v>
      </c>
      <c r="B219" s="13">
        <f t="shared" ref="B219:I219" si="19">+B160*5</f>
        <v>259364.82483926197</v>
      </c>
      <c r="C219" s="13">
        <f t="shared" si="19"/>
        <v>643488.20796044962</v>
      </c>
      <c r="D219" s="13">
        <f t="shared" si="19"/>
        <v>25.109130749853342</v>
      </c>
      <c r="E219" s="13">
        <f t="shared" si="19"/>
        <v>1736.6921673196302</v>
      </c>
      <c r="F219" s="13">
        <f t="shared" si="19"/>
        <v>1139456.0231685217</v>
      </c>
      <c r="G219" s="13">
        <f t="shared" si="19"/>
        <v>22846.334302541345</v>
      </c>
      <c r="H219" s="13">
        <f t="shared" si="19"/>
        <v>140.26191379964803</v>
      </c>
      <c r="I219" s="13">
        <f t="shared" si="19"/>
        <v>899087.54651735665</v>
      </c>
      <c r="J219" s="14">
        <f t="shared" si="9"/>
        <v>2966145.0000000005</v>
      </c>
      <c r="K219" s="36"/>
      <c r="L219" s="22"/>
      <c r="M219" s="23"/>
      <c r="N219" s="23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</row>
    <row r="220" spans="1:29" s="20" customFormat="1" ht="17.100000000000001" customHeight="1" x14ac:dyDescent="0.35">
      <c r="A220" s="3" t="s">
        <v>50</v>
      </c>
      <c r="B220" s="13">
        <f t="shared" ref="B220:I220" si="20">+B161*50</f>
        <v>193859.88441149285</v>
      </c>
      <c r="C220" s="13">
        <f t="shared" si="20"/>
        <v>4989401.1083378978</v>
      </c>
      <c r="D220" s="13">
        <f t="shared" si="20"/>
        <v>256.74212111697966</v>
      </c>
      <c r="E220" s="13">
        <f t="shared" si="20"/>
        <v>40472.792204113117</v>
      </c>
      <c r="F220" s="13">
        <f t="shared" si="20"/>
        <v>3024213.8987865718</v>
      </c>
      <c r="G220" s="13">
        <f t="shared" si="20"/>
        <v>0</v>
      </c>
      <c r="H220" s="13">
        <f t="shared" si="20"/>
        <v>0</v>
      </c>
      <c r="I220" s="13">
        <f t="shared" si="20"/>
        <v>30195.574138806602</v>
      </c>
      <c r="J220" s="14">
        <f t="shared" si="9"/>
        <v>8278399.9999999991</v>
      </c>
      <c r="K220" s="36"/>
      <c r="N220" s="37"/>
      <c r="AA220" s="37"/>
      <c r="AB220" s="37"/>
      <c r="AC220" s="37"/>
    </row>
    <row r="221" spans="1:29" s="20" customFormat="1" ht="17.100000000000001" customHeight="1" x14ac:dyDescent="0.35">
      <c r="A221" s="3" t="s">
        <v>51</v>
      </c>
      <c r="B221" s="13">
        <f t="shared" ref="B221:I221" si="21">+B162*1.3</f>
        <v>176184.27437689985</v>
      </c>
      <c r="C221" s="13">
        <f t="shared" si="21"/>
        <v>39834.103513669441</v>
      </c>
      <c r="D221" s="13">
        <f t="shared" si="21"/>
        <v>87172.543856828634</v>
      </c>
      <c r="E221" s="13">
        <f t="shared" si="21"/>
        <v>5066.8971960633007</v>
      </c>
      <c r="F221" s="13">
        <f t="shared" si="21"/>
        <v>146801.06009178009</v>
      </c>
      <c r="G221" s="13">
        <f t="shared" si="21"/>
        <v>47686.66833394194</v>
      </c>
      <c r="H221" s="13">
        <f t="shared" si="21"/>
        <v>21272.514022092535</v>
      </c>
      <c r="I221" s="13">
        <f t="shared" si="21"/>
        <v>58917.538608724215</v>
      </c>
      <c r="J221" s="14">
        <f t="shared" si="9"/>
        <v>582935.6</v>
      </c>
      <c r="K221" s="36"/>
      <c r="N221" s="37"/>
      <c r="AA221" s="37"/>
      <c r="AB221" s="37"/>
      <c r="AC221" s="37"/>
    </row>
    <row r="222" spans="1:29" s="16" customFormat="1" ht="17.100000000000001" customHeight="1" x14ac:dyDescent="0.25">
      <c r="A222" s="3" t="s">
        <v>52</v>
      </c>
      <c r="B222" s="13">
        <f t="shared" ref="B222:I222" si="22">+B163*8</f>
        <v>81346.068244484399</v>
      </c>
      <c r="C222" s="13">
        <f t="shared" si="22"/>
        <v>2232</v>
      </c>
      <c r="D222" s="13">
        <f t="shared" si="22"/>
        <v>0</v>
      </c>
      <c r="E222" s="13">
        <f t="shared" si="22"/>
        <v>0</v>
      </c>
      <c r="F222" s="13">
        <f t="shared" si="22"/>
        <v>0</v>
      </c>
      <c r="G222" s="13">
        <f t="shared" si="22"/>
        <v>70646.09571923301</v>
      </c>
      <c r="H222" s="13">
        <f t="shared" si="22"/>
        <v>0</v>
      </c>
      <c r="I222" s="13">
        <f t="shared" si="22"/>
        <v>2759.836036282607</v>
      </c>
      <c r="J222" s="14">
        <f t="shared" si="9"/>
        <v>156984.00000000003</v>
      </c>
      <c r="K222" s="17"/>
    </row>
    <row r="223" spans="1:29" s="16" customFormat="1" ht="17.100000000000001" customHeight="1" x14ac:dyDescent="0.25">
      <c r="A223" s="3" t="s">
        <v>53</v>
      </c>
      <c r="B223" s="13">
        <f t="shared" ref="B223:I223" si="23">+B164*4.7</f>
        <v>198126.29005731276</v>
      </c>
      <c r="C223" s="13">
        <f t="shared" si="23"/>
        <v>4599.7416363780439</v>
      </c>
      <c r="D223" s="13">
        <f t="shared" si="23"/>
        <v>565.80847867494765</v>
      </c>
      <c r="E223" s="13">
        <f t="shared" si="23"/>
        <v>0</v>
      </c>
      <c r="F223" s="13">
        <f t="shared" si="23"/>
        <v>23673.915696474312</v>
      </c>
      <c r="G223" s="13">
        <f t="shared" si="23"/>
        <v>38.888925855513307</v>
      </c>
      <c r="H223" s="13">
        <f t="shared" si="23"/>
        <v>0</v>
      </c>
      <c r="I223" s="13">
        <f t="shared" si="23"/>
        <v>110638.65520530446</v>
      </c>
      <c r="J223" s="14">
        <f t="shared" si="9"/>
        <v>337643.30000000005</v>
      </c>
      <c r="K223" s="17"/>
    </row>
    <row r="224" spans="1:29" ht="17.100000000000001" customHeight="1" x14ac:dyDescent="0.25">
      <c r="A224" s="3" t="s">
        <v>54</v>
      </c>
      <c r="B224" s="13">
        <f t="shared" ref="B224:I224" si="24">+B165*0.6</f>
        <v>2580995.8768872102</v>
      </c>
      <c r="C224" s="13">
        <f t="shared" si="24"/>
        <v>166817.17612336899</v>
      </c>
      <c r="D224" s="13">
        <f t="shared" si="24"/>
        <v>20660539.278340604</v>
      </c>
      <c r="E224" s="13">
        <f t="shared" si="24"/>
        <v>95461.901618160293</v>
      </c>
      <c r="F224" s="13">
        <f t="shared" si="24"/>
        <v>218094.25548069089</v>
      </c>
      <c r="G224" s="13">
        <f t="shared" si="24"/>
        <v>306208.54290331545</v>
      </c>
      <c r="H224" s="13">
        <f t="shared" si="24"/>
        <v>846270.07317134168</v>
      </c>
      <c r="I224" s="13">
        <f t="shared" si="24"/>
        <v>262075.89547530524</v>
      </c>
      <c r="J224" s="14">
        <f>SUM(B224:I224)</f>
        <v>25136462.999999996</v>
      </c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</row>
    <row r="225" spans="1:27" ht="17.100000000000001" customHeight="1" x14ac:dyDescent="0.25">
      <c r="A225" s="3" t="s">
        <v>55</v>
      </c>
      <c r="B225" s="13">
        <f t="shared" ref="B225:I225" si="25">+B166*9</f>
        <v>6697872.5978231058</v>
      </c>
      <c r="C225" s="13">
        <f t="shared" si="25"/>
        <v>5314635.743837703</v>
      </c>
      <c r="D225" s="13">
        <f t="shared" si="25"/>
        <v>1954699.7130024619</v>
      </c>
      <c r="E225" s="13">
        <f t="shared" si="25"/>
        <v>2638962.3970253756</v>
      </c>
      <c r="F225" s="13">
        <f t="shared" si="25"/>
        <v>1621555.1080163065</v>
      </c>
      <c r="G225" s="13">
        <f t="shared" si="25"/>
        <v>722240.61339465808</v>
      </c>
      <c r="H225" s="13">
        <f t="shared" si="25"/>
        <v>1068610.558074597</v>
      </c>
      <c r="I225" s="13">
        <f t="shared" si="25"/>
        <v>983751.49115754571</v>
      </c>
      <c r="J225" s="14">
        <f>SUM(B225:I225)</f>
        <v>21002328.222331755</v>
      </c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</row>
    <row r="226" spans="1:27" ht="17.100000000000001" customHeight="1" thickBot="1" x14ac:dyDescent="0.25">
      <c r="A226" s="42" t="s">
        <v>10</v>
      </c>
      <c r="B226" s="50">
        <f t="shared" ref="B226:J226" si="26">SUM(B181:B225)</f>
        <v>19605180.494603194</v>
      </c>
      <c r="C226" s="50">
        <f t="shared" si="26"/>
        <v>31260415.161986448</v>
      </c>
      <c r="D226" s="50">
        <f t="shared" si="26"/>
        <v>31996050.986582119</v>
      </c>
      <c r="E226" s="50">
        <f t="shared" si="26"/>
        <v>19711429.032154381</v>
      </c>
      <c r="F226" s="50">
        <f t="shared" si="26"/>
        <v>15904922.468379298</v>
      </c>
      <c r="G226" s="50">
        <f t="shared" si="26"/>
        <v>6256072.0551169105</v>
      </c>
      <c r="H226" s="50">
        <f t="shared" si="26"/>
        <v>7817381.8929163208</v>
      </c>
      <c r="I226" s="50">
        <f t="shared" si="26"/>
        <v>5657587.7105930774</v>
      </c>
      <c r="J226" s="51">
        <f t="shared" si="26"/>
        <v>138209039.80233175</v>
      </c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</row>
    <row r="227" spans="1:27" ht="17.100000000000001" customHeight="1" x14ac:dyDescent="0.2">
      <c r="A227" s="119" t="s">
        <v>250</v>
      </c>
      <c r="B227" s="123"/>
      <c r="C227" s="123"/>
      <c r="D227" s="123"/>
      <c r="E227" s="123"/>
      <c r="F227" s="123"/>
      <c r="G227" s="123"/>
      <c r="H227" s="123"/>
      <c r="I227" s="123"/>
      <c r="J227" s="123"/>
      <c r="K227" s="132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</row>
    <row r="228" spans="1:27" ht="17.100000000000001" customHeight="1" x14ac:dyDescent="0.2">
      <c r="A228" s="116" t="s">
        <v>244</v>
      </c>
      <c r="B228" s="123"/>
      <c r="C228" s="123"/>
      <c r="D228" s="123"/>
      <c r="E228" s="123"/>
      <c r="F228" s="123"/>
      <c r="G228" s="123"/>
      <c r="H228" s="123"/>
      <c r="I228" s="123"/>
      <c r="J228" s="123"/>
      <c r="K228" s="132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</row>
    <row r="229" spans="1:27" ht="17.100000000000001" customHeight="1" x14ac:dyDescent="0.2">
      <c r="A229" s="116" t="s">
        <v>270</v>
      </c>
      <c r="B229" s="119"/>
      <c r="C229" s="119"/>
      <c r="D229" s="119"/>
      <c r="E229" s="119"/>
      <c r="F229" s="119"/>
      <c r="G229" s="119"/>
      <c r="H229" s="119"/>
      <c r="I229" s="119"/>
      <c r="J229" s="119"/>
      <c r="K229" s="132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</row>
    <row r="230" spans="1:27" ht="17.100000000000001" customHeight="1" x14ac:dyDescent="0.2">
      <c r="A230" s="116" t="s">
        <v>267</v>
      </c>
      <c r="B230" s="119"/>
      <c r="C230" s="119"/>
      <c r="D230" s="119"/>
      <c r="E230" s="119"/>
      <c r="F230" s="119"/>
      <c r="G230" s="119"/>
      <c r="H230" s="119"/>
      <c r="I230" s="119"/>
      <c r="J230" s="119"/>
      <c r="K230" s="132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</row>
    <row r="231" spans="1:27" ht="17.100000000000001" customHeight="1" x14ac:dyDescent="0.2">
      <c r="A231" s="119"/>
      <c r="B231" s="119"/>
      <c r="C231" s="119"/>
      <c r="D231" s="119"/>
      <c r="E231" s="119"/>
      <c r="F231" s="119"/>
      <c r="G231" s="119"/>
      <c r="H231" s="119"/>
      <c r="I231" s="119"/>
      <c r="J231" s="119"/>
      <c r="K231" s="132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</row>
    <row r="232" spans="1:27" ht="17.100000000000001" customHeight="1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</row>
    <row r="233" spans="1:27" ht="17.100000000000001" customHeight="1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</row>
    <row r="234" spans="1:27" ht="17.100000000000001" customHeight="1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</row>
    <row r="235" spans="1:27" ht="17.100000000000001" customHeight="1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L235" s="16"/>
      <c r="M235" s="16"/>
      <c r="N235" s="16"/>
      <c r="O235" s="16"/>
    </row>
    <row r="236" spans="1:27" ht="17.100000000000001" customHeight="1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L236" s="16"/>
      <c r="M236" s="16"/>
      <c r="N236" s="16"/>
      <c r="O236" s="16"/>
    </row>
    <row r="237" spans="1:27" ht="17.100000000000001" customHeight="1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L237" s="16"/>
      <c r="M237" s="16"/>
      <c r="N237" s="16"/>
      <c r="O237" s="16"/>
    </row>
    <row r="238" spans="1:27" ht="17.100000000000001" customHeight="1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L238" s="16"/>
      <c r="M238" s="16"/>
      <c r="N238" s="16"/>
      <c r="O238" s="16"/>
    </row>
    <row r="239" spans="1:27" ht="17.100000000000001" customHeight="1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L239" s="16"/>
      <c r="M239" s="16"/>
      <c r="N239" s="16"/>
      <c r="O239" s="16"/>
    </row>
    <row r="240" spans="1:27" ht="17.100000000000001" customHeight="1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L240" s="16"/>
      <c r="M240" s="16"/>
      <c r="N240" s="16"/>
      <c r="O240" s="16"/>
    </row>
    <row r="241" spans="1:15" ht="17.100000000000001" customHeight="1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L241" s="16"/>
      <c r="M241" s="16"/>
      <c r="N241" s="16"/>
      <c r="O241" s="16"/>
    </row>
    <row r="242" spans="1:15" ht="17.100000000000001" customHeight="1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L242" s="16"/>
      <c r="M242" s="16"/>
      <c r="N242" s="16"/>
      <c r="O242" s="16"/>
    </row>
    <row r="243" spans="1:15" ht="17.100000000000001" customHeight="1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L243" s="16"/>
      <c r="M243" s="16"/>
      <c r="N243" s="16"/>
      <c r="O243" s="16"/>
    </row>
    <row r="244" spans="1:15" ht="17.100000000000001" customHeight="1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L244" s="16"/>
      <c r="M244" s="16"/>
      <c r="N244" s="16"/>
      <c r="O244" s="16"/>
    </row>
    <row r="245" spans="1:15" ht="17.100000000000001" customHeight="1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L245" s="16"/>
      <c r="M245" s="16"/>
      <c r="N245" s="16"/>
      <c r="O245" s="16"/>
    </row>
    <row r="246" spans="1:15" ht="17.100000000000001" customHeight="1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L246" s="16"/>
      <c r="M246" s="16"/>
      <c r="N246" s="16"/>
      <c r="O246" s="16"/>
    </row>
    <row r="247" spans="1:15" ht="17.100000000000001" customHeight="1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L247" s="16"/>
      <c r="M247" s="16"/>
      <c r="N247" s="16"/>
      <c r="O247" s="16"/>
    </row>
    <row r="248" spans="1:15" ht="17.100000000000001" customHeight="1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L248" s="16"/>
      <c r="M248" s="16"/>
      <c r="N248" s="16"/>
      <c r="O248" s="16"/>
    </row>
    <row r="249" spans="1:15" ht="17.100000000000001" customHeight="1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L249" s="16"/>
      <c r="M249" s="16"/>
      <c r="N249" s="16"/>
      <c r="O249" s="16"/>
    </row>
    <row r="250" spans="1:15" ht="17.100000000000001" customHeight="1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L250" s="16"/>
      <c r="M250" s="16"/>
      <c r="N250" s="16"/>
      <c r="O250" s="16"/>
    </row>
    <row r="251" spans="1:15" ht="17.100000000000001" customHeight="1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L251" s="16"/>
      <c r="M251" s="16"/>
      <c r="N251" s="16"/>
      <c r="O251" s="16"/>
    </row>
    <row r="252" spans="1:15" ht="17.100000000000001" customHeight="1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L252" s="16"/>
      <c r="M252" s="16"/>
      <c r="N252" s="16"/>
      <c r="O252" s="16"/>
    </row>
    <row r="253" spans="1:15" ht="17.100000000000001" customHeight="1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L253" s="16"/>
      <c r="M253" s="16"/>
      <c r="N253" s="16"/>
      <c r="O253" s="16"/>
    </row>
    <row r="254" spans="1:15" ht="17.100000000000001" customHeight="1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L254" s="16"/>
      <c r="M254" s="16"/>
      <c r="N254" s="16"/>
      <c r="O254" s="16"/>
    </row>
    <row r="255" spans="1:15" ht="17.100000000000001" customHeight="1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L255" s="16"/>
      <c r="M255" s="16"/>
      <c r="N255" s="16"/>
      <c r="O255" s="16"/>
    </row>
    <row r="256" spans="1:15" ht="17.100000000000001" customHeight="1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L256" s="16"/>
      <c r="M256" s="16"/>
      <c r="N256" s="16"/>
      <c r="O256" s="16"/>
    </row>
    <row r="257" spans="1:15" ht="17.100000000000001" customHeight="1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L257" s="16"/>
      <c r="M257" s="16"/>
      <c r="N257" s="16"/>
      <c r="O257" s="16"/>
    </row>
    <row r="258" spans="1:15" ht="17.100000000000001" customHeight="1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L258" s="16"/>
      <c r="M258" s="16"/>
      <c r="N258" s="16"/>
      <c r="O258" s="16"/>
    </row>
    <row r="259" spans="1:15" ht="17.100000000000001" customHeight="1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L259" s="16"/>
      <c r="M259" s="16"/>
      <c r="N259" s="16"/>
      <c r="O259" s="16"/>
    </row>
    <row r="260" spans="1:15" ht="17.100000000000001" customHeight="1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L260" s="16"/>
      <c r="M260" s="16"/>
      <c r="N260" s="16"/>
      <c r="O260" s="16"/>
    </row>
    <row r="261" spans="1:15" ht="17.100000000000001" customHeight="1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L261" s="16"/>
      <c r="M261" s="16"/>
      <c r="N261" s="16"/>
      <c r="O261" s="16"/>
    </row>
    <row r="262" spans="1:15" ht="17.100000000000001" customHeight="1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L262" s="16"/>
      <c r="M262" s="16"/>
      <c r="N262" s="16"/>
      <c r="O262" s="16"/>
    </row>
    <row r="263" spans="1:15" ht="17.100000000000001" customHeight="1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L263" s="16"/>
      <c r="M263" s="16"/>
      <c r="N263" s="16"/>
      <c r="O263" s="16"/>
    </row>
    <row r="264" spans="1:15" ht="17.100000000000001" customHeight="1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L264" s="16"/>
      <c r="M264" s="16"/>
      <c r="N264" s="16"/>
      <c r="O264" s="16"/>
    </row>
    <row r="265" spans="1:15" ht="17.100000000000001" customHeight="1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L265" s="16"/>
      <c r="M265" s="16"/>
      <c r="N265" s="16"/>
      <c r="O265" s="16"/>
    </row>
    <row r="266" spans="1:15" ht="17.100000000000001" customHeight="1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L266" s="16"/>
      <c r="M266" s="16"/>
      <c r="N266" s="16"/>
      <c r="O266" s="16"/>
    </row>
    <row r="267" spans="1:15" ht="17.100000000000001" customHeight="1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L267" s="16"/>
      <c r="M267" s="16"/>
      <c r="N267" s="16"/>
      <c r="O267" s="16"/>
    </row>
    <row r="268" spans="1:15" ht="17.100000000000001" customHeight="1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L268" s="16"/>
      <c r="M268" s="16"/>
      <c r="N268" s="16"/>
      <c r="O268" s="16"/>
    </row>
    <row r="269" spans="1:15" ht="17.100000000000001" customHeight="1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L269" s="16"/>
      <c r="M269" s="16"/>
      <c r="N269" s="16"/>
      <c r="O269" s="16"/>
    </row>
    <row r="270" spans="1:15" ht="17.100000000000001" customHeight="1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L270" s="16"/>
      <c r="M270" s="16"/>
      <c r="N270" s="16"/>
      <c r="O270" s="16"/>
    </row>
    <row r="271" spans="1:15" ht="17.100000000000001" customHeight="1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L271" s="16"/>
      <c r="M271" s="16"/>
      <c r="N271" s="16"/>
      <c r="O271" s="16"/>
    </row>
    <row r="272" spans="1:15" ht="17.100000000000001" customHeight="1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L272" s="16"/>
      <c r="M272" s="16"/>
      <c r="N272" s="16"/>
      <c r="O272" s="16"/>
    </row>
    <row r="273" spans="1:15" ht="17.100000000000001" customHeight="1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L273" s="16"/>
      <c r="M273" s="16"/>
      <c r="N273" s="16"/>
      <c r="O273" s="16"/>
    </row>
    <row r="274" spans="1:15" ht="17.100000000000001" customHeight="1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L274" s="16"/>
      <c r="M274" s="16"/>
      <c r="N274" s="16"/>
      <c r="O274" s="16"/>
    </row>
    <row r="275" spans="1:15" ht="17.100000000000001" customHeight="1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L275" s="16"/>
      <c r="M275" s="16"/>
      <c r="N275" s="16"/>
      <c r="O275" s="16"/>
    </row>
    <row r="276" spans="1:15" ht="17.100000000000001" customHeight="1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L276" s="16"/>
      <c r="M276" s="16"/>
      <c r="N276" s="16"/>
      <c r="O276" s="16"/>
    </row>
    <row r="277" spans="1:15" ht="17.100000000000001" customHeight="1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L277" s="16"/>
      <c r="M277" s="16"/>
      <c r="N277" s="16"/>
      <c r="O277" s="16"/>
    </row>
    <row r="278" spans="1:15" ht="17.100000000000001" customHeight="1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L278" s="16"/>
      <c r="M278" s="16"/>
      <c r="N278" s="16"/>
      <c r="O278" s="16"/>
    </row>
    <row r="279" spans="1:15" ht="17.100000000000001" customHeight="1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L279" s="16"/>
      <c r="M279" s="16"/>
      <c r="N279" s="16"/>
      <c r="O279" s="16"/>
    </row>
    <row r="280" spans="1:15" ht="17.100000000000001" customHeight="1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L280" s="16"/>
      <c r="M280" s="16"/>
      <c r="N280" s="16"/>
      <c r="O280" s="16"/>
    </row>
    <row r="281" spans="1:15" ht="17.100000000000001" customHeight="1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L281" s="16"/>
      <c r="M281" s="16"/>
      <c r="N281" s="16"/>
      <c r="O281" s="16"/>
    </row>
    <row r="282" spans="1:15" ht="17.100000000000001" customHeight="1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L282" s="16"/>
      <c r="M282" s="16"/>
      <c r="N282" s="16"/>
      <c r="O282" s="16"/>
    </row>
    <row r="283" spans="1:15" ht="17.100000000000001" customHeight="1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L283" s="16"/>
      <c r="M283" s="16"/>
      <c r="N283" s="16"/>
      <c r="O283" s="16"/>
    </row>
    <row r="284" spans="1:15" ht="17.100000000000001" customHeight="1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L284" s="16"/>
      <c r="M284" s="16"/>
      <c r="N284" s="16"/>
      <c r="O284" s="16"/>
    </row>
    <row r="285" spans="1:15" ht="17.100000000000001" customHeight="1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L285" s="16"/>
      <c r="M285" s="16"/>
      <c r="N285" s="16"/>
      <c r="O285" s="16"/>
    </row>
    <row r="286" spans="1:15" ht="17.100000000000001" customHeight="1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L286" s="16"/>
      <c r="M286" s="16"/>
      <c r="N286" s="16"/>
      <c r="O286" s="16"/>
    </row>
    <row r="287" spans="1:15" ht="17.100000000000001" customHeight="1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L287" s="16"/>
      <c r="M287" s="16"/>
      <c r="N287" s="16"/>
      <c r="O287" s="16"/>
    </row>
    <row r="288" spans="1:15" ht="17.100000000000001" customHeight="1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L288" s="16"/>
      <c r="M288" s="16"/>
      <c r="N288" s="16"/>
      <c r="O288" s="16"/>
    </row>
    <row r="289" spans="1:15" ht="17.100000000000001" customHeight="1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L289" s="16"/>
      <c r="M289" s="16"/>
      <c r="N289" s="16"/>
      <c r="O289" s="16"/>
    </row>
    <row r="290" spans="1:15" ht="17.100000000000001" customHeight="1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L290" s="16"/>
      <c r="M290" s="16"/>
      <c r="N290" s="16"/>
      <c r="O290" s="16"/>
    </row>
    <row r="291" spans="1:15" ht="17.100000000000001" customHeight="1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L291" s="16"/>
      <c r="M291" s="16"/>
      <c r="N291" s="16"/>
      <c r="O291" s="16"/>
    </row>
    <row r="292" spans="1:15" ht="17.100000000000001" customHeight="1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L292" s="16"/>
      <c r="M292" s="16"/>
      <c r="N292" s="16"/>
      <c r="O292" s="16"/>
    </row>
    <row r="293" spans="1:15" ht="17.100000000000001" customHeight="1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L293" s="16"/>
      <c r="M293" s="16"/>
      <c r="N293" s="16"/>
      <c r="O293" s="16"/>
    </row>
    <row r="294" spans="1:15" ht="17.100000000000001" customHeight="1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L294" s="16"/>
      <c r="M294" s="16"/>
      <c r="N294" s="16"/>
      <c r="O294" s="16"/>
    </row>
    <row r="295" spans="1:15" ht="17.100000000000001" customHeight="1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L295" s="16"/>
      <c r="M295" s="16"/>
      <c r="N295" s="16"/>
      <c r="O295" s="16"/>
    </row>
    <row r="296" spans="1:15" ht="17.100000000000001" customHeight="1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L296" s="16"/>
      <c r="M296" s="16"/>
      <c r="N296" s="16"/>
      <c r="O296" s="16"/>
    </row>
    <row r="297" spans="1:15" ht="17.100000000000001" customHeight="1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L297" s="16"/>
      <c r="M297" s="16"/>
      <c r="N297" s="16"/>
      <c r="O297" s="16"/>
    </row>
    <row r="298" spans="1:15" ht="17.100000000000001" customHeight="1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L298" s="16"/>
      <c r="M298" s="16"/>
      <c r="N298" s="16"/>
      <c r="O298" s="16"/>
    </row>
    <row r="299" spans="1:15" ht="17.100000000000001" customHeight="1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L299" s="16"/>
      <c r="M299" s="16"/>
      <c r="N299" s="16"/>
      <c r="O299" s="16"/>
    </row>
    <row r="300" spans="1:15" ht="17.100000000000001" customHeight="1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L300" s="16"/>
      <c r="M300" s="16"/>
      <c r="N300" s="16"/>
      <c r="O300" s="16"/>
    </row>
    <row r="301" spans="1:15" ht="17.100000000000001" customHeight="1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L301" s="16"/>
      <c r="M301" s="16"/>
      <c r="N301" s="16"/>
      <c r="O301" s="16"/>
    </row>
    <row r="302" spans="1:15" ht="17.100000000000001" customHeight="1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L302" s="16"/>
      <c r="M302" s="16"/>
      <c r="N302" s="16"/>
      <c r="O302" s="16"/>
    </row>
    <row r="303" spans="1:15" ht="17.100000000000001" customHeight="1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L303" s="16"/>
      <c r="M303" s="16"/>
      <c r="N303" s="16"/>
      <c r="O303" s="16"/>
    </row>
    <row r="304" spans="1:15" ht="17.100000000000001" customHeight="1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L304" s="16"/>
      <c r="M304" s="16"/>
      <c r="N304" s="16"/>
      <c r="O304" s="16"/>
    </row>
    <row r="305" spans="1:15" ht="17.100000000000001" customHeight="1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L305" s="16"/>
      <c r="M305" s="16"/>
      <c r="N305" s="16"/>
      <c r="O305" s="16"/>
    </row>
    <row r="306" spans="1:15" ht="17.100000000000001" customHeight="1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L306" s="16"/>
      <c r="M306" s="16"/>
      <c r="N306" s="16"/>
      <c r="O306" s="16"/>
    </row>
    <row r="307" spans="1:15" ht="17.100000000000001" customHeight="1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L307" s="16"/>
      <c r="M307" s="16"/>
      <c r="N307" s="16"/>
      <c r="O307" s="16"/>
    </row>
    <row r="308" spans="1:15" ht="17.100000000000001" customHeight="1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L308" s="16"/>
      <c r="M308" s="16"/>
      <c r="N308" s="16"/>
      <c r="O308" s="16"/>
    </row>
    <row r="309" spans="1:15" ht="17.100000000000001" customHeight="1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L309" s="16"/>
      <c r="M309" s="16"/>
      <c r="N309" s="16"/>
      <c r="O309" s="16"/>
    </row>
    <row r="310" spans="1:15" ht="17.100000000000001" customHeight="1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L310" s="16"/>
      <c r="M310" s="16"/>
      <c r="N310" s="16"/>
      <c r="O310" s="16"/>
    </row>
    <row r="311" spans="1:15" ht="17.100000000000001" customHeight="1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L311" s="16"/>
      <c r="M311" s="16"/>
      <c r="N311" s="16"/>
      <c r="O311" s="16"/>
    </row>
    <row r="312" spans="1:15" ht="17.100000000000001" customHeight="1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L312" s="16"/>
      <c r="M312" s="16"/>
      <c r="N312" s="16"/>
      <c r="O312" s="16"/>
    </row>
    <row r="313" spans="1:15" ht="17.100000000000001" customHeight="1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L313" s="16"/>
      <c r="M313" s="16"/>
      <c r="N313" s="16"/>
      <c r="O313" s="16"/>
    </row>
    <row r="314" spans="1:15" ht="17.100000000000001" customHeight="1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L314" s="16"/>
      <c r="M314" s="16"/>
      <c r="N314" s="16"/>
      <c r="O314" s="16"/>
    </row>
    <row r="315" spans="1:15" ht="17.100000000000001" customHeight="1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L315" s="16"/>
      <c r="M315" s="16"/>
      <c r="N315" s="16"/>
      <c r="O315" s="16"/>
    </row>
    <row r="316" spans="1:15" ht="17.100000000000001" customHeight="1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L316" s="16"/>
      <c r="M316" s="16"/>
      <c r="N316" s="16"/>
      <c r="O316" s="16"/>
    </row>
    <row r="317" spans="1:15" ht="17.100000000000001" customHeight="1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L317" s="16"/>
      <c r="M317" s="16"/>
      <c r="N317" s="16"/>
      <c r="O317" s="16"/>
    </row>
    <row r="318" spans="1:15" ht="17.100000000000001" customHeight="1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L318" s="16"/>
      <c r="M318" s="16"/>
      <c r="N318" s="16"/>
      <c r="O318" s="16"/>
    </row>
    <row r="319" spans="1:15" ht="17.100000000000001" customHeight="1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L319" s="16"/>
      <c r="M319" s="16"/>
      <c r="N319" s="16"/>
      <c r="O319" s="16"/>
    </row>
    <row r="320" spans="1:15" ht="17.100000000000001" customHeight="1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L320" s="16"/>
      <c r="M320" s="16"/>
      <c r="N320" s="16"/>
      <c r="O320" s="16"/>
    </row>
    <row r="321" spans="1:15" ht="17.100000000000001" customHeight="1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L321" s="16"/>
      <c r="M321" s="16"/>
      <c r="N321" s="16"/>
      <c r="O321" s="16"/>
    </row>
    <row r="322" spans="1:15" ht="17.100000000000001" customHeight="1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L322" s="16"/>
      <c r="M322" s="16"/>
      <c r="N322" s="16"/>
      <c r="O322" s="16"/>
    </row>
    <row r="323" spans="1:15" ht="17.100000000000001" customHeight="1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L323" s="16"/>
      <c r="M323" s="16"/>
      <c r="N323" s="16"/>
      <c r="O323" s="16"/>
    </row>
    <row r="324" spans="1:15" ht="17.100000000000001" customHeight="1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L324" s="16"/>
      <c r="M324" s="16"/>
      <c r="N324" s="16"/>
      <c r="O324" s="16"/>
    </row>
    <row r="325" spans="1:15" ht="17.100000000000001" customHeight="1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L325" s="16"/>
      <c r="M325" s="16"/>
      <c r="N325" s="16"/>
      <c r="O325" s="16"/>
    </row>
    <row r="326" spans="1:15" ht="17.100000000000001" customHeight="1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L326" s="16"/>
      <c r="M326" s="16"/>
      <c r="N326" s="16"/>
      <c r="O326" s="16"/>
    </row>
    <row r="327" spans="1:15" ht="17.100000000000001" customHeight="1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L327" s="16"/>
      <c r="M327" s="16"/>
      <c r="N327" s="16"/>
      <c r="O327" s="16"/>
    </row>
    <row r="328" spans="1:15" ht="17.100000000000001" customHeight="1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L328" s="16"/>
      <c r="M328" s="16"/>
      <c r="N328" s="16"/>
      <c r="O328" s="16"/>
    </row>
    <row r="329" spans="1:15" ht="17.100000000000001" customHeight="1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L329" s="16"/>
      <c r="M329" s="16"/>
      <c r="N329" s="16"/>
      <c r="O329" s="16"/>
    </row>
    <row r="330" spans="1:15" ht="17.100000000000001" customHeight="1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L330" s="16"/>
      <c r="M330" s="16"/>
      <c r="N330" s="16"/>
      <c r="O330" s="16"/>
    </row>
    <row r="331" spans="1:15" ht="17.100000000000001" customHeight="1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L331" s="16"/>
      <c r="M331" s="16"/>
      <c r="N331" s="16"/>
      <c r="O331" s="16"/>
    </row>
    <row r="332" spans="1:15" ht="17.100000000000001" customHeight="1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L332" s="16"/>
      <c r="M332" s="16"/>
      <c r="N332" s="16"/>
      <c r="O332" s="16"/>
    </row>
    <row r="333" spans="1:15" ht="17.100000000000001" customHeight="1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L333" s="16"/>
      <c r="M333" s="16"/>
      <c r="N333" s="16"/>
      <c r="O333" s="16"/>
    </row>
    <row r="334" spans="1:15" ht="17.100000000000001" customHeight="1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L334" s="16"/>
      <c r="M334" s="16"/>
      <c r="N334" s="16"/>
      <c r="O334" s="16"/>
    </row>
    <row r="335" spans="1:15" ht="17.100000000000001" customHeight="1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L335" s="16"/>
      <c r="M335" s="16"/>
      <c r="N335" s="16"/>
      <c r="O335" s="16"/>
    </row>
    <row r="336" spans="1:15" ht="17.100000000000001" customHeight="1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L336" s="16"/>
      <c r="M336" s="16"/>
      <c r="N336" s="16"/>
      <c r="O336" s="16"/>
    </row>
    <row r="337" spans="1:15" ht="17.100000000000001" customHeight="1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L337" s="16"/>
      <c r="M337" s="16"/>
      <c r="N337" s="16"/>
      <c r="O337" s="16"/>
    </row>
    <row r="338" spans="1:15" ht="17.100000000000001" customHeight="1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L338" s="16"/>
      <c r="M338" s="16"/>
      <c r="N338" s="16"/>
      <c r="O338" s="16"/>
    </row>
    <row r="339" spans="1:15" ht="17.100000000000001" customHeight="1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L339" s="16"/>
      <c r="M339" s="16"/>
      <c r="N339" s="16"/>
      <c r="O339" s="16"/>
    </row>
    <row r="340" spans="1:15" ht="17.100000000000001" customHeight="1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L340" s="16"/>
      <c r="M340" s="16"/>
      <c r="N340" s="16"/>
      <c r="O340" s="16"/>
    </row>
    <row r="341" spans="1:15" ht="17.100000000000001" customHeight="1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L341" s="16"/>
      <c r="M341" s="16"/>
      <c r="N341" s="16"/>
      <c r="O341" s="16"/>
    </row>
    <row r="342" spans="1:15" ht="17.100000000000001" customHeight="1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L342" s="16"/>
      <c r="M342" s="16"/>
      <c r="N342" s="16"/>
      <c r="O342" s="16"/>
    </row>
    <row r="343" spans="1:15" ht="17.100000000000001" customHeight="1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L343" s="16"/>
      <c r="M343" s="16"/>
      <c r="N343" s="16"/>
      <c r="O343" s="16"/>
    </row>
    <row r="344" spans="1:15" ht="17.100000000000001" customHeight="1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L344" s="16"/>
      <c r="M344" s="16"/>
      <c r="N344" s="16"/>
      <c r="O344" s="16"/>
    </row>
    <row r="345" spans="1:15" ht="17.100000000000001" customHeight="1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L345" s="16"/>
      <c r="M345" s="16"/>
      <c r="N345" s="16"/>
      <c r="O345" s="16"/>
    </row>
    <row r="346" spans="1:15" ht="17.100000000000001" customHeight="1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L346" s="16"/>
      <c r="M346" s="16"/>
      <c r="N346" s="16"/>
      <c r="O346" s="16"/>
    </row>
    <row r="347" spans="1:15" ht="17.100000000000001" customHeight="1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L347" s="16"/>
      <c r="M347" s="16"/>
      <c r="N347" s="16"/>
      <c r="O347" s="16"/>
    </row>
    <row r="348" spans="1:15" ht="17.100000000000001" customHeight="1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L348" s="16"/>
      <c r="M348" s="16"/>
      <c r="N348" s="16"/>
      <c r="O348" s="16"/>
    </row>
    <row r="349" spans="1:15" ht="17.100000000000001" customHeight="1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L349" s="16"/>
      <c r="M349" s="16"/>
      <c r="N349" s="16"/>
      <c r="O349" s="16"/>
    </row>
    <row r="350" spans="1:15" ht="17.100000000000001" customHeight="1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L350" s="16"/>
      <c r="M350" s="16"/>
      <c r="N350" s="16"/>
      <c r="O350" s="16"/>
    </row>
    <row r="351" spans="1:15" ht="17.100000000000001" customHeight="1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L351" s="16"/>
      <c r="M351" s="16"/>
      <c r="N351" s="16"/>
      <c r="O351" s="16"/>
    </row>
    <row r="352" spans="1:15" ht="17.100000000000001" customHeight="1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L352" s="16"/>
      <c r="M352" s="16"/>
      <c r="N352" s="16"/>
      <c r="O352" s="16"/>
    </row>
    <row r="353" spans="1:15" ht="17.100000000000001" customHeight="1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L353" s="16"/>
      <c r="M353" s="16"/>
      <c r="N353" s="16"/>
      <c r="O353" s="16"/>
    </row>
    <row r="354" spans="1:15" ht="17.100000000000001" customHeight="1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L354" s="16"/>
      <c r="M354" s="16"/>
      <c r="N354" s="16"/>
      <c r="O354" s="16"/>
    </row>
    <row r="355" spans="1:15" ht="17.100000000000001" customHeight="1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L355" s="16"/>
      <c r="M355" s="16"/>
      <c r="N355" s="16"/>
      <c r="O355" s="16"/>
    </row>
    <row r="356" spans="1:15" ht="17.100000000000001" customHeight="1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L356" s="16"/>
      <c r="M356" s="16"/>
      <c r="N356" s="16"/>
      <c r="O356" s="16"/>
    </row>
    <row r="357" spans="1:15" ht="17.100000000000001" customHeight="1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L357" s="16"/>
      <c r="M357" s="16"/>
      <c r="N357" s="16"/>
      <c r="O357" s="16"/>
    </row>
    <row r="358" spans="1:15" ht="17.100000000000001" customHeight="1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L358" s="16"/>
      <c r="M358" s="16"/>
      <c r="N358" s="16"/>
      <c r="O358" s="16"/>
    </row>
    <row r="359" spans="1:15" ht="17.100000000000001" customHeight="1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L359" s="16"/>
      <c r="M359" s="16"/>
      <c r="N359" s="16"/>
      <c r="O359" s="16"/>
    </row>
    <row r="360" spans="1:15" ht="17.100000000000001" customHeight="1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L360" s="16"/>
      <c r="M360" s="16"/>
      <c r="N360" s="16"/>
      <c r="O360" s="16"/>
    </row>
    <row r="361" spans="1:15" ht="17.100000000000001" customHeight="1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L361" s="16"/>
      <c r="M361" s="16"/>
      <c r="N361" s="16"/>
      <c r="O361" s="16"/>
    </row>
    <row r="362" spans="1:15" ht="17.100000000000001" customHeight="1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L362" s="16"/>
      <c r="M362" s="16"/>
      <c r="N362" s="16"/>
      <c r="O362" s="16"/>
    </row>
    <row r="363" spans="1:15" ht="17.100000000000001" customHeight="1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L363" s="16"/>
      <c r="M363" s="16"/>
      <c r="N363" s="16"/>
      <c r="O363" s="16"/>
    </row>
    <row r="364" spans="1:15" ht="17.100000000000001" customHeight="1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L364" s="16"/>
      <c r="M364" s="16"/>
      <c r="N364" s="16"/>
      <c r="O364" s="16"/>
    </row>
    <row r="365" spans="1:15" ht="17.100000000000001" customHeight="1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L365" s="16"/>
      <c r="M365" s="16"/>
      <c r="N365" s="16"/>
      <c r="O365" s="16"/>
    </row>
    <row r="366" spans="1:15" ht="17.100000000000001" customHeight="1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L366" s="16"/>
      <c r="M366" s="16"/>
      <c r="N366" s="16"/>
      <c r="O366" s="16"/>
    </row>
    <row r="367" spans="1:15" ht="17.100000000000001" customHeight="1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L367" s="16"/>
      <c r="M367" s="16"/>
      <c r="N367" s="16"/>
      <c r="O367" s="16"/>
    </row>
    <row r="368" spans="1:15" ht="17.100000000000001" customHeight="1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L368" s="16"/>
      <c r="M368" s="16"/>
      <c r="N368" s="16"/>
      <c r="O368" s="16"/>
    </row>
    <row r="369" spans="1:15" ht="17.100000000000001" customHeight="1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L369" s="16"/>
      <c r="M369" s="16"/>
      <c r="N369" s="16"/>
      <c r="O369" s="16"/>
    </row>
    <row r="370" spans="1:15" ht="17.100000000000001" customHeight="1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L370" s="16"/>
      <c r="M370" s="16"/>
      <c r="N370" s="16"/>
      <c r="O370" s="16"/>
    </row>
    <row r="371" spans="1:15" ht="17.100000000000001" customHeight="1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L371" s="16"/>
      <c r="M371" s="16"/>
      <c r="N371" s="16"/>
      <c r="O371" s="16"/>
    </row>
    <row r="372" spans="1:15" ht="17.100000000000001" customHeight="1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L372" s="16"/>
      <c r="M372" s="16"/>
      <c r="N372" s="16"/>
      <c r="O372" s="16"/>
    </row>
    <row r="373" spans="1:15" ht="17.100000000000001" customHeight="1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L373" s="16"/>
      <c r="M373" s="16"/>
      <c r="N373" s="16"/>
      <c r="O373" s="16"/>
    </row>
    <row r="374" spans="1:15" ht="17.100000000000001" customHeight="1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L374" s="16"/>
      <c r="M374" s="16"/>
      <c r="N374" s="16"/>
      <c r="O374" s="16"/>
    </row>
    <row r="375" spans="1:15" ht="17.100000000000001" customHeight="1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L375" s="16"/>
      <c r="M375" s="16"/>
      <c r="N375" s="16"/>
      <c r="O375" s="16"/>
    </row>
    <row r="376" spans="1:15" ht="17.100000000000001" customHeight="1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L376" s="16"/>
      <c r="M376" s="16"/>
      <c r="N376" s="16"/>
      <c r="O376" s="16"/>
    </row>
    <row r="377" spans="1:15" ht="17.100000000000001" customHeight="1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L377" s="16"/>
      <c r="M377" s="16"/>
      <c r="N377" s="16"/>
      <c r="O377" s="16"/>
    </row>
    <row r="378" spans="1:15" ht="17.100000000000001" customHeight="1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L378" s="16"/>
      <c r="M378" s="16"/>
      <c r="N378" s="16"/>
      <c r="O378" s="16"/>
    </row>
    <row r="379" spans="1:15" ht="17.100000000000001" customHeight="1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L379" s="16"/>
      <c r="M379" s="16"/>
      <c r="N379" s="16"/>
      <c r="O379" s="16"/>
    </row>
    <row r="380" spans="1:15" ht="17.100000000000001" customHeight="1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L380" s="16"/>
      <c r="M380" s="16"/>
      <c r="N380" s="16"/>
      <c r="O380" s="16"/>
    </row>
    <row r="381" spans="1:15" ht="17.100000000000001" customHeight="1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L381" s="16"/>
      <c r="M381" s="16"/>
      <c r="N381" s="16"/>
      <c r="O381" s="16"/>
    </row>
    <row r="382" spans="1:15" ht="17.100000000000001" customHeight="1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L382" s="16"/>
      <c r="M382" s="16"/>
      <c r="N382" s="16"/>
      <c r="O382" s="16"/>
    </row>
    <row r="383" spans="1:15" ht="17.100000000000001" customHeight="1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L383" s="16"/>
      <c r="M383" s="16"/>
      <c r="N383" s="16"/>
      <c r="O383" s="16"/>
    </row>
    <row r="384" spans="1:15" ht="17.100000000000001" customHeight="1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L384" s="16"/>
      <c r="M384" s="16"/>
      <c r="N384" s="16"/>
      <c r="O384" s="16"/>
    </row>
    <row r="385" spans="1:15" ht="17.100000000000001" customHeight="1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L385" s="16"/>
      <c r="M385" s="16"/>
      <c r="N385" s="16"/>
      <c r="O385" s="16"/>
    </row>
    <row r="386" spans="1:15" ht="17.100000000000001" customHeight="1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L386" s="16"/>
      <c r="M386" s="16"/>
      <c r="N386" s="16"/>
      <c r="O386" s="16"/>
    </row>
    <row r="387" spans="1:15" ht="17.100000000000001" customHeight="1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L387" s="16"/>
      <c r="M387" s="16"/>
      <c r="N387" s="16"/>
      <c r="O387" s="16"/>
    </row>
    <row r="388" spans="1:15" ht="17.100000000000001" customHeight="1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L388" s="16"/>
      <c r="M388" s="16"/>
      <c r="N388" s="16"/>
      <c r="O388" s="16"/>
    </row>
    <row r="389" spans="1:15" ht="17.100000000000001" customHeight="1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L389" s="16"/>
      <c r="M389" s="16"/>
      <c r="N389" s="16"/>
      <c r="O389" s="16"/>
    </row>
    <row r="390" spans="1:15" ht="17.100000000000001" customHeight="1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L390" s="16"/>
      <c r="M390" s="16"/>
      <c r="N390" s="16"/>
      <c r="O390" s="16"/>
    </row>
    <row r="391" spans="1:15" ht="17.100000000000001" customHeight="1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L391" s="16"/>
      <c r="M391" s="16"/>
      <c r="N391" s="16"/>
      <c r="O391" s="16"/>
    </row>
    <row r="392" spans="1:15" ht="17.100000000000001" customHeight="1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L392" s="16"/>
      <c r="M392" s="16"/>
      <c r="N392" s="16"/>
      <c r="O392" s="16"/>
    </row>
    <row r="393" spans="1:15" ht="17.100000000000001" customHeight="1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L393" s="16"/>
      <c r="M393" s="16"/>
      <c r="N393" s="16"/>
      <c r="O393" s="16"/>
    </row>
    <row r="394" spans="1:15" ht="17.100000000000001" customHeight="1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L394" s="16"/>
      <c r="M394" s="16"/>
      <c r="N394" s="16"/>
      <c r="O394" s="16"/>
    </row>
    <row r="395" spans="1:15" ht="17.100000000000001" customHeight="1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L395" s="16"/>
      <c r="M395" s="16"/>
      <c r="N395" s="16"/>
      <c r="O395" s="16"/>
    </row>
    <row r="396" spans="1:15" ht="17.100000000000001" customHeight="1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L396" s="16"/>
      <c r="M396" s="16"/>
      <c r="N396" s="16"/>
      <c r="O396" s="16"/>
    </row>
    <row r="397" spans="1:15" ht="17.100000000000001" customHeight="1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L397" s="16"/>
      <c r="M397" s="16"/>
      <c r="N397" s="16"/>
      <c r="O397" s="16"/>
    </row>
    <row r="398" spans="1:15" ht="17.100000000000001" customHeight="1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L398" s="16"/>
      <c r="M398" s="16"/>
      <c r="N398" s="16"/>
      <c r="O398" s="16"/>
    </row>
    <row r="399" spans="1:15" ht="17.100000000000001" customHeight="1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L399" s="16"/>
      <c r="M399" s="16"/>
      <c r="N399" s="16"/>
      <c r="O399" s="16"/>
    </row>
    <row r="400" spans="1:15" ht="17.100000000000001" customHeight="1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L400" s="16"/>
      <c r="M400" s="16"/>
      <c r="N400" s="16"/>
      <c r="O400" s="16"/>
    </row>
    <row r="401" spans="1:15" ht="17.100000000000001" customHeight="1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L401" s="16"/>
      <c r="M401" s="16"/>
      <c r="N401" s="16"/>
      <c r="O401" s="16"/>
    </row>
    <row r="402" spans="1:15" ht="17.100000000000001" customHeight="1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L402" s="16"/>
      <c r="M402" s="16"/>
      <c r="N402" s="16"/>
      <c r="O402" s="16"/>
    </row>
    <row r="403" spans="1:15" ht="17.100000000000001" customHeight="1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L403" s="16"/>
      <c r="M403" s="16"/>
      <c r="N403" s="16"/>
      <c r="O403" s="16"/>
    </row>
    <row r="404" spans="1:15" ht="17.100000000000001" customHeight="1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L404" s="16"/>
      <c r="M404" s="16"/>
      <c r="N404" s="16"/>
      <c r="O404" s="16"/>
    </row>
    <row r="405" spans="1:15" ht="17.100000000000001" customHeight="1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L405" s="16"/>
      <c r="M405" s="16"/>
      <c r="N405" s="16"/>
      <c r="O405" s="16"/>
    </row>
    <row r="406" spans="1:15" ht="17.100000000000001" customHeight="1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L406" s="16"/>
      <c r="M406" s="16"/>
      <c r="N406" s="16"/>
      <c r="O406" s="16"/>
    </row>
    <row r="407" spans="1:15" ht="17.100000000000001" customHeight="1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L407" s="16"/>
      <c r="M407" s="16"/>
      <c r="N407" s="16"/>
      <c r="O407" s="16"/>
    </row>
    <row r="408" spans="1:15" ht="17.100000000000001" customHeight="1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L408" s="16"/>
      <c r="M408" s="16"/>
      <c r="N408" s="16"/>
      <c r="O408" s="16"/>
    </row>
    <row r="409" spans="1:15" ht="17.100000000000001" customHeight="1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L409" s="16"/>
      <c r="M409" s="16"/>
      <c r="N409" s="16"/>
      <c r="O409" s="16"/>
    </row>
  </sheetData>
  <sheetProtection formatCells="0" formatColumns="0" formatRows="0" insertColumns="0" insertRows="0" insertHyperlinks="0" deleteColumns="0" deleteRows="0" sort="0" autoFilter="0" pivotTables="0"/>
  <mergeCells count="13">
    <mergeCell ref="A4:J4"/>
    <mergeCell ref="A57:J57"/>
    <mergeCell ref="A117:J117"/>
    <mergeCell ref="A59:J59"/>
    <mergeCell ref="A178:J178"/>
    <mergeCell ref="A5:J5"/>
    <mergeCell ref="A6:J6"/>
    <mergeCell ref="A61:J61"/>
    <mergeCell ref="A62:J62"/>
    <mergeCell ref="A118:J118"/>
    <mergeCell ref="A119:J119"/>
    <mergeCell ref="A177:J177"/>
    <mergeCell ref="A176:J176"/>
  </mergeCells>
  <pageMargins left="1.0900000000000001" right="0.24" top="0.47" bottom="0.48" header="0" footer="0"/>
  <pageSetup scale="60" firstPageNumber="12" orientation="portrait" useFirstPageNumber="1" horizontalDpi="240" verticalDpi="144" r:id="rId1"/>
  <headerFooter alignWithMargins="0">
    <oddHeader>&amp;R&amp;"-,Normal"Anexo no. 6</oddHeader>
    <oddFooter xml:space="preserve">&amp;RPágina #&amp;P
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AD324"/>
  <sheetViews>
    <sheetView zoomScaleNormal="100" zoomScaleSheetLayoutView="70" zoomScalePageLayoutView="60" workbookViewId="0">
      <selection activeCell="K9" sqref="K9"/>
    </sheetView>
  </sheetViews>
  <sheetFormatPr baseColWidth="10" defaultColWidth="14.85546875" defaultRowHeight="12.75" x14ac:dyDescent="0.2"/>
  <cols>
    <col min="1" max="10" width="16.7109375" style="1" customWidth="1"/>
    <col min="11" max="11" width="21.5703125" style="17" customWidth="1"/>
    <col min="12" max="13" width="21.5703125" style="1" customWidth="1"/>
    <col min="14" max="16384" width="14.85546875" style="1"/>
  </cols>
  <sheetData>
    <row r="1" spans="1:2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21" ht="22.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s="16" customFormat="1" ht="23.25" customHeight="1" x14ac:dyDescent="0.2">
      <c r="A3" s="16" t="s">
        <v>78</v>
      </c>
      <c r="K3" s="17"/>
    </row>
    <row r="4" spans="1:21" s="16" customFormat="1" ht="17.25" customHeight="1" x14ac:dyDescent="0.25">
      <c r="A4" s="206" t="s">
        <v>121</v>
      </c>
      <c r="B4" s="206"/>
      <c r="C4" s="206"/>
      <c r="D4" s="206"/>
      <c r="E4" s="206"/>
      <c r="F4" s="206"/>
      <c r="G4" s="206"/>
      <c r="H4" s="206"/>
      <c r="I4" s="206"/>
      <c r="J4" s="206"/>
      <c r="K4" s="17"/>
    </row>
    <row r="5" spans="1:21" s="16" customFormat="1" ht="4.5" customHeight="1" x14ac:dyDescent="0.2">
      <c r="K5" s="17"/>
    </row>
    <row r="6" spans="1:21" s="21" customFormat="1" ht="15.75" x14ac:dyDescent="0.25">
      <c r="A6" s="206" t="s">
        <v>82</v>
      </c>
      <c r="B6" s="206"/>
      <c r="C6" s="206"/>
      <c r="D6" s="206"/>
      <c r="E6" s="206"/>
      <c r="F6" s="206"/>
      <c r="G6" s="206"/>
      <c r="H6" s="206"/>
      <c r="I6" s="206"/>
      <c r="J6" s="206"/>
      <c r="K6" s="17"/>
      <c r="L6" s="16"/>
      <c r="M6" s="16"/>
    </row>
    <row r="7" spans="1:21" s="21" customFormat="1" ht="15.75" x14ac:dyDescent="0.25">
      <c r="A7" s="206" t="s">
        <v>83</v>
      </c>
      <c r="B7" s="206"/>
      <c r="C7" s="206"/>
      <c r="D7" s="206"/>
      <c r="E7" s="206"/>
      <c r="F7" s="206"/>
      <c r="G7" s="206"/>
      <c r="H7" s="206"/>
      <c r="I7" s="206"/>
      <c r="J7" s="206"/>
      <c r="K7" s="17"/>
      <c r="L7" s="16"/>
      <c r="M7" s="16"/>
    </row>
    <row r="8" spans="1:21" s="16" customFormat="1" ht="5.25" customHeight="1" thickBot="1" x14ac:dyDescent="0.25">
      <c r="A8" s="18"/>
      <c r="K8" s="17"/>
    </row>
    <row r="9" spans="1:21" ht="19.5" customHeight="1" x14ac:dyDescent="0.2">
      <c r="A9" s="39" t="s">
        <v>1</v>
      </c>
      <c r="B9" s="40" t="s">
        <v>2</v>
      </c>
      <c r="C9" s="40" t="s">
        <v>3</v>
      </c>
      <c r="D9" s="40" t="s">
        <v>4</v>
      </c>
      <c r="E9" s="40" t="s">
        <v>5</v>
      </c>
      <c r="F9" s="40" t="s">
        <v>6</v>
      </c>
      <c r="G9" s="40" t="s">
        <v>7</v>
      </c>
      <c r="H9" s="40" t="s">
        <v>8</v>
      </c>
      <c r="I9" s="40" t="s">
        <v>9</v>
      </c>
      <c r="J9" s="41" t="s">
        <v>10</v>
      </c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20.100000000000001" customHeight="1" x14ac:dyDescent="0.35">
      <c r="A10" s="3" t="s">
        <v>11</v>
      </c>
      <c r="B10" s="4">
        <v>25118.27934559483</v>
      </c>
      <c r="C10" s="4">
        <v>1459569.2905272767</v>
      </c>
      <c r="D10" s="4">
        <v>775044.1452503769</v>
      </c>
      <c r="E10" s="4">
        <v>483505.03333040752</v>
      </c>
      <c r="F10" s="4">
        <v>46584.946557382158</v>
      </c>
      <c r="G10" s="4">
        <v>0</v>
      </c>
      <c r="H10" s="4">
        <v>189347.88692990603</v>
      </c>
      <c r="I10" s="4">
        <v>48472.418059055897</v>
      </c>
      <c r="J10" s="5">
        <f t="shared" ref="J10:J54" si="0">SUM(B10:I10)</f>
        <v>3027641.9999999995</v>
      </c>
      <c r="K10" s="19"/>
      <c r="L10" s="22"/>
      <c r="M10" s="22"/>
      <c r="N10" s="23"/>
      <c r="O10" s="23"/>
      <c r="P10" s="16"/>
      <c r="Q10" s="16"/>
      <c r="R10" s="16"/>
      <c r="S10" s="16"/>
      <c r="T10" s="16"/>
      <c r="U10" s="16"/>
    </row>
    <row r="11" spans="1:21" ht="20.100000000000001" customHeight="1" x14ac:dyDescent="0.35">
      <c r="A11" s="3" t="s">
        <v>12</v>
      </c>
      <c r="B11" s="4">
        <v>35137.984563636943</v>
      </c>
      <c r="C11" s="4">
        <v>19387.907569647381</v>
      </c>
      <c r="D11" s="4">
        <v>32494.624699791184</v>
      </c>
      <c r="E11" s="4">
        <v>14422.904076969218</v>
      </c>
      <c r="F11" s="4">
        <v>25606.388759562004</v>
      </c>
      <c r="G11" s="4">
        <v>40720.288030699601</v>
      </c>
      <c r="H11" s="4">
        <v>227798.24369232694</v>
      </c>
      <c r="I11" s="4">
        <v>16809.65860736672</v>
      </c>
      <c r="J11" s="5">
        <f t="shared" si="0"/>
        <v>412378</v>
      </c>
      <c r="K11" s="19"/>
      <c r="L11" s="22"/>
      <c r="M11" s="22"/>
      <c r="N11" s="23"/>
      <c r="O11" s="23"/>
      <c r="P11" s="16"/>
      <c r="Q11" s="16"/>
      <c r="R11" s="16"/>
      <c r="S11" s="16"/>
      <c r="T11" s="16"/>
      <c r="U11" s="16"/>
    </row>
    <row r="12" spans="1:21" ht="20.100000000000001" customHeight="1" x14ac:dyDescent="0.35">
      <c r="A12" s="3" t="s">
        <v>13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15966.303944315545</v>
      </c>
      <c r="H12" s="4">
        <v>240.69605568445473</v>
      </c>
      <c r="I12" s="4">
        <v>0</v>
      </c>
      <c r="J12" s="5">
        <f t="shared" si="0"/>
        <v>16207</v>
      </c>
      <c r="K12" s="19"/>
      <c r="L12" s="22"/>
      <c r="M12" s="22"/>
      <c r="N12" s="23"/>
      <c r="O12" s="23"/>
      <c r="P12" s="16"/>
      <c r="Q12" s="16"/>
      <c r="R12" s="16"/>
      <c r="S12" s="16"/>
      <c r="T12" s="16"/>
      <c r="U12" s="16"/>
    </row>
    <row r="13" spans="1:21" ht="20.100000000000001" customHeight="1" x14ac:dyDescent="0.35">
      <c r="A13" s="3" t="s">
        <v>14</v>
      </c>
      <c r="B13" s="4">
        <v>165.88509021842356</v>
      </c>
      <c r="C13" s="4">
        <v>2006.2799148573861</v>
      </c>
      <c r="D13" s="4">
        <v>77.758314176245207</v>
      </c>
      <c r="E13" s="4">
        <v>78.074074074074076</v>
      </c>
      <c r="F13" s="4">
        <v>1254.1619347021644</v>
      </c>
      <c r="G13" s="4">
        <v>77.750237416904085</v>
      </c>
      <c r="H13" s="4">
        <v>53.76543209876543</v>
      </c>
      <c r="I13" s="4">
        <v>835.32500245603694</v>
      </c>
      <c r="J13" s="5">
        <f t="shared" si="0"/>
        <v>4548.9999999999991</v>
      </c>
      <c r="K13" s="19"/>
      <c r="L13" s="22"/>
      <c r="M13" s="22"/>
      <c r="N13" s="23"/>
      <c r="O13" s="23"/>
      <c r="P13" s="16"/>
      <c r="Q13" s="16"/>
      <c r="R13" s="16"/>
      <c r="S13" s="16"/>
      <c r="T13" s="16"/>
      <c r="U13" s="16"/>
    </row>
    <row r="14" spans="1:21" ht="20.100000000000001" customHeight="1" x14ac:dyDescent="0.35">
      <c r="A14" s="3" t="s">
        <v>15</v>
      </c>
      <c r="B14" s="4">
        <v>49.824833226595331</v>
      </c>
      <c r="C14" s="4">
        <v>1130.0833439738487</v>
      </c>
      <c r="D14" s="4">
        <v>13427.717094901149</v>
      </c>
      <c r="E14" s="4">
        <v>25</v>
      </c>
      <c r="F14" s="4">
        <v>10</v>
      </c>
      <c r="G14" s="4">
        <v>13.832192301840864</v>
      </c>
      <c r="H14" s="4">
        <v>42339.973376244852</v>
      </c>
      <c r="I14" s="4">
        <v>5634.5691593517113</v>
      </c>
      <c r="J14" s="5">
        <f t="shared" si="0"/>
        <v>62631</v>
      </c>
      <c r="K14" s="19"/>
      <c r="L14" s="22"/>
      <c r="M14" s="22"/>
      <c r="N14" s="23"/>
      <c r="O14" s="23"/>
      <c r="P14" s="16"/>
      <c r="Q14" s="16"/>
      <c r="R14" s="16"/>
      <c r="S14" s="16"/>
      <c r="T14" s="16"/>
      <c r="U14" s="16"/>
    </row>
    <row r="15" spans="1:21" ht="20.100000000000001" customHeight="1" x14ac:dyDescent="0.35">
      <c r="A15" s="3" t="s">
        <v>16</v>
      </c>
      <c r="B15" s="4">
        <v>5269.171737711029</v>
      </c>
      <c r="C15" s="4">
        <v>5980.7834782028713</v>
      </c>
      <c r="D15" s="4">
        <v>11161.92069601095</v>
      </c>
      <c r="E15" s="4">
        <v>10874.770963508807</v>
      </c>
      <c r="F15" s="4">
        <v>13992.149112683706</v>
      </c>
      <c r="G15" s="4">
        <v>11941.756449345728</v>
      </c>
      <c r="H15" s="4">
        <v>190326.40816953612</v>
      </c>
      <c r="I15" s="4">
        <v>6350.2669403225791</v>
      </c>
      <c r="J15" s="5">
        <f t="shared" si="0"/>
        <v>255897.22754732182</v>
      </c>
      <c r="K15" s="19"/>
      <c r="L15" s="22"/>
      <c r="M15" s="22"/>
      <c r="N15" s="23"/>
      <c r="O15" s="23"/>
      <c r="P15" s="16"/>
      <c r="Q15" s="16"/>
      <c r="R15" s="16"/>
      <c r="S15" s="16"/>
      <c r="T15" s="16"/>
      <c r="U15" s="16"/>
    </row>
    <row r="16" spans="1:21" ht="20.100000000000001" customHeight="1" x14ac:dyDescent="0.35">
      <c r="A16" s="3" t="s">
        <v>17</v>
      </c>
      <c r="B16" s="4">
        <v>514.36820772740884</v>
      </c>
      <c r="C16" s="4">
        <v>2101.4050962941037</v>
      </c>
      <c r="D16" s="4">
        <v>20475.089702875972</v>
      </c>
      <c r="E16" s="4">
        <v>813.45744530082459</v>
      </c>
      <c r="F16" s="4">
        <v>3579.9174034436305</v>
      </c>
      <c r="G16" s="4">
        <v>38758.332762940918</v>
      </c>
      <c r="H16" s="4">
        <v>140130.85418249067</v>
      </c>
      <c r="I16" s="4">
        <v>59632.060567392095</v>
      </c>
      <c r="J16" s="5">
        <f t="shared" si="0"/>
        <v>266005.48536846566</v>
      </c>
      <c r="K16" s="19"/>
      <c r="L16" s="22"/>
      <c r="M16" s="22"/>
      <c r="N16" s="23"/>
      <c r="O16" s="23"/>
      <c r="P16" s="16"/>
      <c r="Q16" s="16"/>
      <c r="R16" s="16"/>
      <c r="S16" s="16"/>
      <c r="T16" s="16"/>
      <c r="U16" s="16"/>
    </row>
    <row r="17" spans="1:21" ht="20.100000000000001" customHeight="1" x14ac:dyDescent="0.35">
      <c r="A17" s="3" t="s">
        <v>18</v>
      </c>
      <c r="B17" s="4">
        <v>43.882352941176471</v>
      </c>
      <c r="C17" s="4">
        <v>3</v>
      </c>
      <c r="D17" s="4">
        <v>411.73929236499072</v>
      </c>
      <c r="E17" s="4">
        <v>6</v>
      </c>
      <c r="F17" s="4">
        <v>722.10560359077454</v>
      </c>
      <c r="G17" s="4">
        <v>2932.4006773110495</v>
      </c>
      <c r="H17" s="4">
        <v>5692.8720737920085</v>
      </c>
      <c r="I17" s="4">
        <v>0</v>
      </c>
      <c r="J17" s="5">
        <f t="shared" si="0"/>
        <v>9812</v>
      </c>
      <c r="K17" s="19"/>
      <c r="L17" s="22"/>
      <c r="M17" s="22"/>
      <c r="N17" s="23"/>
      <c r="O17" s="23"/>
      <c r="P17" s="16"/>
      <c r="Q17" s="16"/>
      <c r="R17" s="16"/>
      <c r="S17" s="16"/>
      <c r="T17" s="16"/>
      <c r="U17" s="16"/>
    </row>
    <row r="18" spans="1:21" ht="20.100000000000001" customHeight="1" x14ac:dyDescent="0.35">
      <c r="A18" s="3" t="s">
        <v>19</v>
      </c>
      <c r="B18" s="4">
        <v>1786.0182035348821</v>
      </c>
      <c r="C18" s="4">
        <v>2382.1283475633613</v>
      </c>
      <c r="D18" s="4">
        <v>12290.213560816052</v>
      </c>
      <c r="E18" s="4">
        <v>993.69857151220288</v>
      </c>
      <c r="F18" s="4">
        <v>9941.5406268713814</v>
      </c>
      <c r="G18" s="4">
        <v>45814.024257486089</v>
      </c>
      <c r="H18" s="4">
        <v>182256.43165447039</v>
      </c>
      <c r="I18" s="4">
        <v>2593.944777745638</v>
      </c>
      <c r="J18" s="5">
        <f t="shared" si="0"/>
        <v>258058</v>
      </c>
      <c r="K18" s="19"/>
      <c r="L18" s="22"/>
      <c r="M18" s="22"/>
      <c r="N18" s="23"/>
      <c r="O18" s="23"/>
      <c r="P18" s="16"/>
      <c r="Q18" s="16"/>
      <c r="R18" s="16"/>
      <c r="S18" s="16"/>
      <c r="T18" s="16"/>
      <c r="U18" s="16"/>
    </row>
    <row r="19" spans="1:21" s="7" customFormat="1" ht="20.100000000000001" customHeight="1" x14ac:dyDescent="0.35">
      <c r="A19" s="3" t="s">
        <v>20</v>
      </c>
      <c r="B19" s="4">
        <v>14322.946466376829</v>
      </c>
      <c r="C19" s="4">
        <v>16366.397947102907</v>
      </c>
      <c r="D19" s="4">
        <v>1304.2283257012846</v>
      </c>
      <c r="E19" s="4">
        <v>27159.900724664414</v>
      </c>
      <c r="F19" s="4">
        <v>3162.3427444720191</v>
      </c>
      <c r="G19" s="4">
        <v>3705.4780471982303</v>
      </c>
      <c r="H19" s="4">
        <v>30452.184324509155</v>
      </c>
      <c r="I19" s="4">
        <v>4102.8513736890645</v>
      </c>
      <c r="J19" s="5">
        <f t="shared" si="0"/>
        <v>100576.32995371391</v>
      </c>
      <c r="K19" s="19"/>
      <c r="L19" s="22"/>
      <c r="M19" s="22"/>
      <c r="N19" s="23"/>
      <c r="O19" s="23"/>
      <c r="P19" s="30"/>
      <c r="Q19" s="30"/>
      <c r="R19" s="30"/>
      <c r="S19" s="30"/>
      <c r="T19" s="30"/>
      <c r="U19" s="30"/>
    </row>
    <row r="20" spans="1:21" s="7" customFormat="1" ht="20.100000000000001" customHeight="1" x14ac:dyDescent="0.35">
      <c r="A20" s="3" t="s">
        <v>21</v>
      </c>
      <c r="B20" s="4">
        <v>2252.2303405006373</v>
      </c>
      <c r="C20" s="4">
        <v>19006.470910849428</v>
      </c>
      <c r="D20" s="4">
        <v>1793.8539756384741</v>
      </c>
      <c r="E20" s="4">
        <v>4753.2056584815227</v>
      </c>
      <c r="F20" s="4">
        <v>13570.340826748896</v>
      </c>
      <c r="G20" s="4">
        <v>17849.214291241984</v>
      </c>
      <c r="H20" s="4">
        <v>247.49480139031087</v>
      </c>
      <c r="I20" s="4">
        <v>11050.189195148743</v>
      </c>
      <c r="J20" s="5">
        <f t="shared" si="0"/>
        <v>70523</v>
      </c>
      <c r="K20" s="19"/>
      <c r="L20" s="22"/>
      <c r="M20" s="22"/>
      <c r="N20" s="23"/>
      <c r="O20" s="23"/>
      <c r="P20" s="30"/>
      <c r="Q20" s="30"/>
      <c r="R20" s="30"/>
      <c r="S20" s="30"/>
      <c r="T20" s="30"/>
      <c r="U20" s="30"/>
    </row>
    <row r="21" spans="1:21" s="7" customFormat="1" ht="20.100000000000001" customHeight="1" x14ac:dyDescent="0.35">
      <c r="A21" s="3" t="s">
        <v>22</v>
      </c>
      <c r="B21" s="4">
        <v>0</v>
      </c>
      <c r="C21" s="4">
        <v>0</v>
      </c>
      <c r="D21" s="4">
        <v>0</v>
      </c>
      <c r="E21" s="4">
        <v>42077.421532331929</v>
      </c>
      <c r="F21" s="4">
        <v>1328.8439906579833</v>
      </c>
      <c r="G21" s="4">
        <v>992.7138271435565</v>
      </c>
      <c r="H21" s="4">
        <v>391.12425713531616</v>
      </c>
      <c r="I21" s="4">
        <v>0</v>
      </c>
      <c r="J21" s="5">
        <f t="shared" si="0"/>
        <v>44790.103607268778</v>
      </c>
      <c r="K21" s="19"/>
      <c r="L21" s="22"/>
      <c r="M21" s="22"/>
      <c r="N21" s="23"/>
      <c r="O21" s="23"/>
      <c r="P21" s="30"/>
      <c r="Q21" s="30"/>
      <c r="R21" s="30"/>
      <c r="S21" s="30"/>
      <c r="T21" s="30"/>
      <c r="U21" s="30"/>
    </row>
    <row r="22" spans="1:21" s="7" customFormat="1" ht="20.100000000000001" customHeight="1" x14ac:dyDescent="0.35">
      <c r="A22" s="3" t="s">
        <v>23</v>
      </c>
      <c r="B22" s="4">
        <v>7227.840196354533</v>
      </c>
      <c r="C22" s="4">
        <v>16551.720201522028</v>
      </c>
      <c r="D22" s="4">
        <v>1047.6778483257613</v>
      </c>
      <c r="E22" s="4">
        <v>6443.9095866034459</v>
      </c>
      <c r="F22" s="4">
        <v>15361.257334934677</v>
      </c>
      <c r="G22" s="4">
        <v>19525.429648510228</v>
      </c>
      <c r="H22" s="4">
        <v>374.76437219059318</v>
      </c>
      <c r="I22" s="4">
        <v>4912.4008115587339</v>
      </c>
      <c r="J22" s="5">
        <f t="shared" si="0"/>
        <v>71445</v>
      </c>
      <c r="K22" s="19"/>
      <c r="L22" s="22"/>
      <c r="M22" s="22"/>
      <c r="N22" s="23"/>
      <c r="O22" s="23"/>
      <c r="P22" s="30"/>
      <c r="Q22" s="30"/>
      <c r="R22" s="30"/>
      <c r="S22" s="30"/>
      <c r="T22" s="30"/>
      <c r="U22" s="30"/>
    </row>
    <row r="23" spans="1:21" s="7" customFormat="1" ht="20.100000000000001" customHeight="1" x14ac:dyDescent="0.35">
      <c r="A23" s="3" t="s">
        <v>24</v>
      </c>
      <c r="B23" s="4">
        <v>48894.495969817435</v>
      </c>
      <c r="C23" s="4">
        <v>25990.328367351496</v>
      </c>
      <c r="D23" s="4">
        <v>41904.720243294993</v>
      </c>
      <c r="E23" s="4">
        <v>84645.26993495645</v>
      </c>
      <c r="F23" s="4">
        <v>17828.139311966417</v>
      </c>
      <c r="G23" s="4">
        <v>9579.7878484536886</v>
      </c>
      <c r="H23" s="4">
        <v>30579.742848285088</v>
      </c>
      <c r="I23" s="4">
        <v>15713.297483578939</v>
      </c>
      <c r="J23" s="5">
        <f t="shared" si="0"/>
        <v>275135.78200770455</v>
      </c>
      <c r="K23" s="19"/>
      <c r="L23" s="22"/>
      <c r="M23" s="22"/>
      <c r="N23" s="23"/>
      <c r="O23" s="23"/>
      <c r="P23" s="30"/>
      <c r="Q23" s="30"/>
      <c r="R23" s="30"/>
      <c r="S23" s="30"/>
      <c r="T23" s="30"/>
      <c r="U23" s="30"/>
    </row>
    <row r="24" spans="1:21" s="7" customFormat="1" ht="20.100000000000001" customHeight="1" x14ac:dyDescent="0.35">
      <c r="A24" s="3" t="s">
        <v>25</v>
      </c>
      <c r="B24" s="4">
        <v>5429.205101115127</v>
      </c>
      <c r="C24" s="4">
        <v>2304.6023384145983</v>
      </c>
      <c r="D24" s="4">
        <v>6020.6467461607172</v>
      </c>
      <c r="E24" s="4">
        <v>6449.0136915355597</v>
      </c>
      <c r="F24" s="4">
        <v>6501.6132617724625</v>
      </c>
      <c r="G24" s="4">
        <v>4346.9898123153134</v>
      </c>
      <c r="H24" s="4">
        <v>8654.797394950805</v>
      </c>
      <c r="I24" s="4">
        <v>419.58112573449949</v>
      </c>
      <c r="J24" s="5">
        <f t="shared" si="0"/>
        <v>40126.449471999083</v>
      </c>
      <c r="K24" s="19"/>
      <c r="L24" s="22"/>
      <c r="M24" s="22"/>
      <c r="N24" s="23"/>
      <c r="O24" s="23"/>
      <c r="P24" s="30"/>
      <c r="Q24" s="30"/>
      <c r="R24" s="30"/>
      <c r="S24" s="30"/>
      <c r="T24" s="30"/>
      <c r="U24" s="30"/>
    </row>
    <row r="25" spans="1:21" s="7" customFormat="1" ht="20.100000000000001" customHeight="1" x14ac:dyDescent="0.35">
      <c r="A25" s="3" t="s">
        <v>26</v>
      </c>
      <c r="B25" s="4">
        <v>0</v>
      </c>
      <c r="C25" s="4">
        <v>0</v>
      </c>
      <c r="D25" s="4">
        <v>0</v>
      </c>
      <c r="E25" s="4">
        <v>4368</v>
      </c>
      <c r="F25" s="4">
        <v>0</v>
      </c>
      <c r="G25" s="4">
        <v>0</v>
      </c>
      <c r="H25" s="4">
        <v>1</v>
      </c>
      <c r="I25" s="4">
        <v>0</v>
      </c>
      <c r="J25" s="5">
        <f t="shared" si="0"/>
        <v>4369</v>
      </c>
      <c r="K25" s="19"/>
      <c r="L25" s="22"/>
      <c r="M25" s="22"/>
      <c r="N25" s="23"/>
      <c r="O25" s="23"/>
      <c r="P25" s="30"/>
      <c r="Q25" s="30"/>
      <c r="R25" s="30"/>
      <c r="S25" s="30"/>
      <c r="T25" s="30"/>
      <c r="U25" s="30"/>
    </row>
    <row r="26" spans="1:21" s="7" customFormat="1" ht="20.100000000000001" customHeight="1" x14ac:dyDescent="0.35">
      <c r="A26" s="3" t="s">
        <v>27</v>
      </c>
      <c r="B26" s="4">
        <v>3698.0781817110392</v>
      </c>
      <c r="C26" s="4">
        <v>11822.016240812576</v>
      </c>
      <c r="D26" s="4">
        <v>10942.164462395707</v>
      </c>
      <c r="E26" s="4">
        <v>5307.1353719943772</v>
      </c>
      <c r="F26" s="4">
        <v>18081.832624568695</v>
      </c>
      <c r="G26" s="4">
        <v>5013.1540780980786</v>
      </c>
      <c r="H26" s="4">
        <v>7561.9395143135462</v>
      </c>
      <c r="I26" s="4">
        <v>5372.1364549449318</v>
      </c>
      <c r="J26" s="5">
        <f t="shared" si="0"/>
        <v>67798.456928838947</v>
      </c>
      <c r="K26" s="19"/>
      <c r="L26" s="22"/>
      <c r="M26" s="22"/>
      <c r="N26" s="23"/>
      <c r="O26" s="23"/>
      <c r="P26" s="30"/>
      <c r="Q26" s="30"/>
      <c r="R26" s="30"/>
      <c r="S26" s="30"/>
      <c r="T26" s="30"/>
      <c r="U26" s="30"/>
    </row>
    <row r="27" spans="1:21" s="7" customFormat="1" ht="20.100000000000001" customHeight="1" x14ac:dyDescent="0.35">
      <c r="A27" s="3" t="s">
        <v>28</v>
      </c>
      <c r="B27" s="4">
        <v>5011.2384349680033</v>
      </c>
      <c r="C27" s="4">
        <v>681.80010407527755</v>
      </c>
      <c r="D27" s="4">
        <v>766.4475728313264</v>
      </c>
      <c r="E27" s="4">
        <v>3118.0908098745058</v>
      </c>
      <c r="F27" s="4">
        <v>3105.0477411310758</v>
      </c>
      <c r="G27" s="4">
        <v>2318.0008650851905</v>
      </c>
      <c r="H27" s="4">
        <v>8588.0585967440129</v>
      </c>
      <c r="I27" s="4">
        <v>208.31587529060712</v>
      </c>
      <c r="J27" s="5">
        <f t="shared" si="0"/>
        <v>23796.999999999996</v>
      </c>
      <c r="K27" s="19"/>
      <c r="L27" s="22"/>
      <c r="M27" s="22"/>
      <c r="N27" s="23"/>
      <c r="O27" s="23"/>
      <c r="P27" s="30"/>
      <c r="Q27" s="30"/>
      <c r="R27" s="30"/>
      <c r="S27" s="30"/>
      <c r="T27" s="30"/>
      <c r="U27" s="30"/>
    </row>
    <row r="28" spans="1:21" s="7" customFormat="1" ht="20.100000000000001" customHeight="1" x14ac:dyDescent="0.35">
      <c r="A28" s="3" t="s">
        <v>29</v>
      </c>
      <c r="B28" s="4">
        <v>3795.917442249438</v>
      </c>
      <c r="C28" s="4">
        <v>1</v>
      </c>
      <c r="D28" s="4">
        <v>2626.3922726841247</v>
      </c>
      <c r="E28" s="4">
        <v>7659.3875332135913</v>
      </c>
      <c r="F28" s="4">
        <v>10631.548207976612</v>
      </c>
      <c r="G28" s="4">
        <v>5353.7588469568018</v>
      </c>
      <c r="H28" s="4">
        <v>26497.197328381313</v>
      </c>
      <c r="I28" s="4">
        <v>34.069780853517877</v>
      </c>
      <c r="J28" s="5">
        <f t="shared" si="0"/>
        <v>56599.2714123154</v>
      </c>
      <c r="K28" s="19"/>
      <c r="L28" s="22"/>
      <c r="M28" s="22"/>
      <c r="N28" s="23"/>
      <c r="O28" s="23"/>
      <c r="P28" s="30"/>
      <c r="Q28" s="30"/>
      <c r="R28" s="30"/>
      <c r="S28" s="30"/>
      <c r="T28" s="30"/>
      <c r="U28" s="30"/>
    </row>
    <row r="29" spans="1:21" s="7" customFormat="1" ht="20.100000000000001" customHeight="1" x14ac:dyDescent="0.35">
      <c r="A29" s="3" t="s">
        <v>30</v>
      </c>
      <c r="B29" s="4">
        <v>2827.1212296148406</v>
      </c>
      <c r="C29" s="4">
        <v>43.657079646017699</v>
      </c>
      <c r="D29" s="4">
        <v>472.81639374452789</v>
      </c>
      <c r="E29" s="4">
        <v>1195.3304441542484</v>
      </c>
      <c r="F29" s="4">
        <v>3593.2022779037352</v>
      </c>
      <c r="G29" s="4">
        <v>165.06688879142587</v>
      </c>
      <c r="H29" s="4">
        <v>884.90479324820978</v>
      </c>
      <c r="I29" s="4">
        <v>59.900892896994371</v>
      </c>
      <c r="J29" s="5">
        <f t="shared" si="0"/>
        <v>9242</v>
      </c>
      <c r="K29" s="19"/>
      <c r="L29" s="22"/>
      <c r="M29" s="22"/>
      <c r="N29" s="23"/>
      <c r="O29" s="23"/>
      <c r="P29" s="30"/>
      <c r="Q29" s="30"/>
      <c r="R29" s="30"/>
      <c r="S29" s="30"/>
      <c r="T29" s="30"/>
      <c r="U29" s="30"/>
    </row>
    <row r="30" spans="1:21" s="7" customFormat="1" ht="20.100000000000001" customHeight="1" x14ac:dyDescent="0.35">
      <c r="A30" s="3" t="s">
        <v>31</v>
      </c>
      <c r="B30" s="4">
        <v>373.23002257000604</v>
      </c>
      <c r="C30" s="4">
        <v>74.99363057324841</v>
      </c>
      <c r="D30" s="4">
        <v>67</v>
      </c>
      <c r="E30" s="4">
        <v>16279.607884257142</v>
      </c>
      <c r="F30" s="4">
        <v>64.185423568738116</v>
      </c>
      <c r="G30" s="4">
        <v>39.092711784369058</v>
      </c>
      <c r="H30" s="4">
        <v>5</v>
      </c>
      <c r="I30" s="4">
        <v>63.133759820927267</v>
      </c>
      <c r="J30" s="5">
        <f t="shared" si="0"/>
        <v>16966.243432574433</v>
      </c>
      <c r="K30" s="19"/>
      <c r="L30" s="22"/>
      <c r="M30" s="22"/>
      <c r="N30" s="23"/>
      <c r="O30" s="23"/>
      <c r="P30" s="30"/>
      <c r="Q30" s="30"/>
      <c r="R30" s="30"/>
      <c r="S30" s="30"/>
      <c r="T30" s="30"/>
      <c r="U30" s="30"/>
    </row>
    <row r="31" spans="1:21" s="7" customFormat="1" ht="20.100000000000001" customHeight="1" x14ac:dyDescent="0.35">
      <c r="A31" s="3" t="s">
        <v>32</v>
      </c>
      <c r="B31" s="4">
        <v>29.689695550351288</v>
      </c>
      <c r="C31" s="4">
        <v>26.696721311475411</v>
      </c>
      <c r="D31" s="4">
        <v>28.178410794602698</v>
      </c>
      <c r="E31" s="4">
        <v>7396.0081861773069</v>
      </c>
      <c r="F31" s="4">
        <v>1594.0461959033896</v>
      </c>
      <c r="G31" s="4">
        <v>185.68557270263869</v>
      </c>
      <c r="H31" s="4">
        <v>197.12473893150639</v>
      </c>
      <c r="I31" s="4">
        <v>134.58451248402849</v>
      </c>
      <c r="J31" s="5">
        <f t="shared" si="0"/>
        <v>9592.014033855301</v>
      </c>
      <c r="K31" s="19"/>
      <c r="L31" s="22"/>
      <c r="M31" s="22"/>
      <c r="N31" s="23"/>
      <c r="O31" s="23"/>
      <c r="P31" s="30"/>
      <c r="Q31" s="30"/>
      <c r="R31" s="30"/>
      <c r="S31" s="30"/>
      <c r="T31" s="30"/>
      <c r="U31" s="30"/>
    </row>
    <row r="32" spans="1:21" s="7" customFormat="1" ht="20.100000000000001" customHeight="1" x14ac:dyDescent="0.35">
      <c r="A32" s="3" t="s">
        <v>33</v>
      </c>
      <c r="B32" s="4">
        <v>281.79487179487182</v>
      </c>
      <c r="C32" s="4">
        <v>7.5625</v>
      </c>
      <c r="D32" s="4">
        <v>95</v>
      </c>
      <c r="E32" s="4">
        <v>5986.3376831501837</v>
      </c>
      <c r="F32" s="4">
        <v>92.892857142857153</v>
      </c>
      <c r="G32" s="4">
        <v>99.769230769230774</v>
      </c>
      <c r="H32" s="4">
        <v>847.14285714285722</v>
      </c>
      <c r="I32" s="4">
        <v>2</v>
      </c>
      <c r="J32" s="5">
        <f t="shared" si="0"/>
        <v>7412.5</v>
      </c>
      <c r="K32" s="19"/>
      <c r="L32" s="22"/>
      <c r="M32" s="22"/>
      <c r="N32" s="23"/>
      <c r="O32" s="23"/>
      <c r="P32" s="30"/>
      <c r="Q32" s="30"/>
      <c r="R32" s="30"/>
      <c r="S32" s="30"/>
      <c r="T32" s="30"/>
      <c r="U32" s="30"/>
    </row>
    <row r="33" spans="1:21" s="7" customFormat="1" ht="20.100000000000001" customHeight="1" x14ac:dyDescent="0.35">
      <c r="A33" s="3" t="s">
        <v>34</v>
      </c>
      <c r="B33" s="4">
        <v>1377.0604090839051</v>
      </c>
      <c r="C33" s="4">
        <v>82.594308168918246</v>
      </c>
      <c r="D33" s="4">
        <v>81.849168646080756</v>
      </c>
      <c r="E33" s="4">
        <v>240.13286147409789</v>
      </c>
      <c r="F33" s="4">
        <v>8848.4812491652792</v>
      </c>
      <c r="G33" s="4">
        <v>153.01153214474823</v>
      </c>
      <c r="H33" s="4">
        <v>897.49247209293821</v>
      </c>
      <c r="I33" s="4">
        <v>65.744966939178184</v>
      </c>
      <c r="J33" s="5">
        <f t="shared" si="0"/>
        <v>11746.366967715147</v>
      </c>
      <c r="K33" s="19"/>
      <c r="L33" s="22"/>
      <c r="M33" s="22"/>
      <c r="N33" s="23"/>
      <c r="O33" s="23"/>
      <c r="P33" s="30"/>
      <c r="Q33" s="30"/>
      <c r="R33" s="30"/>
      <c r="S33" s="30"/>
      <c r="T33" s="30"/>
      <c r="U33" s="30"/>
    </row>
    <row r="34" spans="1:21" s="7" customFormat="1" ht="20.100000000000001" customHeight="1" x14ac:dyDescent="0.35">
      <c r="A34" s="3" t="s">
        <v>84</v>
      </c>
      <c r="B34" s="4">
        <v>0</v>
      </c>
      <c r="C34" s="4">
        <v>0</v>
      </c>
      <c r="D34" s="4">
        <v>7209.7278120737119</v>
      </c>
      <c r="E34" s="4">
        <v>0</v>
      </c>
      <c r="F34" s="4">
        <v>0</v>
      </c>
      <c r="G34" s="4">
        <v>0</v>
      </c>
      <c r="H34" s="4">
        <v>53005.073832370734</v>
      </c>
      <c r="I34" s="4">
        <v>0</v>
      </c>
      <c r="J34" s="5">
        <f t="shared" si="0"/>
        <v>60214.801644444444</v>
      </c>
      <c r="K34" s="19"/>
      <c r="L34" s="22"/>
      <c r="M34" s="22"/>
      <c r="N34" s="23"/>
      <c r="O34" s="23"/>
      <c r="P34" s="30"/>
      <c r="Q34" s="30"/>
      <c r="R34" s="30"/>
      <c r="S34" s="30"/>
      <c r="T34" s="30"/>
      <c r="U34" s="30"/>
    </row>
    <row r="35" spans="1:21" s="7" customFormat="1" ht="20.100000000000001" customHeight="1" x14ac:dyDescent="0.35">
      <c r="A35" s="3" t="s">
        <v>36</v>
      </c>
      <c r="B35" s="4">
        <v>2.5347912524850895</v>
      </c>
      <c r="C35" s="4">
        <v>0</v>
      </c>
      <c r="D35" s="4">
        <v>6.8123393316195369</v>
      </c>
      <c r="E35" s="4">
        <v>10333.004288518561</v>
      </c>
      <c r="F35" s="4">
        <v>1950.5635203009374</v>
      </c>
      <c r="G35" s="4">
        <v>790.14744310917899</v>
      </c>
      <c r="H35" s="4">
        <v>143.44166890253172</v>
      </c>
      <c r="I35" s="4">
        <v>3.803314023781855</v>
      </c>
      <c r="J35" s="5">
        <f t="shared" si="0"/>
        <v>13230.307365439096</v>
      </c>
      <c r="K35" s="19"/>
      <c r="L35" s="22"/>
      <c r="M35" s="22"/>
      <c r="N35" s="23"/>
      <c r="O35" s="23"/>
      <c r="P35" s="30"/>
      <c r="Q35" s="30"/>
      <c r="R35" s="30"/>
      <c r="S35" s="30"/>
      <c r="T35" s="30"/>
      <c r="U35" s="30"/>
    </row>
    <row r="36" spans="1:21" s="7" customFormat="1" ht="20.100000000000001" customHeight="1" x14ac:dyDescent="0.35">
      <c r="A36" s="3" t="s">
        <v>37</v>
      </c>
      <c r="B36" s="4">
        <v>14.588110403397026</v>
      </c>
      <c r="C36" s="4">
        <v>5</v>
      </c>
      <c r="D36" s="4">
        <v>5</v>
      </c>
      <c r="E36" s="4">
        <v>3183.0568814140047</v>
      </c>
      <c r="F36" s="4">
        <v>397.31727926981085</v>
      </c>
      <c r="G36" s="4">
        <v>336.99762940174872</v>
      </c>
      <c r="H36" s="4">
        <v>666.14686801331845</v>
      </c>
      <c r="I36" s="4">
        <v>5.8932314977203202</v>
      </c>
      <c r="J36" s="5">
        <f t="shared" si="0"/>
        <v>4614</v>
      </c>
      <c r="K36" s="19"/>
      <c r="L36" s="22"/>
      <c r="M36" s="22"/>
      <c r="N36" s="23"/>
      <c r="O36" s="23"/>
      <c r="P36" s="30"/>
      <c r="Q36" s="30"/>
      <c r="R36" s="30"/>
      <c r="S36" s="30"/>
      <c r="T36" s="30"/>
      <c r="U36" s="30"/>
    </row>
    <row r="37" spans="1:21" s="7" customFormat="1" ht="20.100000000000001" customHeight="1" x14ac:dyDescent="0.35">
      <c r="A37" s="3" t="s">
        <v>38</v>
      </c>
      <c r="B37" s="4">
        <v>581.77221072226359</v>
      </c>
      <c r="C37" s="4">
        <v>5</v>
      </c>
      <c r="D37" s="4">
        <v>0</v>
      </c>
      <c r="E37" s="4">
        <v>612.27412062546534</v>
      </c>
      <c r="F37" s="4">
        <v>86.476793248945143</v>
      </c>
      <c r="G37" s="4">
        <v>4.1306666666666665</v>
      </c>
      <c r="H37" s="4">
        <v>0</v>
      </c>
      <c r="I37" s="4">
        <v>14.34620873665922</v>
      </c>
      <c r="J37" s="5">
        <f t="shared" si="0"/>
        <v>1304</v>
      </c>
      <c r="K37" s="19"/>
      <c r="L37" s="22"/>
      <c r="M37" s="22"/>
      <c r="N37" s="23"/>
      <c r="O37" s="23"/>
      <c r="P37" s="30"/>
      <c r="Q37" s="30"/>
      <c r="R37" s="30"/>
      <c r="S37" s="30"/>
      <c r="T37" s="30"/>
      <c r="U37" s="30"/>
    </row>
    <row r="38" spans="1:21" s="7" customFormat="1" ht="20.100000000000001" customHeight="1" x14ac:dyDescent="0.35">
      <c r="A38" s="3" t="s">
        <v>39</v>
      </c>
      <c r="B38" s="4">
        <v>0</v>
      </c>
      <c r="C38" s="4">
        <v>0</v>
      </c>
      <c r="D38" s="4">
        <v>0</v>
      </c>
      <c r="E38" s="4">
        <v>5243.5681233933165</v>
      </c>
      <c r="F38" s="4">
        <v>142.21593830334189</v>
      </c>
      <c r="G38" s="4">
        <v>0</v>
      </c>
      <c r="H38" s="4">
        <v>0</v>
      </c>
      <c r="I38" s="4">
        <v>0</v>
      </c>
      <c r="J38" s="5">
        <f t="shared" si="0"/>
        <v>5385.7840616966587</v>
      </c>
      <c r="K38" s="19"/>
      <c r="L38" s="22"/>
      <c r="M38" s="22"/>
      <c r="N38" s="23"/>
      <c r="O38" s="23"/>
      <c r="P38" s="30"/>
      <c r="Q38" s="30"/>
      <c r="R38" s="30"/>
      <c r="S38" s="30"/>
      <c r="T38" s="30"/>
      <c r="U38" s="30"/>
    </row>
    <row r="39" spans="1:21" s="7" customFormat="1" ht="20.100000000000001" customHeight="1" x14ac:dyDescent="0.35">
      <c r="A39" s="3" t="s">
        <v>40</v>
      </c>
      <c r="B39" s="4">
        <v>0</v>
      </c>
      <c r="C39" s="4">
        <v>0</v>
      </c>
      <c r="D39" s="4">
        <v>0</v>
      </c>
      <c r="E39" s="4">
        <v>1540.8129506409796</v>
      </c>
      <c r="F39" s="4">
        <v>49.5</v>
      </c>
      <c r="G39" s="4">
        <v>36.504854368932037</v>
      </c>
      <c r="H39" s="4">
        <v>6.4838709677419351</v>
      </c>
      <c r="I39" s="4">
        <v>0.6983240223463687</v>
      </c>
      <c r="J39" s="5">
        <f t="shared" si="0"/>
        <v>1634</v>
      </c>
      <c r="K39" s="19"/>
      <c r="L39" s="22"/>
      <c r="M39" s="22"/>
      <c r="N39" s="23"/>
      <c r="O39" s="23"/>
      <c r="P39" s="30"/>
      <c r="Q39" s="30"/>
      <c r="R39" s="30"/>
      <c r="S39" s="30"/>
      <c r="T39" s="30"/>
      <c r="U39" s="30"/>
    </row>
    <row r="40" spans="1:21" s="7" customFormat="1" ht="20.100000000000001" customHeight="1" x14ac:dyDescent="0.35">
      <c r="A40" s="3" t="s">
        <v>41</v>
      </c>
      <c r="B40" s="4">
        <v>1184.6560607705328</v>
      </c>
      <c r="C40" s="4">
        <v>609.92621550129832</v>
      </c>
      <c r="D40" s="4">
        <v>260.252221346726</v>
      </c>
      <c r="E40" s="4">
        <v>346.67929764099881</v>
      </c>
      <c r="F40" s="4">
        <v>1284.5847545201459</v>
      </c>
      <c r="G40" s="4">
        <v>1294.4862156954584</v>
      </c>
      <c r="H40" s="4">
        <v>2839.3378891733573</v>
      </c>
      <c r="I40" s="4">
        <v>1493.0773453514826</v>
      </c>
      <c r="J40" s="5">
        <f t="shared" si="0"/>
        <v>9313</v>
      </c>
      <c r="K40" s="19"/>
      <c r="L40" s="22"/>
      <c r="M40" s="22"/>
      <c r="N40" s="23"/>
      <c r="O40" s="23"/>
      <c r="P40" s="30"/>
      <c r="Q40" s="30"/>
      <c r="R40" s="30"/>
      <c r="S40" s="30"/>
      <c r="T40" s="30"/>
      <c r="U40" s="30"/>
    </row>
    <row r="41" spans="1:21" s="7" customFormat="1" ht="20.100000000000001" customHeight="1" x14ac:dyDescent="0.35">
      <c r="A41" s="3" t="s">
        <v>42</v>
      </c>
      <c r="B41" s="4">
        <v>0</v>
      </c>
      <c r="C41" s="4">
        <v>335.08025042686398</v>
      </c>
      <c r="D41" s="4">
        <v>85</v>
      </c>
      <c r="E41" s="4">
        <v>12.782608695652174</v>
      </c>
      <c r="F41" s="4">
        <v>363.99428373462672</v>
      </c>
      <c r="G41" s="4">
        <v>0</v>
      </c>
      <c r="H41" s="4">
        <v>0</v>
      </c>
      <c r="I41" s="4">
        <v>682.14285714285711</v>
      </c>
      <c r="J41" s="5">
        <f t="shared" si="0"/>
        <v>1479</v>
      </c>
      <c r="K41" s="19"/>
      <c r="L41" s="22"/>
      <c r="M41" s="22"/>
      <c r="N41" s="23"/>
      <c r="O41" s="23"/>
      <c r="P41" s="30"/>
      <c r="Q41" s="30"/>
      <c r="R41" s="30"/>
      <c r="S41" s="30"/>
      <c r="T41" s="30"/>
      <c r="U41" s="30"/>
    </row>
    <row r="42" spans="1:21" s="7" customFormat="1" ht="20.100000000000001" customHeight="1" x14ac:dyDescent="0.35">
      <c r="A42" s="3" t="s">
        <v>43</v>
      </c>
      <c r="B42" s="4">
        <v>362</v>
      </c>
      <c r="C42" s="4">
        <v>26.717948717948719</v>
      </c>
      <c r="D42" s="4">
        <v>303.32919254658384</v>
      </c>
      <c r="E42" s="4">
        <v>1393.543027021288</v>
      </c>
      <c r="F42" s="4">
        <v>0</v>
      </c>
      <c r="G42" s="4">
        <v>362.40983171417952</v>
      </c>
      <c r="H42" s="4">
        <v>60</v>
      </c>
      <c r="I42" s="4">
        <v>0</v>
      </c>
      <c r="J42" s="5">
        <f t="shared" si="0"/>
        <v>2508</v>
      </c>
      <c r="K42" s="19"/>
      <c r="L42" s="22"/>
      <c r="M42" s="22"/>
      <c r="N42" s="23"/>
      <c r="O42" s="23"/>
      <c r="P42" s="30"/>
      <c r="Q42" s="30"/>
      <c r="R42" s="30"/>
      <c r="S42" s="30"/>
      <c r="T42" s="30"/>
      <c r="U42" s="30"/>
    </row>
    <row r="43" spans="1:21" s="7" customFormat="1" ht="20.100000000000001" customHeight="1" x14ac:dyDescent="0.35">
      <c r="A43" s="3" t="s">
        <v>44</v>
      </c>
      <c r="B43" s="4">
        <v>513</v>
      </c>
      <c r="C43" s="4">
        <v>0</v>
      </c>
      <c r="D43" s="4">
        <v>478.38461538461536</v>
      </c>
      <c r="E43" s="4">
        <v>847.61538461538464</v>
      </c>
      <c r="F43" s="4">
        <v>0</v>
      </c>
      <c r="G43" s="4">
        <v>60.000000000000007</v>
      </c>
      <c r="H43" s="4">
        <v>0</v>
      </c>
      <c r="I43" s="4">
        <v>0</v>
      </c>
      <c r="J43" s="5">
        <f t="shared" si="0"/>
        <v>1899</v>
      </c>
      <c r="K43" s="19"/>
      <c r="L43" s="22"/>
      <c r="M43" s="22"/>
      <c r="N43" s="23"/>
      <c r="O43" s="23"/>
      <c r="P43" s="30"/>
      <c r="Q43" s="30"/>
      <c r="R43" s="30"/>
      <c r="S43" s="30"/>
      <c r="T43" s="30"/>
      <c r="U43" s="30"/>
    </row>
    <row r="44" spans="1:21" s="7" customFormat="1" ht="20.100000000000001" customHeight="1" x14ac:dyDescent="0.35">
      <c r="A44" s="3" t="s">
        <v>45</v>
      </c>
      <c r="B44" s="4">
        <v>337.92437988297297</v>
      </c>
      <c r="C44" s="4">
        <v>407.07431340872375</v>
      </c>
      <c r="D44" s="4">
        <v>141.61637124487427</v>
      </c>
      <c r="E44" s="4">
        <v>1191.3351252467301</v>
      </c>
      <c r="F44" s="4">
        <v>6539.6740220216461</v>
      </c>
      <c r="G44" s="4">
        <v>3563.5758814357209</v>
      </c>
      <c r="H44" s="4">
        <v>19181.297270555464</v>
      </c>
      <c r="I44" s="4">
        <v>526.50263620386647</v>
      </c>
      <c r="J44" s="5">
        <f t="shared" si="0"/>
        <v>31888.999999999996</v>
      </c>
      <c r="K44" s="19"/>
      <c r="L44" s="22"/>
      <c r="M44" s="22"/>
      <c r="N44" s="23"/>
      <c r="O44" s="23"/>
      <c r="P44" s="30"/>
      <c r="Q44" s="30"/>
      <c r="R44" s="30"/>
      <c r="S44" s="30"/>
      <c r="T44" s="30"/>
      <c r="U44" s="30"/>
    </row>
    <row r="45" spans="1:21" s="7" customFormat="1" ht="20.100000000000001" customHeight="1" x14ac:dyDescent="0.35">
      <c r="A45" s="3" t="s">
        <v>46</v>
      </c>
      <c r="B45" s="4">
        <v>508.39930576285803</v>
      </c>
      <c r="C45" s="4">
        <v>6856.0671394303008</v>
      </c>
      <c r="D45" s="4">
        <v>62.466940690967867</v>
      </c>
      <c r="E45" s="4">
        <v>1789.0234894773898</v>
      </c>
      <c r="F45" s="4">
        <v>6595.4968023972206</v>
      </c>
      <c r="G45" s="4">
        <v>349.0764944356518</v>
      </c>
      <c r="H45" s="4">
        <v>1076.8076665391445</v>
      </c>
      <c r="I45" s="4">
        <v>13697.662161266468</v>
      </c>
      <c r="J45" s="5">
        <f t="shared" si="0"/>
        <v>30935.000000000004</v>
      </c>
      <c r="K45" s="19"/>
      <c r="L45" s="22"/>
      <c r="M45" s="22"/>
      <c r="N45" s="23"/>
      <c r="O45" s="23"/>
      <c r="P45" s="30"/>
      <c r="Q45" s="30"/>
      <c r="R45" s="30"/>
      <c r="S45" s="30"/>
      <c r="T45" s="30"/>
      <c r="U45" s="30"/>
    </row>
    <row r="46" spans="1:21" s="7" customFormat="1" ht="20.100000000000001" customHeight="1" x14ac:dyDescent="0.35">
      <c r="A46" s="3" t="s">
        <v>47</v>
      </c>
      <c r="B46" s="4">
        <v>1727.4524985361013</v>
      </c>
      <c r="C46" s="4">
        <v>5597.8064513113786</v>
      </c>
      <c r="D46" s="4">
        <v>3932.3643499255891</v>
      </c>
      <c r="E46" s="4">
        <v>1956.5766363599537</v>
      </c>
      <c r="F46" s="4">
        <v>4921.9460506564328</v>
      </c>
      <c r="G46" s="4">
        <v>7755.8757624783948</v>
      </c>
      <c r="H46" s="4">
        <v>3621.4278965805047</v>
      </c>
      <c r="I46" s="4">
        <v>1397.5503541516455</v>
      </c>
      <c r="J46" s="5">
        <f t="shared" si="0"/>
        <v>30911</v>
      </c>
      <c r="K46" s="19"/>
      <c r="L46" s="22"/>
      <c r="M46" s="22"/>
      <c r="N46" s="23"/>
      <c r="O46" s="23"/>
      <c r="P46" s="30"/>
      <c r="Q46" s="30"/>
      <c r="R46" s="30"/>
      <c r="S46" s="30"/>
      <c r="T46" s="30"/>
      <c r="U46" s="30"/>
    </row>
    <row r="47" spans="1:21" s="7" customFormat="1" ht="20.100000000000001" customHeight="1" x14ac:dyDescent="0.35">
      <c r="A47" s="3" t="s">
        <v>48</v>
      </c>
      <c r="B47" s="4">
        <v>689.1062929509369</v>
      </c>
      <c r="C47" s="4">
        <v>3.0000000000000004</v>
      </c>
      <c r="D47" s="4">
        <v>2648.3379959699364</v>
      </c>
      <c r="E47" s="4">
        <v>8</v>
      </c>
      <c r="F47" s="4">
        <v>405.4502923976608</v>
      </c>
      <c r="G47" s="4">
        <v>4274.9981030523213</v>
      </c>
      <c r="H47" s="4">
        <v>1621.5607317782126</v>
      </c>
      <c r="I47" s="4">
        <v>387.54658385093165</v>
      </c>
      <c r="J47" s="5">
        <f t="shared" si="0"/>
        <v>10038</v>
      </c>
      <c r="K47" s="19"/>
      <c r="L47" s="22"/>
      <c r="M47" s="22"/>
      <c r="N47" s="23"/>
      <c r="O47" s="23"/>
      <c r="P47" s="30"/>
      <c r="Q47" s="30"/>
      <c r="R47" s="30"/>
      <c r="S47" s="30"/>
      <c r="T47" s="30"/>
      <c r="U47" s="30"/>
    </row>
    <row r="48" spans="1:21" s="7" customFormat="1" ht="20.100000000000001" customHeight="1" x14ac:dyDescent="0.35">
      <c r="A48" s="3" t="s">
        <v>49</v>
      </c>
      <c r="B48" s="4">
        <v>36.434782608695656</v>
      </c>
      <c r="C48" s="4">
        <v>58.521739130434781</v>
      </c>
      <c r="D48" s="4">
        <v>0</v>
      </c>
      <c r="E48" s="4">
        <v>11.043478260869566</v>
      </c>
      <c r="F48" s="4">
        <v>42</v>
      </c>
      <c r="G48" s="4">
        <v>3.1020408163265305</v>
      </c>
      <c r="H48" s="4">
        <v>0</v>
      </c>
      <c r="I48" s="4">
        <v>390.89795918367349</v>
      </c>
      <c r="J48" s="5">
        <f t="shared" si="0"/>
        <v>542</v>
      </c>
      <c r="K48" s="19"/>
      <c r="L48" s="22"/>
      <c r="M48" s="22"/>
      <c r="N48" s="23"/>
      <c r="O48" s="23"/>
      <c r="P48" s="30"/>
      <c r="Q48" s="30"/>
      <c r="R48" s="30"/>
      <c r="S48" s="30"/>
      <c r="T48" s="30"/>
      <c r="U48" s="30"/>
    </row>
    <row r="49" spans="1:21" s="7" customFormat="1" ht="20.100000000000001" customHeight="1" x14ac:dyDescent="0.35">
      <c r="A49" s="3" t="s">
        <v>50</v>
      </c>
      <c r="B49" s="4">
        <v>3757.671233224853</v>
      </c>
      <c r="C49" s="4">
        <v>28330.898804003038</v>
      </c>
      <c r="D49" s="4">
        <v>68.629370629370626</v>
      </c>
      <c r="E49" s="4">
        <v>183.2259021255561</v>
      </c>
      <c r="F49" s="4">
        <v>8017.1696440000451</v>
      </c>
      <c r="G49" s="4">
        <v>0</v>
      </c>
      <c r="H49" s="4">
        <v>0</v>
      </c>
      <c r="I49" s="4">
        <v>361.40504601713741</v>
      </c>
      <c r="J49" s="5">
        <f t="shared" si="0"/>
        <v>40718.999999999993</v>
      </c>
      <c r="K49" s="19"/>
      <c r="L49" s="22"/>
      <c r="M49" s="22"/>
      <c r="N49" s="23"/>
      <c r="O49" s="23"/>
      <c r="P49" s="30"/>
      <c r="Q49" s="30"/>
      <c r="R49" s="30"/>
      <c r="S49" s="30"/>
      <c r="T49" s="30"/>
      <c r="U49" s="30"/>
    </row>
    <row r="50" spans="1:21" s="7" customFormat="1" ht="20.100000000000001" customHeight="1" x14ac:dyDescent="0.35">
      <c r="A50" s="3" t="s">
        <v>51</v>
      </c>
      <c r="B50" s="4">
        <v>2739.1428159155398</v>
      </c>
      <c r="C50" s="4">
        <v>1455.5237767819362</v>
      </c>
      <c r="D50" s="4">
        <v>2431.1162360550406</v>
      </c>
      <c r="E50" s="4">
        <v>2039.8724437976809</v>
      </c>
      <c r="F50" s="4">
        <v>651.90029325513194</v>
      </c>
      <c r="G50" s="4">
        <v>1844.0600409656258</v>
      </c>
      <c r="H50" s="4">
        <v>3347.3895214341733</v>
      </c>
      <c r="I50" s="4">
        <v>610.99487179487176</v>
      </c>
      <c r="J50" s="5">
        <f t="shared" si="0"/>
        <v>15120.000000000002</v>
      </c>
      <c r="K50" s="19"/>
      <c r="L50" s="22"/>
      <c r="M50" s="22"/>
      <c r="N50" s="23"/>
      <c r="O50" s="23"/>
      <c r="P50" s="30"/>
      <c r="Q50" s="30"/>
      <c r="R50" s="30"/>
      <c r="S50" s="30"/>
      <c r="T50" s="30"/>
      <c r="U50" s="30"/>
    </row>
    <row r="51" spans="1:21" s="7" customFormat="1" ht="20.100000000000001" customHeight="1" x14ac:dyDescent="0.35">
      <c r="A51" s="3" t="s">
        <v>52</v>
      </c>
      <c r="B51" s="4">
        <v>0</v>
      </c>
      <c r="C51" s="4">
        <v>0</v>
      </c>
      <c r="D51" s="4">
        <v>56.142857142857139</v>
      </c>
      <c r="E51" s="4">
        <v>0</v>
      </c>
      <c r="F51" s="4">
        <v>0</v>
      </c>
      <c r="G51" s="4">
        <v>573.85714285714289</v>
      </c>
      <c r="H51" s="4">
        <v>0</v>
      </c>
      <c r="I51" s="4">
        <v>0</v>
      </c>
      <c r="J51" s="5">
        <f t="shared" si="0"/>
        <v>630</v>
      </c>
      <c r="K51" s="19"/>
      <c r="L51" s="22"/>
      <c r="M51" s="22"/>
      <c r="N51" s="23"/>
      <c r="O51" s="23"/>
      <c r="P51" s="30"/>
      <c r="Q51" s="30"/>
      <c r="R51" s="30"/>
      <c r="S51" s="30"/>
      <c r="T51" s="30"/>
      <c r="U51" s="30"/>
    </row>
    <row r="52" spans="1:21" s="7" customFormat="1" ht="20.100000000000001" customHeight="1" x14ac:dyDescent="0.35">
      <c r="A52" s="3" t="s">
        <v>53</v>
      </c>
      <c r="B52" s="4">
        <v>140</v>
      </c>
      <c r="C52" s="4">
        <v>0</v>
      </c>
      <c r="D52" s="4">
        <v>0</v>
      </c>
      <c r="E52" s="4">
        <v>0</v>
      </c>
      <c r="F52" s="4">
        <v>21</v>
      </c>
      <c r="G52" s="4">
        <v>3</v>
      </c>
      <c r="H52" s="4">
        <v>0</v>
      </c>
      <c r="I52" s="4">
        <v>0</v>
      </c>
      <c r="J52" s="5">
        <f t="shared" si="0"/>
        <v>164</v>
      </c>
      <c r="K52" s="19"/>
      <c r="L52" s="22"/>
      <c r="M52" s="22"/>
      <c r="N52" s="23"/>
      <c r="O52" s="23"/>
      <c r="P52" s="30"/>
      <c r="Q52" s="30"/>
      <c r="R52" s="30"/>
      <c r="S52" s="30"/>
      <c r="T52" s="30"/>
      <c r="U52" s="30"/>
    </row>
    <row r="53" spans="1:21" s="7" customFormat="1" ht="20.100000000000001" customHeight="1" x14ac:dyDescent="0.35">
      <c r="A53" s="3" t="s">
        <v>54</v>
      </c>
      <c r="B53" s="4">
        <v>9748.3429955110387</v>
      </c>
      <c r="C53" s="4">
        <v>5423.2523861006785</v>
      </c>
      <c r="D53" s="4">
        <v>51034.66606742805</v>
      </c>
      <c r="E53" s="4">
        <v>1293.0465490925978</v>
      </c>
      <c r="F53" s="4">
        <v>14982.73883249137</v>
      </c>
      <c r="G53" s="4">
        <v>2274.831398651424</v>
      </c>
      <c r="H53" s="4">
        <v>5774.6713866671089</v>
      </c>
      <c r="I53" s="4">
        <v>728.45038405772834</v>
      </c>
      <c r="J53" s="5">
        <f t="shared" si="0"/>
        <v>91259.999999999985</v>
      </c>
      <c r="K53" s="19"/>
      <c r="L53" s="22"/>
      <c r="M53" s="22"/>
      <c r="N53" s="23"/>
      <c r="O53" s="23"/>
      <c r="P53" s="30"/>
      <c r="Q53" s="30"/>
      <c r="R53" s="30"/>
      <c r="S53" s="30"/>
      <c r="T53" s="30"/>
      <c r="U53" s="30"/>
    </row>
    <row r="54" spans="1:21" s="7" customFormat="1" ht="20.100000000000001" customHeight="1" x14ac:dyDescent="0.35">
      <c r="A54" s="3" t="s">
        <v>55</v>
      </c>
      <c r="B54" s="4">
        <v>47589.432888965181</v>
      </c>
      <c r="C54" s="4">
        <v>35710.392667573775</v>
      </c>
      <c r="D54" s="4">
        <v>15532.424451277373</v>
      </c>
      <c r="E54" s="4">
        <v>60694.667765938248</v>
      </c>
      <c r="F54" s="4">
        <v>13476.770014694459</v>
      </c>
      <c r="G54" s="4">
        <v>26471.016527189637</v>
      </c>
      <c r="H54" s="4">
        <v>33970.027311420992</v>
      </c>
      <c r="I54" s="4">
        <v>11986.268372940336</v>
      </c>
      <c r="J54" s="5">
        <f t="shared" si="0"/>
        <v>245431</v>
      </c>
      <c r="K54" s="19"/>
      <c r="L54" s="22"/>
      <c r="M54" s="22"/>
      <c r="N54" s="23"/>
      <c r="O54" s="23"/>
      <c r="P54" s="30"/>
      <c r="Q54" s="30"/>
      <c r="R54" s="30"/>
      <c r="S54" s="30"/>
      <c r="T54" s="30"/>
      <c r="U54" s="30"/>
    </row>
    <row r="55" spans="1:21" s="7" customFormat="1" ht="20.100000000000001" customHeight="1" thickBot="1" x14ac:dyDescent="0.4">
      <c r="A55" s="42" t="s">
        <v>10</v>
      </c>
      <c r="B55" s="43">
        <f t="shared" ref="B55:J55" si="1">SUM(B10:B54)</f>
        <v>233538.72106280518</v>
      </c>
      <c r="C55" s="43">
        <f t="shared" si="1"/>
        <v>1670344.9803200301</v>
      </c>
      <c r="D55" s="43">
        <f t="shared" si="1"/>
        <v>1016790.4548525781</v>
      </c>
      <c r="E55" s="43">
        <f t="shared" si="1"/>
        <v>826477.81843750621</v>
      </c>
      <c r="F55" s="43">
        <f t="shared" si="1"/>
        <v>265383.78256744042</v>
      </c>
      <c r="G55" s="43">
        <f t="shared" si="1"/>
        <v>275549.91178585152</v>
      </c>
      <c r="H55" s="43">
        <f t="shared" si="1"/>
        <v>1219680.7657802692</v>
      </c>
      <c r="I55" s="43">
        <f t="shared" si="1"/>
        <v>214753.68899687228</v>
      </c>
      <c r="J55" s="44">
        <f t="shared" si="1"/>
        <v>5722520.1238033529</v>
      </c>
      <c r="K55" s="19"/>
      <c r="L55" s="22"/>
      <c r="M55" s="22"/>
      <c r="N55" s="23"/>
      <c r="O55" s="23"/>
      <c r="P55" s="30"/>
      <c r="Q55" s="30"/>
      <c r="R55" s="30"/>
      <c r="S55" s="30"/>
      <c r="T55" s="30"/>
      <c r="U55" s="30"/>
    </row>
    <row r="56" spans="1:21" s="16" customFormat="1" ht="21" x14ac:dyDescent="0.35">
      <c r="A56" s="119" t="s">
        <v>249</v>
      </c>
      <c r="B56" s="119"/>
      <c r="C56" s="119"/>
      <c r="D56" s="119"/>
      <c r="E56" s="119"/>
      <c r="F56" s="29"/>
      <c r="G56" s="119"/>
      <c r="H56" s="119"/>
      <c r="I56" s="119"/>
      <c r="K56" s="19"/>
      <c r="L56" s="22"/>
      <c r="M56" s="22"/>
      <c r="N56" s="23"/>
      <c r="O56" s="23"/>
    </row>
    <row r="57" spans="1:21" s="30" customFormat="1" ht="21" x14ac:dyDescent="0.35">
      <c r="A57" s="29" t="s">
        <v>247</v>
      </c>
      <c r="B57" s="119"/>
      <c r="C57" s="119"/>
      <c r="D57" s="119"/>
      <c r="E57" s="119"/>
      <c r="F57" s="119"/>
      <c r="G57" s="119"/>
      <c r="H57" s="119"/>
      <c r="I57" s="119"/>
      <c r="J57" s="16"/>
      <c r="K57" s="19"/>
      <c r="L57" s="22"/>
      <c r="M57" s="22"/>
      <c r="N57" s="23"/>
      <c r="O57" s="23"/>
    </row>
    <row r="58" spans="1:21" s="30" customFormat="1" ht="15" customHeight="1" x14ac:dyDescent="0.35">
      <c r="A58" s="119"/>
      <c r="B58" s="119"/>
      <c r="C58" s="122"/>
      <c r="D58" s="122"/>
      <c r="E58" s="122"/>
      <c r="F58" s="122"/>
      <c r="G58" s="122"/>
      <c r="H58" s="122"/>
      <c r="I58" s="122"/>
      <c r="J58" s="24"/>
      <c r="K58" s="19"/>
      <c r="L58" s="22"/>
      <c r="M58" s="22"/>
      <c r="N58" s="23"/>
      <c r="O58" s="23"/>
    </row>
    <row r="59" spans="1:21" s="16" customFormat="1" ht="21" x14ac:dyDescent="0.35">
      <c r="K59" s="19"/>
      <c r="L59" s="22"/>
      <c r="M59" s="22"/>
      <c r="N59" s="23"/>
      <c r="O59" s="23"/>
    </row>
    <row r="60" spans="1:21" s="16" customFormat="1" ht="21" x14ac:dyDescent="0.35">
      <c r="K60" s="19"/>
      <c r="L60" s="22"/>
      <c r="M60" s="22"/>
      <c r="N60" s="23"/>
      <c r="O60" s="23"/>
    </row>
    <row r="61" spans="1:21" s="16" customFormat="1" ht="21" x14ac:dyDescent="0.35">
      <c r="A61" s="206" t="s">
        <v>121</v>
      </c>
      <c r="B61" s="206"/>
      <c r="C61" s="206"/>
      <c r="D61" s="206"/>
      <c r="E61" s="206"/>
      <c r="F61" s="206"/>
      <c r="G61" s="206"/>
      <c r="H61" s="206"/>
      <c r="I61" s="206"/>
      <c r="J61" s="206"/>
      <c r="K61" s="19"/>
      <c r="L61" s="22"/>
      <c r="M61" s="22"/>
      <c r="N61" s="23"/>
      <c r="O61" s="23"/>
    </row>
    <row r="62" spans="1:21" s="16" customFormat="1" ht="5.25" customHeight="1" x14ac:dyDescent="0.35">
      <c r="K62" s="19"/>
      <c r="L62" s="22"/>
      <c r="M62" s="22"/>
      <c r="N62" s="23"/>
      <c r="O62" s="23"/>
    </row>
    <row r="63" spans="1:21" s="16" customFormat="1" ht="15" customHeight="1" x14ac:dyDescent="0.35">
      <c r="A63" s="206" t="s">
        <v>85</v>
      </c>
      <c r="B63" s="206"/>
      <c r="C63" s="206"/>
      <c r="D63" s="206"/>
      <c r="E63" s="206"/>
      <c r="F63" s="206"/>
      <c r="G63" s="206"/>
      <c r="H63" s="206"/>
      <c r="I63" s="206"/>
      <c r="J63" s="206"/>
      <c r="K63" s="19"/>
      <c r="L63" s="22"/>
      <c r="M63" s="22"/>
      <c r="N63" s="23"/>
      <c r="O63" s="23"/>
    </row>
    <row r="64" spans="1:21" s="16" customFormat="1" ht="16.5" customHeight="1" x14ac:dyDescent="0.35">
      <c r="A64" s="206" t="s">
        <v>83</v>
      </c>
      <c r="B64" s="206"/>
      <c r="C64" s="206"/>
      <c r="D64" s="206"/>
      <c r="E64" s="206"/>
      <c r="F64" s="206"/>
      <c r="G64" s="206"/>
      <c r="H64" s="206"/>
      <c r="I64" s="206"/>
      <c r="J64" s="206"/>
      <c r="K64" s="19"/>
      <c r="L64" s="22"/>
      <c r="M64" s="31"/>
      <c r="N64" s="23"/>
      <c r="O64" s="23"/>
    </row>
    <row r="65" spans="1:21" s="16" customFormat="1" ht="5.25" customHeight="1" thickBot="1" x14ac:dyDescent="0.4">
      <c r="A65" s="18"/>
      <c r="K65" s="19"/>
      <c r="L65" s="22"/>
      <c r="N65" s="23"/>
      <c r="O65" s="23"/>
    </row>
    <row r="66" spans="1:21" ht="19.5" customHeight="1" x14ac:dyDescent="0.35">
      <c r="A66" s="39" t="s">
        <v>1</v>
      </c>
      <c r="B66" s="40" t="s">
        <v>2</v>
      </c>
      <c r="C66" s="40" t="s">
        <v>3</v>
      </c>
      <c r="D66" s="40" t="s">
        <v>4</v>
      </c>
      <c r="E66" s="40" t="s">
        <v>5</v>
      </c>
      <c r="F66" s="40" t="s">
        <v>6</v>
      </c>
      <c r="G66" s="40" t="s">
        <v>7</v>
      </c>
      <c r="H66" s="40" t="s">
        <v>8</v>
      </c>
      <c r="I66" s="40" t="s">
        <v>9</v>
      </c>
      <c r="J66" s="41" t="s">
        <v>10</v>
      </c>
      <c r="K66" s="19"/>
      <c r="L66" s="22"/>
      <c r="M66" s="16"/>
      <c r="N66" s="23"/>
      <c r="O66" s="23"/>
      <c r="P66" s="16"/>
      <c r="Q66" s="16"/>
      <c r="R66" s="16"/>
      <c r="S66" s="16"/>
      <c r="T66" s="16"/>
      <c r="U66" s="16"/>
    </row>
    <row r="67" spans="1:21" ht="20.100000000000001" customHeight="1" x14ac:dyDescent="0.35">
      <c r="A67" s="3" t="s">
        <v>11</v>
      </c>
      <c r="B67" s="4">
        <v>35533.117301453502</v>
      </c>
      <c r="C67" s="4">
        <v>1382533.7139318974</v>
      </c>
      <c r="D67" s="4">
        <v>658707.58719038544</v>
      </c>
      <c r="E67" s="4">
        <v>468745.19954088854</v>
      </c>
      <c r="F67" s="4">
        <v>36061.012772786824</v>
      </c>
      <c r="G67" s="4">
        <v>0</v>
      </c>
      <c r="H67" s="4">
        <v>153838.03177968709</v>
      </c>
      <c r="I67" s="4">
        <v>37365.337482901246</v>
      </c>
      <c r="J67" s="5">
        <f t="shared" ref="J67:J111" si="2">SUM(B67:I67)</f>
        <v>2772784</v>
      </c>
      <c r="K67" s="19"/>
      <c r="L67" s="22"/>
      <c r="M67" s="16"/>
      <c r="N67" s="23"/>
      <c r="O67" s="23"/>
      <c r="P67" s="16"/>
      <c r="Q67" s="16"/>
      <c r="R67" s="16"/>
      <c r="S67" s="16"/>
      <c r="T67" s="16"/>
      <c r="U67" s="16"/>
    </row>
    <row r="68" spans="1:21" ht="20.100000000000001" customHeight="1" x14ac:dyDescent="0.35">
      <c r="A68" s="3" t="s">
        <v>12</v>
      </c>
      <c r="B68" s="4">
        <v>37325.024147044976</v>
      </c>
      <c r="C68" s="4">
        <v>21560.564111813877</v>
      </c>
      <c r="D68" s="4">
        <v>25992.760617531334</v>
      </c>
      <c r="E68" s="4">
        <v>19371.213837325711</v>
      </c>
      <c r="F68" s="4">
        <v>24018.234648515849</v>
      </c>
      <c r="G68" s="4">
        <v>37665.891227394794</v>
      </c>
      <c r="H68" s="4">
        <v>225191.1168951432</v>
      </c>
      <c r="I68" s="4">
        <v>17693.19451523028</v>
      </c>
      <c r="J68" s="5">
        <f t="shared" si="2"/>
        <v>408818</v>
      </c>
      <c r="K68" s="19"/>
      <c r="L68" s="22"/>
      <c r="M68" s="16"/>
      <c r="N68" s="23"/>
      <c r="O68" s="23"/>
      <c r="P68" s="16"/>
      <c r="Q68" s="16"/>
      <c r="R68" s="16"/>
      <c r="S68" s="16"/>
      <c r="T68" s="16"/>
      <c r="U68" s="16"/>
    </row>
    <row r="69" spans="1:21" ht="20.100000000000001" customHeight="1" x14ac:dyDescent="0.35">
      <c r="A69" s="3" t="s">
        <v>13</v>
      </c>
      <c r="B69" s="4">
        <v>0</v>
      </c>
      <c r="C69" s="4">
        <v>0</v>
      </c>
      <c r="D69" s="4">
        <v>19.639344262295083</v>
      </c>
      <c r="E69" s="4">
        <v>0</v>
      </c>
      <c r="F69" s="4">
        <v>0</v>
      </c>
      <c r="G69" s="4">
        <v>12250.360655737706</v>
      </c>
      <c r="H69" s="4">
        <v>0</v>
      </c>
      <c r="I69" s="4">
        <v>0</v>
      </c>
      <c r="J69" s="5">
        <f t="shared" si="2"/>
        <v>12270.000000000002</v>
      </c>
      <c r="K69" s="19"/>
      <c r="L69" s="22"/>
      <c r="M69" s="16"/>
      <c r="N69" s="23"/>
      <c r="O69" s="23"/>
      <c r="P69" s="16"/>
      <c r="Q69" s="16"/>
      <c r="R69" s="16"/>
      <c r="S69" s="16"/>
      <c r="T69" s="16"/>
      <c r="U69" s="16"/>
    </row>
    <row r="70" spans="1:21" ht="20.100000000000001" customHeight="1" x14ac:dyDescent="0.35">
      <c r="A70" s="3" t="s">
        <v>14</v>
      </c>
      <c r="B70" s="4">
        <v>18031.668139288158</v>
      </c>
      <c r="C70" s="4">
        <v>473491.45029990189</v>
      </c>
      <c r="D70" s="4">
        <v>56381.469808232694</v>
      </c>
      <c r="E70" s="4">
        <v>6594.4774617727608</v>
      </c>
      <c r="F70" s="4">
        <v>33957.696610806874</v>
      </c>
      <c r="G70" s="4">
        <v>67993.889386226205</v>
      </c>
      <c r="H70" s="4">
        <v>3040.3010401321658</v>
      </c>
      <c r="I70" s="4">
        <v>137358.21713958011</v>
      </c>
      <c r="J70" s="5">
        <f t="shared" si="2"/>
        <v>796849.16988594085</v>
      </c>
      <c r="K70" s="19"/>
      <c r="L70" s="22"/>
      <c r="M70" s="16"/>
      <c r="N70" s="23"/>
      <c r="O70" s="23"/>
      <c r="P70" s="16"/>
      <c r="Q70" s="16"/>
      <c r="R70" s="16"/>
      <c r="S70" s="16"/>
      <c r="T70" s="16"/>
      <c r="U70" s="16"/>
    </row>
    <row r="71" spans="1:21" ht="20.100000000000001" customHeight="1" x14ac:dyDescent="0.35">
      <c r="A71" s="3" t="s">
        <v>15</v>
      </c>
      <c r="B71" s="4">
        <v>98.576094164456237</v>
      </c>
      <c r="C71" s="4">
        <v>828.14386416012246</v>
      </c>
      <c r="D71" s="4">
        <v>12569.408734666285</v>
      </c>
      <c r="E71" s="4">
        <v>0</v>
      </c>
      <c r="F71" s="4">
        <v>3</v>
      </c>
      <c r="G71" s="4">
        <v>58</v>
      </c>
      <c r="H71" s="4">
        <v>54666.088829104679</v>
      </c>
      <c r="I71" s="4">
        <v>6258.782477904454</v>
      </c>
      <c r="J71" s="5">
        <f t="shared" si="2"/>
        <v>74482</v>
      </c>
      <c r="K71" s="19"/>
      <c r="L71" s="22"/>
      <c r="M71" s="16"/>
      <c r="N71" s="23"/>
      <c r="O71" s="23"/>
      <c r="P71" s="16"/>
      <c r="Q71" s="16"/>
      <c r="R71" s="16"/>
      <c r="S71" s="16"/>
      <c r="T71" s="16"/>
      <c r="U71" s="16"/>
    </row>
    <row r="72" spans="1:21" ht="20.100000000000001" customHeight="1" x14ac:dyDescent="0.35">
      <c r="A72" s="3" t="s">
        <v>16</v>
      </c>
      <c r="B72" s="4">
        <v>9840.1544245281366</v>
      </c>
      <c r="C72" s="4">
        <v>5205.6778127097896</v>
      </c>
      <c r="D72" s="4">
        <v>9726.636386104843</v>
      </c>
      <c r="E72" s="4">
        <v>12726.6758643264</v>
      </c>
      <c r="F72" s="4">
        <v>18754.925976264931</v>
      </c>
      <c r="G72" s="4">
        <v>10598.097061849287</v>
      </c>
      <c r="H72" s="4">
        <v>212883.08187183124</v>
      </c>
      <c r="I72" s="4">
        <v>14962.750602385389</v>
      </c>
      <c r="J72" s="5">
        <f t="shared" si="2"/>
        <v>294698</v>
      </c>
      <c r="K72" s="19"/>
      <c r="L72" s="22"/>
      <c r="M72" s="16"/>
      <c r="N72" s="23"/>
      <c r="O72" s="23"/>
      <c r="P72" s="16"/>
      <c r="Q72" s="16"/>
      <c r="R72" s="16"/>
      <c r="S72" s="16"/>
      <c r="T72" s="16"/>
      <c r="U72" s="16"/>
    </row>
    <row r="73" spans="1:21" ht="20.100000000000001" customHeight="1" x14ac:dyDescent="0.35">
      <c r="A73" s="3" t="s">
        <v>17</v>
      </c>
      <c r="B73" s="4">
        <v>1231.3335754480502</v>
      </c>
      <c r="C73" s="4">
        <v>2130.2809351045153</v>
      </c>
      <c r="D73" s="4">
        <v>21828.499893214099</v>
      </c>
      <c r="E73" s="4">
        <v>1711.2557806557297</v>
      </c>
      <c r="F73" s="4">
        <v>5168.9676880640973</v>
      </c>
      <c r="G73" s="4">
        <v>47810.906686295726</v>
      </c>
      <c r="H73" s="4">
        <v>131658.59368846472</v>
      </c>
      <c r="I73" s="4">
        <v>65126.161752753054</v>
      </c>
      <c r="J73" s="5">
        <f t="shared" si="2"/>
        <v>276666</v>
      </c>
      <c r="K73" s="19"/>
      <c r="L73" s="22"/>
      <c r="M73" s="16"/>
      <c r="N73" s="23"/>
      <c r="O73" s="23"/>
      <c r="P73" s="16"/>
      <c r="Q73" s="16"/>
      <c r="R73" s="16"/>
      <c r="S73" s="16"/>
      <c r="T73" s="16"/>
      <c r="U73" s="16"/>
    </row>
    <row r="74" spans="1:21" ht="20.100000000000001" customHeight="1" x14ac:dyDescent="0.35">
      <c r="A74" s="3" t="s">
        <v>18</v>
      </c>
      <c r="B74" s="4">
        <v>19.681596884128528</v>
      </c>
      <c r="C74" s="4">
        <v>17.366114897760468</v>
      </c>
      <c r="D74" s="4">
        <v>805.22875945529802</v>
      </c>
      <c r="E74" s="4">
        <v>11.818181818181818</v>
      </c>
      <c r="F74" s="4">
        <v>1756.1323180732234</v>
      </c>
      <c r="G74" s="4">
        <v>3826.5842123119019</v>
      </c>
      <c r="H74" s="4">
        <v>5881.0632079908592</v>
      </c>
      <c r="I74" s="4">
        <v>0</v>
      </c>
      <c r="J74" s="5">
        <f t="shared" si="2"/>
        <v>12317.874391431353</v>
      </c>
      <c r="K74" s="19"/>
      <c r="L74" s="22"/>
      <c r="M74" s="16"/>
      <c r="N74" s="23"/>
      <c r="O74" s="23"/>
      <c r="P74" s="16"/>
      <c r="Q74" s="16"/>
      <c r="R74" s="16"/>
      <c r="S74" s="16"/>
      <c r="T74" s="16"/>
      <c r="U74" s="16"/>
    </row>
    <row r="75" spans="1:21" ht="20.100000000000001" customHeight="1" x14ac:dyDescent="0.35">
      <c r="A75" s="3" t="s">
        <v>19</v>
      </c>
      <c r="B75" s="4">
        <v>4948.5174623556859</v>
      </c>
      <c r="C75" s="4">
        <v>6262.561656417105</v>
      </c>
      <c r="D75" s="4">
        <v>23031.245906609263</v>
      </c>
      <c r="E75" s="4">
        <v>4481.9724561213698</v>
      </c>
      <c r="F75" s="4">
        <v>40088.622422568122</v>
      </c>
      <c r="G75" s="4">
        <v>65142.343499650262</v>
      </c>
      <c r="H75" s="4">
        <v>197306.27696081065</v>
      </c>
      <c r="I75" s="4">
        <v>4484.4596354675505</v>
      </c>
      <c r="J75" s="5">
        <f t="shared" si="2"/>
        <v>345746</v>
      </c>
      <c r="K75" s="19"/>
      <c r="L75" s="22"/>
      <c r="M75" s="16"/>
      <c r="N75" s="23"/>
      <c r="O75" s="23"/>
      <c r="P75" s="16"/>
      <c r="Q75" s="16"/>
      <c r="R75" s="16"/>
      <c r="S75" s="16"/>
      <c r="T75" s="16"/>
      <c r="U75" s="16"/>
    </row>
    <row r="76" spans="1:21" ht="20.100000000000001" customHeight="1" x14ac:dyDescent="0.35">
      <c r="A76" s="3" t="s">
        <v>20</v>
      </c>
      <c r="B76" s="4">
        <v>15428.998216069391</v>
      </c>
      <c r="C76" s="4">
        <v>13900.641649735531</v>
      </c>
      <c r="D76" s="4">
        <v>1827.6026374316791</v>
      </c>
      <c r="E76" s="4">
        <v>25392.147294535756</v>
      </c>
      <c r="F76" s="4">
        <v>3133.2875443247872</v>
      </c>
      <c r="G76" s="4">
        <v>2499.5972115949635</v>
      </c>
      <c r="H76" s="4">
        <v>31510.450441720983</v>
      </c>
      <c r="I76" s="4">
        <v>4773.275004586907</v>
      </c>
      <c r="J76" s="5">
        <f t="shared" si="2"/>
        <v>98466</v>
      </c>
      <c r="K76" s="19"/>
      <c r="L76" s="22"/>
      <c r="M76" s="16"/>
      <c r="N76" s="23"/>
      <c r="O76" s="23"/>
      <c r="P76" s="16"/>
      <c r="Q76" s="16"/>
      <c r="R76" s="16"/>
      <c r="S76" s="16"/>
      <c r="T76" s="16"/>
      <c r="U76" s="16"/>
    </row>
    <row r="77" spans="1:21" ht="20.100000000000001" customHeight="1" x14ac:dyDescent="0.35">
      <c r="A77" s="3" t="s">
        <v>21</v>
      </c>
      <c r="B77" s="4">
        <v>1481.4493967864619</v>
      </c>
      <c r="C77" s="4">
        <v>20724.362305707291</v>
      </c>
      <c r="D77" s="4">
        <v>547.59665225808794</v>
      </c>
      <c r="E77" s="4">
        <v>7041.8496916128297</v>
      </c>
      <c r="F77" s="4">
        <v>13618.314740196811</v>
      </c>
      <c r="G77" s="4">
        <v>19402.565476152336</v>
      </c>
      <c r="H77" s="4">
        <v>330.15076451526761</v>
      </c>
      <c r="I77" s="4">
        <v>16648.710972770914</v>
      </c>
      <c r="J77" s="5">
        <f t="shared" si="2"/>
        <v>79795</v>
      </c>
      <c r="K77" s="19"/>
      <c r="L77" s="22"/>
      <c r="M77" s="16"/>
      <c r="N77" s="23"/>
      <c r="O77" s="23"/>
      <c r="P77" s="16"/>
      <c r="Q77" s="16"/>
      <c r="R77" s="16"/>
      <c r="S77" s="16"/>
      <c r="T77" s="16"/>
      <c r="U77" s="16"/>
    </row>
    <row r="78" spans="1:21" ht="20.100000000000001" customHeight="1" x14ac:dyDescent="0.35">
      <c r="A78" s="3" t="s">
        <v>22</v>
      </c>
      <c r="B78" s="4">
        <v>0</v>
      </c>
      <c r="C78" s="4">
        <v>0</v>
      </c>
      <c r="D78" s="4">
        <v>0</v>
      </c>
      <c r="E78" s="4">
        <v>47117.859084195836</v>
      </c>
      <c r="F78" s="4">
        <v>2308.3891067561599</v>
      </c>
      <c r="G78" s="4">
        <v>655.75180904799572</v>
      </c>
      <c r="H78" s="4">
        <v>0</v>
      </c>
      <c r="I78" s="4">
        <v>0</v>
      </c>
      <c r="J78" s="5">
        <f t="shared" si="2"/>
        <v>50081.999999999993</v>
      </c>
      <c r="K78" s="19"/>
      <c r="L78" s="22"/>
      <c r="M78" s="16"/>
      <c r="N78" s="23"/>
      <c r="O78" s="23"/>
      <c r="P78" s="16"/>
      <c r="Q78" s="16"/>
      <c r="R78" s="16"/>
      <c r="S78" s="16"/>
      <c r="T78" s="16"/>
      <c r="U78" s="16"/>
    </row>
    <row r="79" spans="1:21" ht="20.100000000000001" customHeight="1" x14ac:dyDescent="0.35">
      <c r="A79" s="3" t="s">
        <v>23</v>
      </c>
      <c r="B79" s="4">
        <v>7861.7782221168891</v>
      </c>
      <c r="C79" s="4">
        <v>20168.667863167106</v>
      </c>
      <c r="D79" s="4">
        <v>1644.809293393761</v>
      </c>
      <c r="E79" s="4">
        <v>8985.3946562985348</v>
      </c>
      <c r="F79" s="4">
        <v>16128.182228669208</v>
      </c>
      <c r="G79" s="4">
        <v>17590.81957701789</v>
      </c>
      <c r="H79" s="4">
        <v>276.84028791012526</v>
      </c>
      <c r="I79" s="4">
        <v>5175.5078714264855</v>
      </c>
      <c r="J79" s="5">
        <f t="shared" si="2"/>
        <v>77831.999999999985</v>
      </c>
      <c r="K79" s="19"/>
      <c r="L79" s="22"/>
      <c r="M79" s="22"/>
      <c r="N79" s="23"/>
      <c r="O79" s="23"/>
      <c r="P79" s="16"/>
      <c r="Q79" s="16"/>
      <c r="R79" s="16"/>
      <c r="S79" s="16"/>
      <c r="T79" s="16"/>
      <c r="U79" s="16"/>
    </row>
    <row r="80" spans="1:21" ht="20.100000000000001" customHeight="1" x14ac:dyDescent="0.35">
      <c r="A80" s="3" t="s">
        <v>24</v>
      </c>
      <c r="B80" s="4">
        <v>77941.253542120656</v>
      </c>
      <c r="C80" s="4">
        <v>40404.989796053553</v>
      </c>
      <c r="D80" s="4">
        <v>59257.688651597557</v>
      </c>
      <c r="E80" s="4">
        <v>104159.30215980049</v>
      </c>
      <c r="F80" s="4">
        <v>19981.614208807092</v>
      </c>
      <c r="G80" s="4">
        <v>13460.216306315313</v>
      </c>
      <c r="H80" s="4">
        <v>43328.519142097066</v>
      </c>
      <c r="I80" s="4">
        <v>18064.416193208293</v>
      </c>
      <c r="J80" s="5">
        <f t="shared" si="2"/>
        <v>376598</v>
      </c>
      <c r="K80" s="19"/>
      <c r="L80" s="22"/>
      <c r="M80" s="22"/>
      <c r="N80" s="23"/>
      <c r="O80" s="23"/>
      <c r="P80" s="16"/>
      <c r="Q80" s="16"/>
      <c r="R80" s="16"/>
      <c r="S80" s="16"/>
      <c r="T80" s="16"/>
      <c r="U80" s="16"/>
    </row>
    <row r="81" spans="1:21" ht="20.100000000000001" customHeight="1" x14ac:dyDescent="0.35">
      <c r="A81" s="3" t="s">
        <v>25</v>
      </c>
      <c r="B81" s="4">
        <v>15213.658811220592</v>
      </c>
      <c r="C81" s="4">
        <v>18669.584896971464</v>
      </c>
      <c r="D81" s="4">
        <v>24288.695665279884</v>
      </c>
      <c r="E81" s="4">
        <v>27386.294755636522</v>
      </c>
      <c r="F81" s="4">
        <v>12993.860469495268</v>
      </c>
      <c r="G81" s="4">
        <v>16688.006824883949</v>
      </c>
      <c r="H81" s="4">
        <v>12210.115545650851</v>
      </c>
      <c r="I81" s="4">
        <v>891.78303086146309</v>
      </c>
      <c r="J81" s="5">
        <f t="shared" si="2"/>
        <v>128342</v>
      </c>
      <c r="K81" s="19"/>
      <c r="L81" s="22"/>
      <c r="M81" s="22"/>
      <c r="N81" s="23"/>
      <c r="O81" s="23"/>
      <c r="P81" s="16"/>
      <c r="Q81" s="16"/>
      <c r="R81" s="16"/>
      <c r="S81" s="16"/>
      <c r="T81" s="16"/>
      <c r="U81" s="16"/>
    </row>
    <row r="82" spans="1:21" ht="20.100000000000001" customHeight="1" x14ac:dyDescent="0.35">
      <c r="A82" s="3" t="s">
        <v>26</v>
      </c>
      <c r="B82" s="4">
        <v>0</v>
      </c>
      <c r="C82" s="4">
        <v>0</v>
      </c>
      <c r="D82" s="4">
        <v>0</v>
      </c>
      <c r="E82" s="4">
        <v>4633</v>
      </c>
      <c r="F82" s="4">
        <v>0</v>
      </c>
      <c r="G82" s="4">
        <v>0</v>
      </c>
      <c r="H82" s="4">
        <v>0</v>
      </c>
      <c r="I82" s="4">
        <v>0</v>
      </c>
      <c r="J82" s="5">
        <f t="shared" si="2"/>
        <v>4633</v>
      </c>
      <c r="K82" s="19"/>
      <c r="L82" s="22"/>
      <c r="M82" s="22"/>
      <c r="N82" s="23"/>
      <c r="O82" s="23"/>
      <c r="P82" s="16"/>
      <c r="Q82" s="16"/>
      <c r="R82" s="16"/>
      <c r="S82" s="16"/>
      <c r="T82" s="16"/>
      <c r="U82" s="16"/>
    </row>
    <row r="83" spans="1:21" ht="20.100000000000001" customHeight="1" x14ac:dyDescent="0.35">
      <c r="A83" s="3" t="s">
        <v>27</v>
      </c>
      <c r="B83" s="4">
        <v>7990.8924644062736</v>
      </c>
      <c r="C83" s="4">
        <v>31749.073201707819</v>
      </c>
      <c r="D83" s="4">
        <v>14271.923313485484</v>
      </c>
      <c r="E83" s="4">
        <v>16182.372274265213</v>
      </c>
      <c r="F83" s="4">
        <v>21438.557334315672</v>
      </c>
      <c r="G83" s="4">
        <v>13992.639920874572</v>
      </c>
      <c r="H83" s="4">
        <v>11440.72681499091</v>
      </c>
      <c r="I83" s="4">
        <v>7226.8146759540496</v>
      </c>
      <c r="J83" s="5">
        <f t="shared" si="2"/>
        <v>124293</v>
      </c>
      <c r="K83" s="19"/>
      <c r="L83" s="22"/>
      <c r="M83" s="22"/>
      <c r="N83" s="23"/>
      <c r="O83" s="23"/>
      <c r="P83" s="16"/>
      <c r="Q83" s="16"/>
      <c r="R83" s="16"/>
      <c r="S83" s="16"/>
      <c r="T83" s="16"/>
      <c r="U83" s="16"/>
    </row>
    <row r="84" spans="1:21" ht="20.100000000000001" customHeight="1" x14ac:dyDescent="0.35">
      <c r="A84" s="3" t="s">
        <v>28</v>
      </c>
      <c r="B84" s="4">
        <v>7828.2999218587229</v>
      </c>
      <c r="C84" s="4">
        <v>4478.8119917359345</v>
      </c>
      <c r="D84" s="4">
        <v>4642.1652887166001</v>
      </c>
      <c r="E84" s="4">
        <v>25237.243273308515</v>
      </c>
      <c r="F84" s="4">
        <v>4505.2995483876412</v>
      </c>
      <c r="G84" s="4">
        <v>7001.778960510208</v>
      </c>
      <c r="H84" s="4">
        <v>11034.838420088101</v>
      </c>
      <c r="I84" s="4">
        <v>380.56259539427691</v>
      </c>
      <c r="J84" s="5">
        <f t="shared" si="2"/>
        <v>65109</v>
      </c>
      <c r="K84" s="19"/>
      <c r="L84" s="22"/>
      <c r="M84" s="22"/>
      <c r="N84" s="23"/>
      <c r="O84" s="23"/>
      <c r="P84" s="16"/>
      <c r="Q84" s="16"/>
      <c r="R84" s="16"/>
      <c r="S84" s="16"/>
      <c r="T84" s="16"/>
      <c r="U84" s="16"/>
    </row>
    <row r="85" spans="1:21" ht="20.100000000000001" customHeight="1" x14ac:dyDescent="0.35">
      <c r="A85" s="3" t="s">
        <v>29</v>
      </c>
      <c r="B85" s="4">
        <v>6131.2847878361526</v>
      </c>
      <c r="C85" s="4">
        <v>0</v>
      </c>
      <c r="D85" s="4">
        <v>5249.087058104602</v>
      </c>
      <c r="E85" s="4">
        <v>12895.776992376384</v>
      </c>
      <c r="F85" s="4">
        <v>10765.378666297667</v>
      </c>
      <c r="G85" s="4">
        <v>7528.6970579670779</v>
      </c>
      <c r="H85" s="4">
        <v>26256.947226665961</v>
      </c>
      <c r="I85" s="4">
        <v>223.82821075215202</v>
      </c>
      <c r="J85" s="5">
        <f t="shared" si="2"/>
        <v>69050.999999999985</v>
      </c>
      <c r="K85" s="19"/>
      <c r="L85" s="22"/>
      <c r="M85" s="22"/>
      <c r="N85" s="23"/>
      <c r="O85" s="23"/>
      <c r="P85" s="16"/>
      <c r="Q85" s="16"/>
      <c r="R85" s="16"/>
      <c r="S85" s="16"/>
      <c r="T85" s="16"/>
      <c r="U85" s="16"/>
    </row>
    <row r="86" spans="1:21" ht="20.100000000000001" customHeight="1" x14ac:dyDescent="0.35">
      <c r="A86" s="3" t="s">
        <v>30</v>
      </c>
      <c r="B86" s="4">
        <v>3506.1411149060032</v>
      </c>
      <c r="C86" s="4">
        <v>193.0254106019301</v>
      </c>
      <c r="D86" s="4">
        <v>683.67649550671024</v>
      </c>
      <c r="E86" s="4">
        <v>2746.2374057823313</v>
      </c>
      <c r="F86" s="4">
        <v>5242.2583370754919</v>
      </c>
      <c r="G86" s="4">
        <v>197.99017366448214</v>
      </c>
      <c r="H86" s="4">
        <v>1068.3598717670102</v>
      </c>
      <c r="I86" s="4">
        <v>86.311190696040256</v>
      </c>
      <c r="J86" s="5">
        <f t="shared" si="2"/>
        <v>13724</v>
      </c>
      <c r="K86" s="19"/>
      <c r="L86" s="22"/>
      <c r="M86" s="22"/>
      <c r="N86" s="23"/>
      <c r="O86" s="23"/>
      <c r="P86" s="16"/>
      <c r="Q86" s="16"/>
      <c r="R86" s="16"/>
      <c r="S86" s="16"/>
      <c r="T86" s="16"/>
      <c r="U86" s="16"/>
    </row>
    <row r="87" spans="1:21" ht="20.100000000000001" customHeight="1" x14ac:dyDescent="0.35">
      <c r="A87" s="3" t="s">
        <v>31</v>
      </c>
      <c r="B87" s="4">
        <v>646.97441094219039</v>
      </c>
      <c r="C87" s="4">
        <v>79.302123820665358</v>
      </c>
      <c r="D87" s="4">
        <v>122.21071362107593</v>
      </c>
      <c r="E87" s="4">
        <v>19299.860071488729</v>
      </c>
      <c r="F87" s="4">
        <v>347.92371287529886</v>
      </c>
      <c r="G87" s="4">
        <v>39.165898152569568</v>
      </c>
      <c r="H87" s="4">
        <v>15.763063707945594</v>
      </c>
      <c r="I87" s="4">
        <v>100.05939031287487</v>
      </c>
      <c r="J87" s="5">
        <f t="shared" si="2"/>
        <v>20651.259384921348</v>
      </c>
      <c r="K87" s="19"/>
      <c r="L87" s="22"/>
      <c r="M87" s="22"/>
      <c r="N87" s="23"/>
      <c r="O87" s="23"/>
      <c r="P87" s="16"/>
      <c r="Q87" s="16"/>
      <c r="R87" s="16"/>
      <c r="S87" s="16"/>
      <c r="T87" s="16"/>
      <c r="U87" s="16"/>
    </row>
    <row r="88" spans="1:21" ht="20.100000000000001" customHeight="1" x14ac:dyDescent="0.35">
      <c r="A88" s="3" t="s">
        <v>32</v>
      </c>
      <c r="B88" s="4">
        <v>229.4455322540322</v>
      </c>
      <c r="C88" s="4">
        <v>8.7641250328052873</v>
      </c>
      <c r="D88" s="4">
        <v>27.553763440860216</v>
      </c>
      <c r="E88" s="4">
        <v>10184.585233866859</v>
      </c>
      <c r="F88" s="4">
        <v>2072.6253545720551</v>
      </c>
      <c r="G88" s="4">
        <v>310.81546737137876</v>
      </c>
      <c r="H88" s="4">
        <v>119.03921466991532</v>
      </c>
      <c r="I88" s="4">
        <v>87.171308792093626</v>
      </c>
      <c r="J88" s="5">
        <f t="shared" si="2"/>
        <v>13040</v>
      </c>
      <c r="K88" s="19"/>
      <c r="L88" s="22"/>
      <c r="M88" s="22"/>
      <c r="N88" s="23"/>
      <c r="O88" s="23"/>
      <c r="P88" s="16"/>
      <c r="Q88" s="16"/>
      <c r="R88" s="16"/>
      <c r="S88" s="16"/>
      <c r="T88" s="16"/>
      <c r="U88" s="16"/>
    </row>
    <row r="89" spans="1:21" ht="20.100000000000001" customHeight="1" x14ac:dyDescent="0.35">
      <c r="A89" s="3" t="s">
        <v>33</v>
      </c>
      <c r="B89" s="4">
        <v>0</v>
      </c>
      <c r="C89" s="4">
        <v>112.9248621459642</v>
      </c>
      <c r="D89" s="4">
        <v>669.83899737298623</v>
      </c>
      <c r="E89" s="4">
        <v>109045.92983870488</v>
      </c>
      <c r="F89" s="4">
        <v>177.35145243941224</v>
      </c>
      <c r="G89" s="4">
        <v>7396.6533131249289</v>
      </c>
      <c r="H89" s="4">
        <v>2439.3403445670315</v>
      </c>
      <c r="I89" s="4">
        <v>2.9611916447894076</v>
      </c>
      <c r="J89" s="5">
        <f t="shared" si="2"/>
        <v>119844.99999999999</v>
      </c>
      <c r="K89" s="19"/>
      <c r="L89" s="22"/>
      <c r="M89" s="22"/>
      <c r="N89" s="23"/>
      <c r="O89" s="23"/>
      <c r="P89" s="16"/>
      <c r="Q89" s="16"/>
      <c r="R89" s="16"/>
      <c r="S89" s="16"/>
      <c r="T89" s="16"/>
      <c r="U89" s="16"/>
    </row>
    <row r="90" spans="1:21" ht="20.100000000000001" customHeight="1" x14ac:dyDescent="0.35">
      <c r="A90" s="3" t="s">
        <v>34</v>
      </c>
      <c r="B90" s="4">
        <v>1927.8053423129568</v>
      </c>
      <c r="C90" s="4">
        <v>382.3021115955404</v>
      </c>
      <c r="D90" s="4">
        <v>2378.1673554764729</v>
      </c>
      <c r="E90" s="4">
        <v>1009.7185319106495</v>
      </c>
      <c r="F90" s="4">
        <v>16980.197387768945</v>
      </c>
      <c r="G90" s="4">
        <v>1871.895321853257</v>
      </c>
      <c r="H90" s="4">
        <v>947.09491127507249</v>
      </c>
      <c r="I90" s="4">
        <v>108.81903780710446</v>
      </c>
      <c r="J90" s="5">
        <f t="shared" si="2"/>
        <v>25606</v>
      </c>
      <c r="K90" s="19"/>
      <c r="L90" s="22"/>
      <c r="M90" s="22"/>
      <c r="N90" s="23"/>
      <c r="O90" s="23"/>
      <c r="P90" s="16"/>
      <c r="Q90" s="16"/>
      <c r="R90" s="16"/>
      <c r="S90" s="16"/>
      <c r="T90" s="16"/>
      <c r="U90" s="16"/>
    </row>
    <row r="91" spans="1:21" ht="20.100000000000001" customHeight="1" x14ac:dyDescent="0.35">
      <c r="A91" s="3" t="s">
        <v>84</v>
      </c>
      <c r="B91" s="4">
        <v>0</v>
      </c>
      <c r="C91" s="4">
        <v>0</v>
      </c>
      <c r="D91" s="4">
        <v>8921.3401433308281</v>
      </c>
      <c r="E91" s="4">
        <v>0</v>
      </c>
      <c r="F91" s="4">
        <v>0</v>
      </c>
      <c r="G91" s="4">
        <v>0</v>
      </c>
      <c r="H91" s="4">
        <v>65588.647076113615</v>
      </c>
      <c r="I91" s="4">
        <v>0</v>
      </c>
      <c r="J91" s="5">
        <f t="shared" si="2"/>
        <v>74509.987219444447</v>
      </c>
      <c r="K91" s="19"/>
      <c r="L91" s="22"/>
      <c r="M91" s="22"/>
      <c r="N91" s="23"/>
      <c r="O91" s="23"/>
      <c r="P91" s="16"/>
      <c r="Q91" s="16"/>
      <c r="R91" s="16"/>
      <c r="S91" s="16"/>
      <c r="T91" s="16"/>
      <c r="U91" s="16"/>
    </row>
    <row r="92" spans="1:21" ht="20.100000000000001" customHeight="1" x14ac:dyDescent="0.35">
      <c r="A92" s="3" t="s">
        <v>36</v>
      </c>
      <c r="B92" s="4">
        <v>11.165415243553481</v>
      </c>
      <c r="C92" s="4">
        <v>15.779944462337449</v>
      </c>
      <c r="D92" s="4">
        <v>17.084173529103978</v>
      </c>
      <c r="E92" s="4">
        <v>23766.869642405702</v>
      </c>
      <c r="F92" s="4">
        <v>4924.9543272390338</v>
      </c>
      <c r="G92" s="4">
        <v>1756.2552242946176</v>
      </c>
      <c r="H92" s="4">
        <v>30.11440366677461</v>
      </c>
      <c r="I92" s="4">
        <v>3.7768691588785046</v>
      </c>
      <c r="J92" s="5">
        <f t="shared" si="2"/>
        <v>30526.000000000004</v>
      </c>
      <c r="K92" s="19"/>
      <c r="L92" s="22"/>
      <c r="M92" s="22"/>
      <c r="N92" s="23"/>
      <c r="O92" s="23"/>
      <c r="P92" s="16"/>
      <c r="Q92" s="16"/>
      <c r="R92" s="16"/>
      <c r="S92" s="16"/>
      <c r="T92" s="16"/>
      <c r="U92" s="16"/>
    </row>
    <row r="93" spans="1:21" ht="20.100000000000001" customHeight="1" x14ac:dyDescent="0.35">
      <c r="A93" s="3" t="s">
        <v>37</v>
      </c>
      <c r="B93" s="4">
        <v>20.816963516129096</v>
      </c>
      <c r="C93" s="4">
        <v>7.5749381070272319</v>
      </c>
      <c r="D93" s="4">
        <v>0.48000000000000004</v>
      </c>
      <c r="E93" s="4">
        <v>3341.0241488976435</v>
      </c>
      <c r="F93" s="4">
        <v>505.9528178897902</v>
      </c>
      <c r="G93" s="4">
        <v>421.28997725357209</v>
      </c>
      <c r="H93" s="4">
        <v>485.50658537032075</v>
      </c>
      <c r="I93" s="4">
        <v>9.3545689655172417</v>
      </c>
      <c r="J93" s="5">
        <f t="shared" si="2"/>
        <v>4792.0000000000009</v>
      </c>
      <c r="K93" s="19"/>
      <c r="L93" s="22"/>
      <c r="M93" s="22"/>
      <c r="N93" s="23"/>
      <c r="O93" s="23"/>
      <c r="P93" s="16"/>
      <c r="Q93" s="16"/>
      <c r="R93" s="16"/>
      <c r="S93" s="16"/>
      <c r="T93" s="16"/>
      <c r="U93" s="16"/>
    </row>
    <row r="94" spans="1:21" ht="20.100000000000001" customHeight="1" x14ac:dyDescent="0.35">
      <c r="A94" s="3" t="s">
        <v>38</v>
      </c>
      <c r="B94" s="4">
        <v>552.7013164957483</v>
      </c>
      <c r="C94" s="4">
        <v>3.333333333333333</v>
      </c>
      <c r="D94" s="4">
        <v>0</v>
      </c>
      <c r="E94" s="4">
        <v>980.99814956069724</v>
      </c>
      <c r="F94" s="4">
        <v>57.347826086956523</v>
      </c>
      <c r="G94" s="4">
        <v>0</v>
      </c>
      <c r="H94" s="4">
        <v>0</v>
      </c>
      <c r="I94" s="4">
        <v>19.619374523264682</v>
      </c>
      <c r="J94" s="5">
        <f t="shared" si="2"/>
        <v>1614.0000000000002</v>
      </c>
      <c r="K94" s="19"/>
      <c r="L94" s="22"/>
      <c r="M94" s="22"/>
      <c r="N94" s="23"/>
      <c r="O94" s="23"/>
      <c r="P94" s="16"/>
      <c r="Q94" s="16"/>
      <c r="R94" s="16"/>
      <c r="S94" s="16"/>
      <c r="T94" s="16"/>
      <c r="U94" s="16"/>
    </row>
    <row r="95" spans="1:21" ht="20.100000000000001" customHeight="1" x14ac:dyDescent="0.35">
      <c r="A95" s="3" t="s">
        <v>39</v>
      </c>
      <c r="B95" s="4">
        <v>0</v>
      </c>
      <c r="C95" s="4">
        <v>0</v>
      </c>
      <c r="D95" s="4">
        <v>24.057971014492754</v>
      </c>
      <c r="E95" s="4">
        <v>6531.192028985507</v>
      </c>
      <c r="F95" s="4">
        <v>180.75</v>
      </c>
      <c r="G95" s="4">
        <v>0</v>
      </c>
      <c r="H95" s="4">
        <v>0</v>
      </c>
      <c r="I95" s="4">
        <v>0</v>
      </c>
      <c r="J95" s="5">
        <f t="shared" si="2"/>
        <v>6736</v>
      </c>
      <c r="K95" s="19"/>
      <c r="L95" s="22"/>
      <c r="M95" s="22"/>
      <c r="N95" s="23"/>
      <c r="O95" s="23"/>
      <c r="P95" s="16"/>
      <c r="Q95" s="16"/>
      <c r="R95" s="16"/>
      <c r="S95" s="16"/>
      <c r="T95" s="16"/>
      <c r="U95" s="16"/>
    </row>
    <row r="96" spans="1:21" ht="20.100000000000001" customHeight="1" x14ac:dyDescent="0.35">
      <c r="A96" s="3" t="s">
        <v>40</v>
      </c>
      <c r="B96" s="4">
        <v>0</v>
      </c>
      <c r="C96" s="4">
        <v>0</v>
      </c>
      <c r="D96" s="4">
        <v>0</v>
      </c>
      <c r="E96" s="4">
        <v>2330.2966507177034</v>
      </c>
      <c r="F96" s="4">
        <v>89.703349282296642</v>
      </c>
      <c r="G96" s="4">
        <v>0</v>
      </c>
      <c r="H96" s="4">
        <v>0</v>
      </c>
      <c r="I96" s="4">
        <v>9</v>
      </c>
      <c r="J96" s="5">
        <f t="shared" si="2"/>
        <v>2429</v>
      </c>
      <c r="K96" s="19"/>
      <c r="L96" s="22"/>
      <c r="M96" s="22"/>
      <c r="N96" s="23"/>
      <c r="O96" s="23"/>
      <c r="P96" s="16"/>
      <c r="Q96" s="16"/>
      <c r="R96" s="16"/>
      <c r="S96" s="16"/>
      <c r="T96" s="16"/>
      <c r="U96" s="16"/>
    </row>
    <row r="97" spans="1:21" ht="20.100000000000001" customHeight="1" x14ac:dyDescent="0.35">
      <c r="A97" s="3" t="s">
        <v>41</v>
      </c>
      <c r="B97" s="4">
        <v>1459.070344458969</v>
      </c>
      <c r="C97" s="4">
        <v>2203.6071463382609</v>
      </c>
      <c r="D97" s="4">
        <v>695.56666123565276</v>
      </c>
      <c r="E97" s="4">
        <v>938.46331797489734</v>
      </c>
      <c r="F97" s="4">
        <v>1433.9105793896733</v>
      </c>
      <c r="G97" s="4">
        <v>7206.7607529408942</v>
      </c>
      <c r="H97" s="4">
        <v>1962.3565607950338</v>
      </c>
      <c r="I97" s="4">
        <v>1740.264636866618</v>
      </c>
      <c r="J97" s="5">
        <f t="shared" si="2"/>
        <v>17640</v>
      </c>
      <c r="K97" s="19"/>
      <c r="L97" s="22"/>
      <c r="M97" s="22"/>
      <c r="N97" s="23"/>
      <c r="O97" s="23"/>
      <c r="P97" s="16"/>
      <c r="Q97" s="16"/>
      <c r="R97" s="16"/>
      <c r="S97" s="16"/>
      <c r="T97" s="16"/>
      <c r="U97" s="16"/>
    </row>
    <row r="98" spans="1:21" ht="20.100000000000001" customHeight="1" x14ac:dyDescent="0.35">
      <c r="A98" s="3" t="s">
        <v>42</v>
      </c>
      <c r="B98" s="4">
        <v>0</v>
      </c>
      <c r="C98" s="4">
        <v>28302.576756225691</v>
      </c>
      <c r="D98" s="4">
        <v>196.06898856475595</v>
      </c>
      <c r="E98" s="4">
        <v>4389.2830069052698</v>
      </c>
      <c r="F98" s="4">
        <v>2070.2483232433583</v>
      </c>
      <c r="G98" s="4">
        <v>0</v>
      </c>
      <c r="H98" s="4">
        <v>0</v>
      </c>
      <c r="I98" s="4">
        <v>141.82292506092685</v>
      </c>
      <c r="J98" s="5">
        <f t="shared" si="2"/>
        <v>35100.000000000007</v>
      </c>
      <c r="K98" s="19"/>
      <c r="L98" s="22"/>
      <c r="M98" s="22"/>
      <c r="N98" s="23"/>
      <c r="O98" s="23"/>
      <c r="P98" s="16"/>
      <c r="Q98" s="16"/>
      <c r="R98" s="16"/>
      <c r="S98" s="16"/>
      <c r="T98" s="16"/>
      <c r="U98" s="16"/>
    </row>
    <row r="99" spans="1:21" ht="20.100000000000001" customHeight="1" x14ac:dyDescent="0.35">
      <c r="A99" s="3" t="s">
        <v>43</v>
      </c>
      <c r="B99" s="4">
        <v>901.43248154592777</v>
      </c>
      <c r="C99" s="4">
        <v>1403.2165794810549</v>
      </c>
      <c r="D99" s="4">
        <v>0</v>
      </c>
      <c r="E99" s="4">
        <v>9312.3993894285577</v>
      </c>
      <c r="F99" s="4">
        <v>0</v>
      </c>
      <c r="G99" s="4">
        <v>531.32774535531973</v>
      </c>
      <c r="H99" s="4">
        <v>1158.6238041891393</v>
      </c>
      <c r="I99" s="4">
        <v>0</v>
      </c>
      <c r="J99" s="5">
        <f t="shared" si="2"/>
        <v>13307</v>
      </c>
      <c r="K99" s="19"/>
      <c r="L99" s="22"/>
      <c r="M99" s="22"/>
      <c r="N99" s="23"/>
      <c r="O99" s="23"/>
      <c r="P99" s="16"/>
      <c r="Q99" s="16"/>
      <c r="R99" s="16"/>
      <c r="S99" s="16"/>
      <c r="T99" s="16"/>
      <c r="U99" s="16"/>
    </row>
    <row r="100" spans="1:21" ht="20.100000000000001" customHeight="1" x14ac:dyDescent="0.35">
      <c r="A100" s="3" t="s">
        <v>44</v>
      </c>
      <c r="B100" s="4">
        <v>1010.6328415267611</v>
      </c>
      <c r="C100" s="4">
        <v>265.68378896029213</v>
      </c>
      <c r="D100" s="4">
        <v>22692.987752543115</v>
      </c>
      <c r="E100" s="4">
        <v>19877.321649477239</v>
      </c>
      <c r="F100" s="4">
        <v>0</v>
      </c>
      <c r="G100" s="4">
        <v>0</v>
      </c>
      <c r="H100" s="4">
        <v>1042.3739674925957</v>
      </c>
      <c r="I100" s="4">
        <v>0</v>
      </c>
      <c r="J100" s="5">
        <f t="shared" si="2"/>
        <v>44889.000000000007</v>
      </c>
      <c r="K100" s="19"/>
      <c r="L100" s="22"/>
      <c r="M100" s="22"/>
      <c r="N100" s="23"/>
      <c r="O100" s="23"/>
      <c r="P100" s="16"/>
      <c r="Q100" s="16"/>
      <c r="R100" s="16"/>
      <c r="S100" s="16"/>
      <c r="T100" s="16"/>
      <c r="U100" s="16"/>
    </row>
    <row r="101" spans="1:21" ht="20.100000000000001" customHeight="1" x14ac:dyDescent="0.35">
      <c r="A101" s="3" t="s">
        <v>45</v>
      </c>
      <c r="B101" s="4">
        <v>100039.9477012814</v>
      </c>
      <c r="C101" s="4">
        <v>17407.693786281936</v>
      </c>
      <c r="D101" s="4">
        <v>1528.6836364214155</v>
      </c>
      <c r="E101" s="4">
        <v>33900.434948429487</v>
      </c>
      <c r="F101" s="4">
        <v>350643.41911097395</v>
      </c>
      <c r="G101" s="4">
        <v>103363.14556160556</v>
      </c>
      <c r="H101" s="4">
        <v>44827.02829722262</v>
      </c>
      <c r="I101" s="4">
        <v>11494.646957783698</v>
      </c>
      <c r="J101" s="5">
        <f t="shared" si="2"/>
        <v>663205</v>
      </c>
      <c r="K101" s="19"/>
      <c r="L101" s="22"/>
      <c r="M101" s="22"/>
      <c r="N101" s="23"/>
      <c r="O101" s="23"/>
      <c r="P101" s="16"/>
      <c r="Q101" s="16"/>
      <c r="R101" s="16"/>
      <c r="S101" s="16"/>
      <c r="T101" s="16"/>
      <c r="U101" s="16"/>
    </row>
    <row r="102" spans="1:21" ht="20.100000000000001" customHeight="1" x14ac:dyDescent="0.35">
      <c r="A102" s="3" t="s">
        <v>46</v>
      </c>
      <c r="B102" s="4">
        <v>4529.5587348431372</v>
      </c>
      <c r="C102" s="4">
        <v>47477.600789988006</v>
      </c>
      <c r="D102" s="4">
        <v>3479.2612310865352</v>
      </c>
      <c r="E102" s="4">
        <v>17128.844216121219</v>
      </c>
      <c r="F102" s="4">
        <v>84798.133833249216</v>
      </c>
      <c r="G102" s="4">
        <v>21157.706969901174</v>
      </c>
      <c r="H102" s="4">
        <v>269.579874975238</v>
      </c>
      <c r="I102" s="4">
        <v>36890.314349835469</v>
      </c>
      <c r="J102" s="5">
        <f t="shared" si="2"/>
        <v>215731</v>
      </c>
      <c r="K102" s="19"/>
      <c r="L102" s="22"/>
      <c r="M102" s="22"/>
      <c r="N102" s="23"/>
      <c r="O102" s="23"/>
      <c r="P102" s="16"/>
      <c r="Q102" s="16"/>
      <c r="R102" s="16"/>
      <c r="S102" s="16"/>
      <c r="T102" s="16"/>
      <c r="U102" s="16"/>
    </row>
    <row r="103" spans="1:21" ht="20.100000000000001" customHeight="1" x14ac:dyDescent="0.35">
      <c r="A103" s="3" t="s">
        <v>47</v>
      </c>
      <c r="B103" s="4">
        <v>1658.1287012709872</v>
      </c>
      <c r="C103" s="4">
        <v>42257.932761590186</v>
      </c>
      <c r="D103" s="4">
        <v>31230.318315494675</v>
      </c>
      <c r="E103" s="4">
        <v>13316.207054790946</v>
      </c>
      <c r="F103" s="4">
        <v>13711.02617590358</v>
      </c>
      <c r="G103" s="4">
        <v>34609.132518398197</v>
      </c>
      <c r="H103" s="4">
        <v>3653.0135773418997</v>
      </c>
      <c r="I103" s="4">
        <v>2216.2408952095266</v>
      </c>
      <c r="J103" s="5">
        <f t="shared" si="2"/>
        <v>142652</v>
      </c>
      <c r="K103" s="19"/>
      <c r="L103" s="22"/>
      <c r="M103" s="22"/>
      <c r="N103" s="23"/>
      <c r="O103" s="23"/>
      <c r="P103" s="16"/>
      <c r="Q103" s="16"/>
      <c r="R103" s="16"/>
      <c r="S103" s="16"/>
      <c r="T103" s="16"/>
      <c r="U103" s="16"/>
    </row>
    <row r="104" spans="1:21" ht="20.100000000000001" customHeight="1" x14ac:dyDescent="0.35">
      <c r="A104" s="3" t="s">
        <v>48</v>
      </c>
      <c r="B104" s="4">
        <v>2984.9968889619317</v>
      </c>
      <c r="C104" s="4">
        <v>0</v>
      </c>
      <c r="D104" s="4">
        <v>6065.3790295082072</v>
      </c>
      <c r="E104" s="4">
        <v>0</v>
      </c>
      <c r="F104" s="4">
        <v>985.10470649395256</v>
      </c>
      <c r="G104" s="4">
        <v>10582.151719701928</v>
      </c>
      <c r="H104" s="4">
        <v>2814.4928341408963</v>
      </c>
      <c r="I104" s="4">
        <v>1014.874821193083</v>
      </c>
      <c r="J104" s="5">
        <f t="shared" si="2"/>
        <v>24446.999999999996</v>
      </c>
      <c r="K104" s="19"/>
      <c r="L104" s="22"/>
      <c r="M104" s="22"/>
      <c r="N104" s="23"/>
      <c r="O104" s="23"/>
      <c r="P104" s="16"/>
      <c r="Q104" s="16"/>
      <c r="R104" s="16"/>
      <c r="S104" s="16"/>
      <c r="T104" s="16"/>
      <c r="U104" s="16"/>
    </row>
    <row r="105" spans="1:21" ht="20.100000000000001" customHeight="1" x14ac:dyDescent="0.35">
      <c r="A105" s="3" t="s">
        <v>49</v>
      </c>
      <c r="B105" s="4">
        <v>21616.927573331333</v>
      </c>
      <c r="C105" s="4">
        <v>113053.86549952593</v>
      </c>
      <c r="D105" s="4">
        <v>137.05746997418339</v>
      </c>
      <c r="E105" s="4">
        <v>7892.2265058376142</v>
      </c>
      <c r="F105" s="4">
        <v>131498.80293454029</v>
      </c>
      <c r="G105" s="4">
        <v>5520.37861622122</v>
      </c>
      <c r="H105" s="4">
        <v>59.663498933696339</v>
      </c>
      <c r="I105" s="4">
        <v>96521.077901635712</v>
      </c>
      <c r="J105" s="5">
        <f t="shared" si="2"/>
        <v>376300</v>
      </c>
      <c r="K105" s="19"/>
      <c r="L105" s="22"/>
      <c r="M105" s="22"/>
      <c r="N105" s="23"/>
      <c r="O105" s="23"/>
      <c r="P105" s="16"/>
      <c r="Q105" s="16"/>
      <c r="R105" s="16"/>
      <c r="S105" s="16"/>
      <c r="T105" s="16"/>
      <c r="U105" s="16"/>
    </row>
    <row r="106" spans="1:21" ht="20.100000000000001" customHeight="1" x14ac:dyDescent="0.35">
      <c r="A106" s="3" t="s">
        <v>50</v>
      </c>
      <c r="B106" s="4">
        <v>5260.4175813242628</v>
      </c>
      <c r="C106" s="4">
        <v>72961.343484319717</v>
      </c>
      <c r="D106" s="4">
        <v>193.02903747393668</v>
      </c>
      <c r="E106" s="4">
        <v>1187.4550430464874</v>
      </c>
      <c r="F106" s="4">
        <v>40501.230919145099</v>
      </c>
      <c r="G106" s="4">
        <v>0</v>
      </c>
      <c r="H106" s="4">
        <v>0</v>
      </c>
      <c r="I106" s="4">
        <v>323.52393469049468</v>
      </c>
      <c r="J106" s="5">
        <f t="shared" si="2"/>
        <v>120427.00000000001</v>
      </c>
      <c r="K106" s="19"/>
      <c r="L106" s="22"/>
      <c r="M106" s="22"/>
      <c r="N106" s="23"/>
      <c r="O106" s="23"/>
      <c r="P106" s="16"/>
      <c r="Q106" s="16"/>
      <c r="R106" s="16"/>
      <c r="S106" s="16"/>
      <c r="T106" s="16"/>
      <c r="U106" s="16"/>
    </row>
    <row r="107" spans="1:21" ht="20.100000000000001" customHeight="1" x14ac:dyDescent="0.35">
      <c r="A107" s="3" t="s">
        <v>51</v>
      </c>
      <c r="B107" s="4">
        <v>37903.82734132051</v>
      </c>
      <c r="C107" s="4">
        <v>30473.603300910814</v>
      </c>
      <c r="D107" s="4">
        <v>130510.95888542071</v>
      </c>
      <c r="E107" s="4">
        <v>33230.489291811798</v>
      </c>
      <c r="F107" s="4">
        <v>72701.850625798717</v>
      </c>
      <c r="G107" s="4">
        <v>51085.617141624796</v>
      </c>
      <c r="H107" s="4">
        <v>12162.122064808051</v>
      </c>
      <c r="I107" s="4">
        <v>19211.531348304612</v>
      </c>
      <c r="J107" s="5">
        <f>SUM(B107:I107)</f>
        <v>387280</v>
      </c>
      <c r="K107" s="19"/>
      <c r="L107" s="22"/>
      <c r="M107" s="22"/>
      <c r="N107" s="23"/>
      <c r="O107" s="23"/>
      <c r="P107" s="16"/>
      <c r="Q107" s="16"/>
      <c r="R107" s="16"/>
      <c r="S107" s="16"/>
      <c r="T107" s="16"/>
      <c r="U107" s="16"/>
    </row>
    <row r="108" spans="1:21" ht="20.100000000000001" customHeight="1" x14ac:dyDescent="0.35">
      <c r="A108" s="3" t="s">
        <v>52</v>
      </c>
      <c r="B108" s="4">
        <v>6322.6098202856629</v>
      </c>
      <c r="C108" s="4">
        <v>78.362344582593252</v>
      </c>
      <c r="D108" s="4">
        <v>0</v>
      </c>
      <c r="E108" s="4">
        <v>0</v>
      </c>
      <c r="F108" s="4">
        <v>0</v>
      </c>
      <c r="G108" s="4">
        <v>12758.369567734038</v>
      </c>
      <c r="H108" s="4">
        <v>0</v>
      </c>
      <c r="I108" s="4">
        <v>896.6582673977075</v>
      </c>
      <c r="J108" s="5">
        <f t="shared" si="2"/>
        <v>20056</v>
      </c>
      <c r="K108" s="19"/>
      <c r="L108" s="22"/>
      <c r="M108" s="22"/>
      <c r="N108" s="23"/>
      <c r="O108" s="23"/>
      <c r="P108" s="16"/>
      <c r="Q108" s="16"/>
      <c r="R108" s="16"/>
      <c r="S108" s="16"/>
      <c r="T108" s="16"/>
      <c r="U108" s="16"/>
    </row>
    <row r="109" spans="1:21" ht="20.100000000000001" customHeight="1" x14ac:dyDescent="0.35">
      <c r="A109" s="3" t="s">
        <v>53</v>
      </c>
      <c r="B109" s="4">
        <v>19102.391846192062</v>
      </c>
      <c r="C109" s="4">
        <v>1614.655944143226</v>
      </c>
      <c r="D109" s="4">
        <v>273.30199115044252</v>
      </c>
      <c r="E109" s="4">
        <v>30</v>
      </c>
      <c r="F109" s="4">
        <v>7378.0057027499042</v>
      </c>
      <c r="G109" s="4">
        <v>0</v>
      </c>
      <c r="H109" s="4">
        <v>14.672654690618762</v>
      </c>
      <c r="I109" s="4">
        <v>7479.9718610737464</v>
      </c>
      <c r="J109" s="5">
        <f t="shared" si="2"/>
        <v>35892.999999999993</v>
      </c>
      <c r="K109" s="19"/>
      <c r="L109" s="22"/>
      <c r="M109" s="22"/>
      <c r="N109" s="23"/>
      <c r="O109" s="23"/>
      <c r="P109" s="16"/>
      <c r="Q109" s="16"/>
      <c r="R109" s="16"/>
      <c r="S109" s="16"/>
      <c r="T109" s="16"/>
      <c r="U109" s="16"/>
    </row>
    <row r="110" spans="1:21" ht="20.100000000000001" customHeight="1" x14ac:dyDescent="0.35">
      <c r="A110" s="3" t="s">
        <v>54</v>
      </c>
      <c r="B110" s="4">
        <v>6473.3503950289041</v>
      </c>
      <c r="C110" s="4">
        <v>5313.5626051548124</v>
      </c>
      <c r="D110" s="4">
        <v>359975.08196541294</v>
      </c>
      <c r="E110" s="4">
        <v>7760.7740979198907</v>
      </c>
      <c r="F110" s="4">
        <v>10200.905161078777</v>
      </c>
      <c r="G110" s="4">
        <v>14754.051994915739</v>
      </c>
      <c r="H110" s="4">
        <v>27214.215637484634</v>
      </c>
      <c r="I110" s="4">
        <v>1218.474809670992</v>
      </c>
      <c r="J110" s="5">
        <f t="shared" si="2"/>
        <v>432910.41666666669</v>
      </c>
      <c r="K110" s="19"/>
      <c r="L110" s="22"/>
      <c r="M110" s="22"/>
      <c r="N110" s="23"/>
      <c r="O110" s="23"/>
      <c r="P110" s="16"/>
      <c r="Q110" s="16"/>
      <c r="R110" s="16"/>
      <c r="S110" s="16"/>
      <c r="T110" s="16"/>
      <c r="U110" s="16"/>
    </row>
    <row r="111" spans="1:21" ht="20.100000000000001" customHeight="1" x14ac:dyDescent="0.35">
      <c r="A111" s="3" t="s">
        <v>55</v>
      </c>
      <c r="B111" s="4">
        <v>43588.355310180836</v>
      </c>
      <c r="C111" s="4">
        <v>127673.66403973142</v>
      </c>
      <c r="D111" s="4">
        <v>22691.058157984731</v>
      </c>
      <c r="E111" s="4">
        <v>452410.81068452843</v>
      </c>
      <c r="F111" s="4">
        <v>19848.403908655851</v>
      </c>
      <c r="G111" s="4">
        <v>31731.000870970256</v>
      </c>
      <c r="H111" s="4">
        <v>49933.574444224505</v>
      </c>
      <c r="I111" s="4">
        <v>8253.4659170573213</v>
      </c>
      <c r="J111" s="5">
        <f t="shared" si="2"/>
        <v>756130.33333333337</v>
      </c>
      <c r="K111" s="19"/>
      <c r="L111" s="22"/>
      <c r="M111" s="22"/>
      <c r="N111" s="23"/>
      <c r="O111" s="23"/>
      <c r="P111" s="16"/>
      <c r="Q111" s="16"/>
      <c r="R111" s="16"/>
      <c r="S111" s="16"/>
      <c r="T111" s="16"/>
      <c r="U111" s="16"/>
    </row>
    <row r="112" spans="1:21" ht="20.100000000000001" customHeight="1" thickBot="1" x14ac:dyDescent="0.4">
      <c r="A112" s="42" t="s">
        <v>10</v>
      </c>
      <c r="B112" s="43">
        <f t="shared" ref="B112:J112" si="3">SUM(B67:B111)</f>
        <v>506652.38576080557</v>
      </c>
      <c r="C112" s="43">
        <f t="shared" si="3"/>
        <v>2533416.2661083145</v>
      </c>
      <c r="D112" s="43">
        <f t="shared" si="3"/>
        <v>1513305.207936293</v>
      </c>
      <c r="E112" s="43">
        <f t="shared" si="3"/>
        <v>1573285.2742135313</v>
      </c>
      <c r="F112" s="43">
        <f t="shared" si="3"/>
        <v>1031031.5828307819</v>
      </c>
      <c r="G112" s="43">
        <f t="shared" si="3"/>
        <v>649459.85470891418</v>
      </c>
      <c r="H112" s="43">
        <f t="shared" si="3"/>
        <v>1336658.7256042403</v>
      </c>
      <c r="I112" s="43">
        <f t="shared" si="3"/>
        <v>524463.74371885729</v>
      </c>
      <c r="J112" s="44">
        <f t="shared" si="3"/>
        <v>9668273.0408817381</v>
      </c>
      <c r="K112" s="19"/>
      <c r="L112" s="22"/>
      <c r="M112" s="22"/>
      <c r="N112" s="23"/>
      <c r="O112" s="23"/>
      <c r="P112" s="16"/>
      <c r="Q112" s="16"/>
      <c r="R112" s="16"/>
      <c r="S112" s="16"/>
      <c r="T112" s="16"/>
      <c r="U112" s="16"/>
    </row>
    <row r="113" spans="1:21" s="25" customFormat="1" ht="21" x14ac:dyDescent="0.35">
      <c r="A113" s="127" t="s">
        <v>254</v>
      </c>
      <c r="B113" s="126"/>
      <c r="C113" s="126"/>
      <c r="D113" s="126"/>
      <c r="E113" s="126"/>
      <c r="F113" s="29"/>
      <c r="G113" s="119"/>
      <c r="H113" s="126"/>
      <c r="I113" s="126"/>
      <c r="J113" s="32"/>
      <c r="K113" s="19"/>
      <c r="L113" s="22"/>
      <c r="M113" s="32"/>
      <c r="N113" s="32"/>
      <c r="O113" s="33"/>
      <c r="P113" s="26"/>
      <c r="Q113" s="26"/>
      <c r="R113" s="26"/>
      <c r="S113" s="26"/>
      <c r="T113" s="26"/>
    </row>
    <row r="114" spans="1:21" s="25" customFormat="1" ht="12.75" customHeight="1" x14ac:dyDescent="0.35">
      <c r="A114" s="128" t="s">
        <v>118</v>
      </c>
      <c r="B114" s="119"/>
      <c r="C114" s="119"/>
      <c r="D114" s="119"/>
      <c r="E114" s="119"/>
      <c r="F114" s="120"/>
      <c r="G114" s="120"/>
      <c r="H114" s="120"/>
      <c r="I114" s="120"/>
      <c r="J114" s="34"/>
      <c r="K114" s="19"/>
      <c r="L114" s="22"/>
      <c r="O114" s="33"/>
      <c r="P114" s="26"/>
      <c r="Q114" s="26"/>
      <c r="R114" s="26"/>
      <c r="S114" s="26"/>
      <c r="T114" s="26"/>
    </row>
    <row r="115" spans="1:21" s="25" customFormat="1" ht="20.25" customHeight="1" x14ac:dyDescent="0.35">
      <c r="A115" s="119" t="s">
        <v>255</v>
      </c>
      <c r="B115" s="121"/>
      <c r="C115" s="121"/>
      <c r="D115" s="121"/>
      <c r="E115" s="121"/>
      <c r="F115" s="120"/>
      <c r="G115" s="120"/>
      <c r="H115" s="120"/>
      <c r="I115" s="120"/>
      <c r="J115" s="34"/>
      <c r="K115" s="19"/>
      <c r="L115" s="22"/>
      <c r="O115" s="33"/>
      <c r="P115" s="26"/>
      <c r="Q115" s="26"/>
      <c r="R115" s="26"/>
      <c r="S115" s="26"/>
      <c r="T115" s="26"/>
    </row>
    <row r="116" spans="1:21" s="16" customFormat="1" ht="15.75" customHeight="1" x14ac:dyDescent="0.35">
      <c r="A116" s="29" t="s">
        <v>247</v>
      </c>
      <c r="B116" s="122"/>
      <c r="C116" s="122"/>
      <c r="D116" s="122"/>
      <c r="E116" s="122"/>
      <c r="F116" s="122"/>
      <c r="G116" s="122"/>
      <c r="H116" s="122"/>
      <c r="I116" s="122"/>
      <c r="J116" s="24"/>
      <c r="K116" s="19"/>
      <c r="L116" s="22"/>
      <c r="M116" s="22"/>
      <c r="N116" s="23"/>
      <c r="O116" s="23"/>
    </row>
    <row r="117" spans="1:21" s="16" customFormat="1" ht="12" customHeight="1" x14ac:dyDescent="0.35">
      <c r="A117" s="128"/>
      <c r="B117" s="122"/>
      <c r="C117" s="122"/>
      <c r="D117" s="122"/>
      <c r="E117" s="122"/>
      <c r="F117" s="122"/>
      <c r="G117" s="122"/>
      <c r="H117" s="122"/>
      <c r="I117" s="122"/>
      <c r="J117" s="24"/>
      <c r="K117" s="19"/>
      <c r="L117" s="22"/>
      <c r="M117" s="22"/>
      <c r="N117" s="23"/>
      <c r="O117" s="23"/>
    </row>
    <row r="118" spans="1:21" s="16" customFormat="1" ht="12" customHeight="1" x14ac:dyDescent="0.35">
      <c r="A118" s="119"/>
      <c r="B118" s="122"/>
      <c r="C118" s="122"/>
      <c r="D118" s="122"/>
      <c r="E118" s="122"/>
      <c r="F118" s="122"/>
      <c r="G118" s="122"/>
      <c r="H118" s="122"/>
      <c r="I118" s="122"/>
      <c r="J118" s="24"/>
      <c r="K118" s="19"/>
      <c r="L118" s="22"/>
      <c r="M118" s="22"/>
      <c r="N118" s="23"/>
      <c r="O118" s="23"/>
    </row>
    <row r="119" spans="1:21" s="16" customFormat="1" ht="12" customHeight="1" x14ac:dyDescent="0.35">
      <c r="A119" s="49"/>
      <c r="B119" s="24"/>
      <c r="C119" s="24"/>
      <c r="D119" s="24"/>
      <c r="E119" s="24"/>
      <c r="F119" s="24"/>
      <c r="G119" s="24"/>
      <c r="H119" s="24"/>
      <c r="I119" s="24"/>
      <c r="J119" s="24"/>
      <c r="K119" s="19"/>
      <c r="L119" s="22"/>
      <c r="M119" s="22"/>
      <c r="N119" s="23"/>
      <c r="O119" s="23"/>
    </row>
    <row r="120" spans="1:21" s="16" customFormat="1" ht="21" x14ac:dyDescent="0.35">
      <c r="K120" s="19"/>
      <c r="L120" s="22"/>
      <c r="M120" s="22"/>
      <c r="N120" s="23"/>
      <c r="O120" s="23"/>
    </row>
    <row r="121" spans="1:21" s="16" customFormat="1" ht="21" x14ac:dyDescent="0.35">
      <c r="A121" s="206" t="s">
        <v>121</v>
      </c>
      <c r="B121" s="206"/>
      <c r="C121" s="206"/>
      <c r="D121" s="206"/>
      <c r="E121" s="206"/>
      <c r="F121" s="206"/>
      <c r="G121" s="206"/>
      <c r="H121" s="206"/>
      <c r="I121" s="206"/>
      <c r="J121" s="206"/>
      <c r="K121" s="19"/>
      <c r="L121" s="22"/>
      <c r="M121" s="22"/>
      <c r="N121" s="23"/>
      <c r="O121" s="23"/>
    </row>
    <row r="122" spans="1:21" s="16" customFormat="1" ht="2.25" customHeight="1" x14ac:dyDescent="0.35">
      <c r="K122" s="19"/>
      <c r="L122" s="22"/>
      <c r="M122" s="22"/>
      <c r="N122" s="23"/>
      <c r="O122" s="23"/>
    </row>
    <row r="123" spans="1:21" s="16" customFormat="1" ht="16.5" customHeight="1" x14ac:dyDescent="0.35">
      <c r="A123" s="206" t="s">
        <v>86</v>
      </c>
      <c r="B123" s="206"/>
      <c r="C123" s="206"/>
      <c r="D123" s="206"/>
      <c r="E123" s="206"/>
      <c r="F123" s="206"/>
      <c r="G123" s="206"/>
      <c r="H123" s="206"/>
      <c r="I123" s="206"/>
      <c r="J123" s="206"/>
      <c r="K123" s="19"/>
      <c r="L123" s="22"/>
      <c r="M123" s="22"/>
      <c r="N123" s="23"/>
      <c r="O123" s="23"/>
    </row>
    <row r="124" spans="1:21" s="16" customFormat="1" ht="18" customHeight="1" x14ac:dyDescent="0.35">
      <c r="A124" s="206" t="s">
        <v>87</v>
      </c>
      <c r="B124" s="206"/>
      <c r="C124" s="206"/>
      <c r="D124" s="206"/>
      <c r="E124" s="206"/>
      <c r="F124" s="206"/>
      <c r="G124" s="206"/>
      <c r="H124" s="206"/>
      <c r="I124" s="206"/>
      <c r="J124" s="206"/>
      <c r="K124" s="19"/>
      <c r="L124" s="22"/>
      <c r="M124" s="22"/>
      <c r="N124" s="23"/>
      <c r="O124" s="23"/>
    </row>
    <row r="125" spans="1:21" s="16" customFormat="1" ht="3.75" customHeight="1" thickBot="1" x14ac:dyDescent="0.4">
      <c r="A125" s="18"/>
      <c r="K125" s="19"/>
      <c r="L125" s="22"/>
      <c r="M125" s="22"/>
      <c r="N125" s="23"/>
      <c r="O125" s="23"/>
    </row>
    <row r="126" spans="1:21" ht="26.25" customHeight="1" x14ac:dyDescent="0.35">
      <c r="A126" s="39" t="s">
        <v>1</v>
      </c>
      <c r="B126" s="40" t="s">
        <v>2</v>
      </c>
      <c r="C126" s="40" t="s">
        <v>3</v>
      </c>
      <c r="D126" s="40" t="s">
        <v>4</v>
      </c>
      <c r="E126" s="40" t="s">
        <v>5</v>
      </c>
      <c r="F126" s="40" t="s">
        <v>6</v>
      </c>
      <c r="G126" s="40" t="s">
        <v>7</v>
      </c>
      <c r="H126" s="40" t="s">
        <v>8</v>
      </c>
      <c r="I126" s="40" t="s">
        <v>9</v>
      </c>
      <c r="J126" s="41" t="s">
        <v>10</v>
      </c>
      <c r="K126" s="19"/>
      <c r="L126" s="22"/>
      <c r="M126" s="22"/>
      <c r="N126" s="23"/>
      <c r="O126" s="23"/>
      <c r="P126" s="16"/>
      <c r="Q126" s="16"/>
      <c r="R126" s="16"/>
      <c r="S126" s="16"/>
      <c r="T126" s="16"/>
      <c r="U126" s="16"/>
    </row>
    <row r="127" spans="1:21" ht="20.100000000000001" customHeight="1" x14ac:dyDescent="0.35">
      <c r="A127" s="3" t="s">
        <v>11</v>
      </c>
      <c r="B127" s="4">
        <v>165668.73390083582</v>
      </c>
      <c r="C127" s="4">
        <v>6214678.7682332331</v>
      </c>
      <c r="D127" s="4">
        <v>3396583.0018169275</v>
      </c>
      <c r="E127" s="4">
        <v>2180710.916981624</v>
      </c>
      <c r="F127" s="4">
        <v>137008.92299039997</v>
      </c>
      <c r="G127" s="4">
        <v>0</v>
      </c>
      <c r="H127" s="4">
        <v>690803.53695853264</v>
      </c>
      <c r="I127" s="4">
        <v>183830.11911844646</v>
      </c>
      <c r="J127" s="5">
        <f t="shared" ref="J127:J171" si="4">SUM(B127:I127)</f>
        <v>12969284</v>
      </c>
      <c r="K127" s="19"/>
      <c r="L127" s="22"/>
      <c r="M127" s="22"/>
      <c r="N127" s="23"/>
      <c r="O127" s="23"/>
      <c r="P127" s="16"/>
      <c r="Q127" s="16"/>
      <c r="R127" s="16"/>
      <c r="S127" s="16"/>
      <c r="T127" s="16"/>
      <c r="U127" s="16"/>
    </row>
    <row r="128" spans="1:21" ht="20.100000000000001" customHeight="1" x14ac:dyDescent="0.35">
      <c r="A128" s="3" t="s">
        <v>12</v>
      </c>
      <c r="B128" s="4">
        <v>69015.631810408842</v>
      </c>
      <c r="C128" s="4">
        <v>28360.938322035196</v>
      </c>
      <c r="D128" s="4">
        <v>39616.149300710327</v>
      </c>
      <c r="E128" s="4">
        <v>31020.372783094615</v>
      </c>
      <c r="F128" s="4">
        <v>38357.846874527568</v>
      </c>
      <c r="G128" s="4">
        <v>52911.646150329791</v>
      </c>
      <c r="H128" s="4">
        <v>681701.39849080343</v>
      </c>
      <c r="I128" s="4">
        <v>29205.016268090112</v>
      </c>
      <c r="J128" s="5">
        <f t="shared" si="4"/>
        <v>970188.99999999988</v>
      </c>
      <c r="K128" s="19"/>
      <c r="L128" s="22"/>
      <c r="M128" s="22"/>
      <c r="N128" s="23"/>
      <c r="O128" s="23"/>
      <c r="P128" s="16"/>
      <c r="Q128" s="16"/>
      <c r="R128" s="16"/>
      <c r="S128" s="16"/>
      <c r="T128" s="16"/>
      <c r="U128" s="16"/>
    </row>
    <row r="129" spans="1:21" ht="20.100000000000001" customHeight="1" x14ac:dyDescent="0.35">
      <c r="A129" s="3" t="s">
        <v>13</v>
      </c>
      <c r="B129" s="4">
        <v>0</v>
      </c>
      <c r="C129" s="4">
        <v>0</v>
      </c>
      <c r="D129" s="4">
        <v>62.667608695652177</v>
      </c>
      <c r="E129" s="4">
        <v>0</v>
      </c>
      <c r="F129" s="4">
        <v>0</v>
      </c>
      <c r="G129" s="4">
        <v>25409.33239130435</v>
      </c>
      <c r="H129" s="4">
        <v>0</v>
      </c>
      <c r="I129" s="4">
        <v>0</v>
      </c>
      <c r="J129" s="5">
        <f t="shared" si="4"/>
        <v>25472</v>
      </c>
      <c r="K129" s="19"/>
      <c r="L129" s="22"/>
      <c r="M129" s="22"/>
      <c r="N129" s="23"/>
      <c r="O129" s="23"/>
      <c r="P129" s="16"/>
      <c r="Q129" s="16"/>
      <c r="R129" s="16"/>
      <c r="S129" s="16"/>
      <c r="T129" s="16"/>
      <c r="U129" s="16"/>
    </row>
    <row r="130" spans="1:21" ht="20.100000000000001" customHeight="1" x14ac:dyDescent="0.35">
      <c r="A130" s="3" t="s">
        <v>57</v>
      </c>
      <c r="B130" s="4">
        <v>12895.150247046793</v>
      </c>
      <c r="C130" s="4">
        <v>297687.05447517167</v>
      </c>
      <c r="D130" s="4">
        <v>37980.314966401696</v>
      </c>
      <c r="E130" s="4">
        <v>12735.90142385244</v>
      </c>
      <c r="F130" s="4">
        <v>65657.882669922183</v>
      </c>
      <c r="G130" s="4">
        <v>46926.795741345079</v>
      </c>
      <c r="H130" s="4">
        <v>2865.9997447470869</v>
      </c>
      <c r="I130" s="4">
        <v>97826.900731513029</v>
      </c>
      <c r="J130" s="5">
        <f t="shared" si="4"/>
        <v>574575.99999999988</v>
      </c>
      <c r="K130" s="19"/>
      <c r="L130" s="22"/>
      <c r="M130" s="22"/>
      <c r="N130" s="23"/>
      <c r="O130" s="23"/>
      <c r="P130" s="16"/>
      <c r="Q130" s="16"/>
      <c r="R130" s="16"/>
      <c r="S130" s="16"/>
      <c r="T130" s="16"/>
      <c r="U130" s="16"/>
    </row>
    <row r="131" spans="1:21" ht="20.100000000000001" customHeight="1" x14ac:dyDescent="0.35">
      <c r="A131" s="3" t="s">
        <v>15</v>
      </c>
      <c r="B131" s="4">
        <v>143.44716157205241</v>
      </c>
      <c r="C131" s="4">
        <v>1665.0130883910456</v>
      </c>
      <c r="D131" s="4">
        <v>21475.479691695666</v>
      </c>
      <c r="E131" s="4">
        <v>0</v>
      </c>
      <c r="F131" s="4">
        <v>6</v>
      </c>
      <c r="G131" s="4">
        <v>60</v>
      </c>
      <c r="H131" s="4">
        <v>102993.73742982763</v>
      </c>
      <c r="I131" s="4">
        <v>13259.322628513613</v>
      </c>
      <c r="J131" s="5">
        <f t="shared" si="4"/>
        <v>139603</v>
      </c>
      <c r="K131" s="19"/>
      <c r="L131" s="22"/>
      <c r="M131" s="16"/>
      <c r="N131" s="23"/>
      <c r="O131" s="23"/>
      <c r="P131" s="16"/>
      <c r="Q131" s="16"/>
      <c r="R131" s="16"/>
      <c r="S131" s="16"/>
      <c r="T131" s="16"/>
      <c r="U131" s="16"/>
    </row>
    <row r="132" spans="1:21" ht="20.100000000000001" customHeight="1" x14ac:dyDescent="0.35">
      <c r="A132" s="3" t="s">
        <v>16</v>
      </c>
      <c r="B132" s="4">
        <v>17836.520418028973</v>
      </c>
      <c r="C132" s="4">
        <v>11003.639239873672</v>
      </c>
      <c r="D132" s="4">
        <v>10164.023443821119</v>
      </c>
      <c r="E132" s="4">
        <v>23207.773925405629</v>
      </c>
      <c r="F132" s="4">
        <v>34369.442176034427</v>
      </c>
      <c r="G132" s="4">
        <v>10776.698275645145</v>
      </c>
      <c r="H132" s="4">
        <v>302223.1887107158</v>
      </c>
      <c r="I132" s="4">
        <v>31739.713810475238</v>
      </c>
      <c r="J132" s="5">
        <f t="shared" si="4"/>
        <v>441321</v>
      </c>
      <c r="K132" s="19"/>
      <c r="L132" s="22"/>
      <c r="M132" s="16"/>
      <c r="N132" s="23"/>
      <c r="O132" s="23"/>
      <c r="P132" s="16"/>
      <c r="Q132" s="16"/>
      <c r="R132" s="16"/>
      <c r="S132" s="16"/>
      <c r="T132" s="16"/>
      <c r="U132" s="16"/>
    </row>
    <row r="133" spans="1:21" ht="20.100000000000001" customHeight="1" x14ac:dyDescent="0.35">
      <c r="A133" s="3" t="s">
        <v>17</v>
      </c>
      <c r="B133" s="4">
        <v>1660.9391510120938</v>
      </c>
      <c r="C133" s="4">
        <v>2675.3320004255161</v>
      </c>
      <c r="D133" s="4">
        <v>22679.512985588968</v>
      </c>
      <c r="E133" s="4">
        <v>2688.0426174216145</v>
      </c>
      <c r="F133" s="4">
        <v>9958.750324253213</v>
      </c>
      <c r="G133" s="4">
        <v>45293.799166943783</v>
      </c>
      <c r="H133" s="4">
        <v>152303.75807258248</v>
      </c>
      <c r="I133" s="4">
        <v>93419.865681772353</v>
      </c>
      <c r="J133" s="5">
        <f t="shared" si="4"/>
        <v>330680</v>
      </c>
      <c r="K133" s="19"/>
      <c r="L133" s="22"/>
      <c r="M133" s="16"/>
      <c r="N133" s="23"/>
      <c r="O133" s="23"/>
      <c r="P133" s="16"/>
      <c r="Q133" s="16"/>
      <c r="R133" s="16"/>
      <c r="S133" s="16"/>
      <c r="T133" s="16"/>
      <c r="U133" s="16"/>
    </row>
    <row r="134" spans="1:21" ht="20.100000000000001" customHeight="1" x14ac:dyDescent="0.35">
      <c r="A134" s="3" t="s">
        <v>18</v>
      </c>
      <c r="B134" s="4">
        <v>22.856521739130432</v>
      </c>
      <c r="C134" s="4">
        <v>107.75217391304348</v>
      </c>
      <c r="D134" s="4">
        <v>1282.1217652951971</v>
      </c>
      <c r="E134" s="4">
        <v>12.137614678899084</v>
      </c>
      <c r="F134" s="4">
        <v>3601.4583450950158</v>
      </c>
      <c r="G134" s="4">
        <v>4165.694517540026</v>
      </c>
      <c r="H134" s="4">
        <v>7545.979061738688</v>
      </c>
      <c r="I134" s="4">
        <v>0</v>
      </c>
      <c r="J134" s="5">
        <f t="shared" si="4"/>
        <v>16738</v>
      </c>
      <c r="K134" s="19"/>
      <c r="L134" s="22"/>
      <c r="M134" s="16"/>
      <c r="N134" s="23"/>
      <c r="O134" s="23"/>
      <c r="P134" s="16"/>
      <c r="Q134" s="16"/>
      <c r="R134" s="16"/>
      <c r="S134" s="16"/>
      <c r="T134" s="16"/>
      <c r="U134" s="16"/>
    </row>
    <row r="135" spans="1:21" ht="20.100000000000001" customHeight="1" x14ac:dyDescent="0.35">
      <c r="A135" s="3" t="s">
        <v>19</v>
      </c>
      <c r="B135" s="4">
        <v>10656.082853666068</v>
      </c>
      <c r="C135" s="4">
        <v>12036.959964638916</v>
      </c>
      <c r="D135" s="4">
        <v>31760.73370601036</v>
      </c>
      <c r="E135" s="4">
        <v>5474.0148254398828</v>
      </c>
      <c r="F135" s="4">
        <v>52408.651157207445</v>
      </c>
      <c r="G135" s="4">
        <v>102856.03070748485</v>
      </c>
      <c r="H135" s="4">
        <v>284813.48253317724</v>
      </c>
      <c r="I135" s="4">
        <v>6224.0442523752399</v>
      </c>
      <c r="J135" s="5">
        <f t="shared" si="4"/>
        <v>506230</v>
      </c>
      <c r="K135" s="19"/>
      <c r="L135" s="22"/>
      <c r="M135" s="16"/>
      <c r="N135" s="23"/>
      <c r="O135" s="23"/>
      <c r="P135" s="16"/>
      <c r="Q135" s="16"/>
      <c r="R135" s="16"/>
      <c r="S135" s="16"/>
      <c r="T135" s="16"/>
      <c r="U135" s="16"/>
    </row>
    <row r="136" spans="1:21" ht="20.100000000000001" customHeight="1" x14ac:dyDescent="0.35">
      <c r="A136" s="3" t="s">
        <v>20</v>
      </c>
      <c r="B136" s="4">
        <v>203403.02913382661</v>
      </c>
      <c r="C136" s="4">
        <v>121432.22210852608</v>
      </c>
      <c r="D136" s="4">
        <v>19283.359685433967</v>
      </c>
      <c r="E136" s="4">
        <v>250626.34410487534</v>
      </c>
      <c r="F136" s="4">
        <v>27684.239354219812</v>
      </c>
      <c r="G136" s="4">
        <v>22204.957670831292</v>
      </c>
      <c r="H136" s="4">
        <v>363760.79807221371</v>
      </c>
      <c r="I136" s="4">
        <v>67644.049870073257</v>
      </c>
      <c r="J136" s="5">
        <f t="shared" si="4"/>
        <v>1076039</v>
      </c>
      <c r="K136" s="19"/>
      <c r="L136" s="22"/>
      <c r="M136" s="16"/>
      <c r="N136" s="23"/>
      <c r="O136" s="23"/>
      <c r="P136" s="16"/>
      <c r="Q136" s="16"/>
      <c r="R136" s="16"/>
      <c r="S136" s="16"/>
      <c r="T136" s="16"/>
      <c r="U136" s="16"/>
    </row>
    <row r="137" spans="1:21" ht="20.100000000000001" customHeight="1" x14ac:dyDescent="0.35">
      <c r="A137" s="3" t="s">
        <v>21</v>
      </c>
      <c r="B137" s="4">
        <v>20887.722195487284</v>
      </c>
      <c r="C137" s="4">
        <v>197275.27045949546</v>
      </c>
      <c r="D137" s="4">
        <v>3888.2791911532349</v>
      </c>
      <c r="E137" s="4">
        <v>59975.542012333237</v>
      </c>
      <c r="F137" s="4">
        <v>112622.95587168593</v>
      </c>
      <c r="G137" s="4">
        <v>144590.15438965891</v>
      </c>
      <c r="H137" s="4">
        <v>3730.0801748806671</v>
      </c>
      <c r="I137" s="4">
        <v>181910.99570530528</v>
      </c>
      <c r="J137" s="5">
        <f t="shared" si="4"/>
        <v>724881</v>
      </c>
      <c r="K137" s="19"/>
      <c r="L137" s="22"/>
      <c r="M137" s="16"/>
      <c r="N137" s="23"/>
      <c r="O137" s="23"/>
      <c r="P137" s="16"/>
      <c r="Q137" s="16"/>
      <c r="R137" s="16"/>
      <c r="S137" s="16"/>
      <c r="T137" s="16"/>
      <c r="U137" s="16"/>
    </row>
    <row r="138" spans="1:21" ht="20.100000000000001" customHeight="1" x14ac:dyDescent="0.35">
      <c r="A138" s="3" t="s">
        <v>22</v>
      </c>
      <c r="B138" s="4">
        <v>0</v>
      </c>
      <c r="C138" s="4">
        <v>0</v>
      </c>
      <c r="D138" s="4">
        <v>0</v>
      </c>
      <c r="E138" s="4">
        <v>1816364.0330922802</v>
      </c>
      <c r="F138" s="4">
        <v>33970.466372684481</v>
      </c>
      <c r="G138" s="4">
        <v>5094.500535035203</v>
      </c>
      <c r="H138" s="4">
        <v>0</v>
      </c>
      <c r="I138" s="4">
        <v>0</v>
      </c>
      <c r="J138" s="5">
        <f t="shared" si="4"/>
        <v>1855429</v>
      </c>
      <c r="K138" s="19"/>
      <c r="L138" s="22"/>
      <c r="M138" s="16"/>
      <c r="N138" s="23"/>
      <c r="O138" s="23"/>
      <c r="P138" s="16"/>
      <c r="Q138" s="16"/>
      <c r="R138" s="16"/>
      <c r="S138" s="16"/>
      <c r="T138" s="16"/>
      <c r="U138" s="16"/>
    </row>
    <row r="139" spans="1:21" ht="20.100000000000001" customHeight="1" x14ac:dyDescent="0.35">
      <c r="A139" s="3" t="s">
        <v>23</v>
      </c>
      <c r="B139" s="4">
        <v>102175.04774668069</v>
      </c>
      <c r="C139" s="4">
        <v>179887.62136704288</v>
      </c>
      <c r="D139" s="4">
        <v>10309.712524710701</v>
      </c>
      <c r="E139" s="4">
        <v>89854.143916565125</v>
      </c>
      <c r="F139" s="4">
        <v>150657.20303502271</v>
      </c>
      <c r="G139" s="4">
        <v>116149.90869865776</v>
      </c>
      <c r="H139" s="4">
        <v>2652.4971478691664</v>
      </c>
      <c r="I139" s="4">
        <v>82756.865563450963</v>
      </c>
      <c r="J139" s="5">
        <f t="shared" si="4"/>
        <v>734443</v>
      </c>
      <c r="K139" s="19"/>
      <c r="L139" s="22"/>
      <c r="M139" s="16"/>
      <c r="N139" s="23"/>
      <c r="O139" s="23"/>
      <c r="P139" s="16"/>
      <c r="Q139" s="16"/>
      <c r="R139" s="16"/>
      <c r="S139" s="16"/>
      <c r="T139" s="16"/>
      <c r="U139" s="16"/>
    </row>
    <row r="140" spans="1:21" ht="20.100000000000001" customHeight="1" x14ac:dyDescent="0.35">
      <c r="A140" s="3" t="s">
        <v>24</v>
      </c>
      <c r="B140" s="4">
        <v>948452.56263985997</v>
      </c>
      <c r="C140" s="4">
        <v>365325.66610530909</v>
      </c>
      <c r="D140" s="4">
        <v>482783.80477531679</v>
      </c>
      <c r="E140" s="4">
        <v>1099560.8491055842</v>
      </c>
      <c r="F140" s="4">
        <v>194586.51065384626</v>
      </c>
      <c r="G140" s="4">
        <v>109763.78403497432</v>
      </c>
      <c r="H140" s="4">
        <v>410353.58868630737</v>
      </c>
      <c r="I140" s="4">
        <v>220665.23399880214</v>
      </c>
      <c r="J140" s="5">
        <f t="shared" si="4"/>
        <v>3831492</v>
      </c>
      <c r="K140" s="19"/>
      <c r="L140" s="22"/>
      <c r="M140" s="16"/>
      <c r="N140" s="23"/>
      <c r="O140" s="23"/>
      <c r="P140" s="16"/>
      <c r="Q140" s="16"/>
      <c r="R140" s="16"/>
      <c r="S140" s="16"/>
      <c r="T140" s="16"/>
      <c r="U140" s="16"/>
    </row>
    <row r="141" spans="1:21" ht="20.100000000000001" customHeight="1" x14ac:dyDescent="0.35">
      <c r="A141" s="3" t="s">
        <v>25</v>
      </c>
      <c r="B141" s="4">
        <v>196597.56014576694</v>
      </c>
      <c r="C141" s="4">
        <v>87428.163800096285</v>
      </c>
      <c r="D141" s="4">
        <v>127490.90039058388</v>
      </c>
      <c r="E141" s="4">
        <v>151071.24898748085</v>
      </c>
      <c r="F141" s="4">
        <v>148229.34007804265</v>
      </c>
      <c r="G141" s="4">
        <v>75936.710357580174</v>
      </c>
      <c r="H141" s="4">
        <v>145303.99033389243</v>
      </c>
      <c r="I141" s="4">
        <v>7741.0859065567965</v>
      </c>
      <c r="J141" s="5">
        <f t="shared" si="4"/>
        <v>939799.00000000012</v>
      </c>
      <c r="K141" s="19"/>
      <c r="L141" s="22"/>
      <c r="M141" s="16"/>
      <c r="N141" s="23"/>
      <c r="O141" s="23"/>
      <c r="P141" s="16"/>
      <c r="Q141" s="16"/>
      <c r="R141" s="16"/>
      <c r="S141" s="16"/>
      <c r="T141" s="16"/>
      <c r="U141" s="16"/>
    </row>
    <row r="142" spans="1:21" ht="20.100000000000001" customHeight="1" x14ac:dyDescent="0.35">
      <c r="A142" s="3" t="s">
        <v>26</v>
      </c>
      <c r="B142" s="4">
        <v>0</v>
      </c>
      <c r="C142" s="4">
        <v>0</v>
      </c>
      <c r="D142" s="4">
        <v>0</v>
      </c>
      <c r="E142" s="4">
        <v>33593</v>
      </c>
      <c r="F142" s="4">
        <v>0</v>
      </c>
      <c r="G142" s="4">
        <v>0</v>
      </c>
      <c r="H142" s="4">
        <v>0</v>
      </c>
      <c r="I142" s="4">
        <v>0</v>
      </c>
      <c r="J142" s="5">
        <f t="shared" si="4"/>
        <v>33593</v>
      </c>
      <c r="K142" s="19"/>
      <c r="L142" s="22"/>
      <c r="M142" s="16"/>
      <c r="N142" s="23"/>
      <c r="O142" s="23"/>
      <c r="P142" s="16"/>
      <c r="Q142" s="16"/>
      <c r="R142" s="16"/>
      <c r="S142" s="16"/>
      <c r="T142" s="16"/>
      <c r="U142" s="16"/>
    </row>
    <row r="143" spans="1:21" ht="20.100000000000001" customHeight="1" x14ac:dyDescent="0.35">
      <c r="A143" s="3" t="s">
        <v>27</v>
      </c>
      <c r="B143" s="4">
        <v>68079.235116710202</v>
      </c>
      <c r="C143" s="4">
        <v>206837.24408329869</v>
      </c>
      <c r="D143" s="4">
        <v>73081.889022726886</v>
      </c>
      <c r="E143" s="4">
        <v>86797.401016995747</v>
      </c>
      <c r="F143" s="4">
        <v>99586.088829987071</v>
      </c>
      <c r="G143" s="4">
        <v>85260.219412946477</v>
      </c>
      <c r="H143" s="4">
        <v>77378.162022373945</v>
      </c>
      <c r="I143" s="4">
        <v>101621.760494961</v>
      </c>
      <c r="J143" s="5">
        <f t="shared" si="4"/>
        <v>798642.00000000023</v>
      </c>
      <c r="K143" s="19"/>
      <c r="L143" s="22"/>
      <c r="M143" s="16"/>
      <c r="N143" s="23"/>
      <c r="O143" s="23"/>
      <c r="P143" s="16"/>
      <c r="Q143" s="16"/>
      <c r="R143" s="16"/>
      <c r="S143" s="16"/>
      <c r="T143" s="16"/>
      <c r="U143" s="16"/>
    </row>
    <row r="144" spans="1:21" ht="20.100000000000001" customHeight="1" x14ac:dyDescent="0.35">
      <c r="A144" s="3" t="s">
        <v>28</v>
      </c>
      <c r="B144" s="4">
        <v>155461.86551124728</v>
      </c>
      <c r="C144" s="4">
        <v>19464.719845219995</v>
      </c>
      <c r="D144" s="4">
        <v>28453.402246673853</v>
      </c>
      <c r="E144" s="4">
        <v>148857.67458900472</v>
      </c>
      <c r="F144" s="4">
        <v>49753.936369802715</v>
      </c>
      <c r="G144" s="4">
        <v>40760.746632914641</v>
      </c>
      <c r="H144" s="4">
        <v>102856.51489660538</v>
      </c>
      <c r="I144" s="4">
        <v>4557.1399085314551</v>
      </c>
      <c r="J144" s="5">
        <f t="shared" si="4"/>
        <v>550166</v>
      </c>
      <c r="K144" s="19"/>
      <c r="L144" s="22"/>
      <c r="M144" s="16"/>
      <c r="N144" s="23"/>
      <c r="O144" s="23"/>
      <c r="P144" s="16"/>
      <c r="Q144" s="16"/>
      <c r="R144" s="16"/>
      <c r="S144" s="16"/>
      <c r="T144" s="16"/>
      <c r="U144" s="16"/>
    </row>
    <row r="145" spans="1:21" ht="20.100000000000001" customHeight="1" x14ac:dyDescent="0.35">
      <c r="A145" s="3" t="s">
        <v>29</v>
      </c>
      <c r="B145" s="4">
        <v>102980.3741905038</v>
      </c>
      <c r="C145" s="4">
        <v>0</v>
      </c>
      <c r="D145" s="4">
        <v>103051.05596277703</v>
      </c>
      <c r="E145" s="4">
        <v>299168.7255803154</v>
      </c>
      <c r="F145" s="4">
        <v>231907.61865411673</v>
      </c>
      <c r="G145" s="4">
        <v>95391.8737837972</v>
      </c>
      <c r="H145" s="4">
        <v>444022.69835943612</v>
      </c>
      <c r="I145" s="4">
        <v>3469.6534690535909</v>
      </c>
      <c r="J145" s="5">
        <f t="shared" si="4"/>
        <v>1279991.9999999998</v>
      </c>
      <c r="K145" s="19"/>
      <c r="L145" s="22"/>
      <c r="M145" s="22"/>
      <c r="N145" s="23"/>
      <c r="O145" s="23"/>
      <c r="P145" s="16"/>
      <c r="Q145" s="16"/>
      <c r="R145" s="16"/>
      <c r="S145" s="16"/>
      <c r="T145" s="16"/>
      <c r="U145" s="16"/>
    </row>
    <row r="146" spans="1:21" ht="20.100000000000001" customHeight="1" x14ac:dyDescent="0.35">
      <c r="A146" s="3" t="s">
        <v>30</v>
      </c>
      <c r="B146" s="4">
        <v>104974.7354511203</v>
      </c>
      <c r="C146" s="4">
        <v>593.52255834563448</v>
      </c>
      <c r="D146" s="4">
        <v>10118.589483335329</v>
      </c>
      <c r="E146" s="4">
        <v>47195.111989403551</v>
      </c>
      <c r="F146" s="4">
        <v>160828.75328817911</v>
      </c>
      <c r="G146" s="4">
        <v>2754.1473445395236</v>
      </c>
      <c r="H146" s="4">
        <v>15434.471145685791</v>
      </c>
      <c r="I146" s="4">
        <v>1551.6687393907491</v>
      </c>
      <c r="J146" s="5">
        <f t="shared" si="4"/>
        <v>343450.99999999994</v>
      </c>
      <c r="K146" s="19"/>
      <c r="L146" s="22"/>
      <c r="M146" s="22"/>
      <c r="N146" s="23"/>
      <c r="O146" s="23"/>
      <c r="P146" s="16"/>
      <c r="Q146" s="16"/>
      <c r="R146" s="16"/>
      <c r="S146" s="16"/>
      <c r="T146" s="16"/>
      <c r="U146" s="16"/>
    </row>
    <row r="147" spans="1:21" ht="20.100000000000001" customHeight="1" x14ac:dyDescent="0.35">
      <c r="A147" s="3" t="s">
        <v>58</v>
      </c>
      <c r="B147" s="4">
        <v>3207.5502041008453</v>
      </c>
      <c r="C147" s="4">
        <v>159.9807350801874</v>
      </c>
      <c r="D147" s="4">
        <v>501.02682318780779</v>
      </c>
      <c r="E147" s="4">
        <v>66188.461045853212</v>
      </c>
      <c r="F147" s="4">
        <v>801.70998026789755</v>
      </c>
      <c r="G147" s="4">
        <v>66.369885430479016</v>
      </c>
      <c r="H147" s="4">
        <v>40.392125264901779</v>
      </c>
      <c r="I147" s="4">
        <v>297.50920081467149</v>
      </c>
      <c r="J147" s="5">
        <f t="shared" si="4"/>
        <v>71263.000000000015</v>
      </c>
      <c r="K147" s="19"/>
      <c r="L147" s="22"/>
      <c r="M147" s="22"/>
      <c r="N147" s="23"/>
      <c r="O147" s="23"/>
      <c r="P147" s="16"/>
      <c r="Q147" s="16"/>
      <c r="R147" s="16"/>
      <c r="S147" s="16"/>
      <c r="T147" s="16"/>
      <c r="U147" s="16"/>
    </row>
    <row r="148" spans="1:21" ht="20.100000000000001" customHeight="1" x14ac:dyDescent="0.35">
      <c r="A148" s="3" t="s">
        <v>59</v>
      </c>
      <c r="B148" s="4">
        <v>370.46182495344505</v>
      </c>
      <c r="C148" s="4">
        <v>19.743504272335372</v>
      </c>
      <c r="D148" s="4">
        <v>500</v>
      </c>
      <c r="E148" s="4">
        <v>19969.980558378535</v>
      </c>
      <c r="F148" s="4">
        <v>4102.9610178590692</v>
      </c>
      <c r="G148" s="4">
        <v>442.13560982676637</v>
      </c>
      <c r="H148" s="4">
        <v>263.91769366096833</v>
      </c>
      <c r="I148" s="4">
        <v>119.79979104888011</v>
      </c>
      <c r="J148" s="5">
        <f t="shared" si="4"/>
        <v>25789.000000000004</v>
      </c>
      <c r="K148" s="19"/>
      <c r="L148" s="22"/>
      <c r="M148" s="22"/>
      <c r="N148" s="23"/>
      <c r="O148" s="23"/>
      <c r="P148" s="16"/>
      <c r="Q148" s="16"/>
      <c r="R148" s="16"/>
      <c r="S148" s="16"/>
      <c r="T148" s="16"/>
      <c r="U148" s="16"/>
    </row>
    <row r="149" spans="1:21" ht="20.100000000000001" customHeight="1" x14ac:dyDescent="0.35">
      <c r="A149" s="3" t="s">
        <v>60</v>
      </c>
      <c r="B149" s="4">
        <v>0</v>
      </c>
      <c r="C149" s="4">
        <v>345.03337385880928</v>
      </c>
      <c r="D149" s="4">
        <v>789.64626102706075</v>
      </c>
      <c r="E149" s="4">
        <v>360567.77985364839</v>
      </c>
      <c r="F149" s="4">
        <v>522.09386986351615</v>
      </c>
      <c r="G149" s="4">
        <v>8951.5933563732924</v>
      </c>
      <c r="H149" s="4">
        <v>2224.7413946206784</v>
      </c>
      <c r="I149" s="4">
        <v>5.1118906082664637</v>
      </c>
      <c r="J149" s="5">
        <f t="shared" si="4"/>
        <v>373406.00000000006</v>
      </c>
      <c r="K149" s="19"/>
      <c r="L149" s="22"/>
      <c r="M149" s="22"/>
      <c r="N149" s="23"/>
      <c r="O149" s="23"/>
      <c r="P149" s="16"/>
      <c r="Q149" s="16"/>
      <c r="R149" s="16"/>
      <c r="S149" s="16"/>
      <c r="T149" s="16"/>
      <c r="U149" s="16"/>
    </row>
    <row r="150" spans="1:21" ht="20.100000000000001" customHeight="1" x14ac:dyDescent="0.35">
      <c r="A150" s="3" t="s">
        <v>34</v>
      </c>
      <c r="B150" s="4">
        <v>44617.703911029246</v>
      </c>
      <c r="C150" s="4">
        <v>1290.1371651382287</v>
      </c>
      <c r="D150" s="4">
        <v>39311.926548606985</v>
      </c>
      <c r="E150" s="4">
        <v>15874.355812883061</v>
      </c>
      <c r="F150" s="4">
        <v>526455.54705446842</v>
      </c>
      <c r="G150" s="4">
        <v>52489.213339518545</v>
      </c>
      <c r="H150" s="4">
        <v>31483.470453369733</v>
      </c>
      <c r="I150" s="4">
        <v>2653.6457149857779</v>
      </c>
      <c r="J150" s="5">
        <f t="shared" si="4"/>
        <v>714176</v>
      </c>
      <c r="K150" s="19"/>
      <c r="L150" s="22"/>
      <c r="M150" s="22"/>
      <c r="N150" s="23"/>
      <c r="O150" s="23"/>
      <c r="P150" s="16"/>
      <c r="Q150" s="16"/>
      <c r="R150" s="16"/>
      <c r="S150" s="16"/>
      <c r="T150" s="16"/>
      <c r="U150" s="16"/>
    </row>
    <row r="151" spans="1:21" ht="20.100000000000001" customHeight="1" x14ac:dyDescent="0.35">
      <c r="A151" s="3" t="s">
        <v>84</v>
      </c>
      <c r="B151" s="4">
        <v>0</v>
      </c>
      <c r="C151" s="4">
        <v>0</v>
      </c>
      <c r="D151" s="4">
        <v>430301.56549779954</v>
      </c>
      <c r="E151" s="4">
        <v>0</v>
      </c>
      <c r="F151" s="4">
        <v>0</v>
      </c>
      <c r="G151" s="4">
        <v>0</v>
      </c>
      <c r="H151" s="4">
        <v>3163526.6745022009</v>
      </c>
      <c r="I151" s="4">
        <v>0</v>
      </c>
      <c r="J151" s="5">
        <f t="shared" si="4"/>
        <v>3593828.24</v>
      </c>
      <c r="K151" s="19"/>
      <c r="L151" s="22"/>
      <c r="M151" s="22"/>
      <c r="N151" s="23"/>
      <c r="O151" s="23"/>
      <c r="P151" s="16"/>
      <c r="Q151" s="16"/>
      <c r="R151" s="16"/>
      <c r="S151" s="16"/>
      <c r="T151" s="16"/>
      <c r="U151" s="16"/>
    </row>
    <row r="152" spans="1:21" ht="20.100000000000001" customHeight="1" x14ac:dyDescent="0.35">
      <c r="A152" s="3" t="s">
        <v>36</v>
      </c>
      <c r="B152" s="4">
        <v>692.4259555043011</v>
      </c>
      <c r="C152" s="4">
        <v>25.201190492647662</v>
      </c>
      <c r="D152" s="4">
        <v>4.8487890730075041</v>
      </c>
      <c r="E152" s="4">
        <v>915197.41652458452</v>
      </c>
      <c r="F152" s="4">
        <v>68492.430416030344</v>
      </c>
      <c r="G152" s="4">
        <v>18858.590515387885</v>
      </c>
      <c r="H152" s="4">
        <v>200</v>
      </c>
      <c r="I152" s="4">
        <v>140.08660892738175</v>
      </c>
      <c r="J152" s="5">
        <f t="shared" si="4"/>
        <v>1003611.0000000001</v>
      </c>
      <c r="K152" s="19"/>
      <c r="L152" s="22"/>
      <c r="M152" s="22"/>
      <c r="N152" s="23"/>
      <c r="O152" s="23"/>
      <c r="P152" s="16"/>
      <c r="Q152" s="16"/>
      <c r="R152" s="16"/>
      <c r="S152" s="16"/>
      <c r="T152" s="16"/>
      <c r="U152" s="16"/>
    </row>
    <row r="153" spans="1:21" ht="20.100000000000001" customHeight="1" x14ac:dyDescent="0.35">
      <c r="A153" s="3" t="s">
        <v>37</v>
      </c>
      <c r="B153" s="4">
        <v>327.07652051717201</v>
      </c>
      <c r="C153" s="4">
        <v>92.064033796219135</v>
      </c>
      <c r="D153" s="4">
        <v>0.63079970805963925</v>
      </c>
      <c r="E153" s="4">
        <v>172362.34150195125</v>
      </c>
      <c r="F153" s="4">
        <v>7446.2723784573973</v>
      </c>
      <c r="G153" s="4">
        <v>6510.5035537060421</v>
      </c>
      <c r="H153" s="4">
        <v>10436.313249439016</v>
      </c>
      <c r="I153" s="4">
        <v>140.79796242484835</v>
      </c>
      <c r="J153" s="5">
        <f t="shared" si="4"/>
        <v>197315.99999999997</v>
      </c>
      <c r="K153" s="19"/>
      <c r="L153" s="22"/>
      <c r="M153" s="22"/>
      <c r="N153" s="23"/>
      <c r="O153" s="23"/>
      <c r="P153" s="16"/>
      <c r="Q153" s="16"/>
      <c r="R153" s="16"/>
      <c r="S153" s="16"/>
      <c r="T153" s="16"/>
      <c r="U153" s="16"/>
    </row>
    <row r="154" spans="1:21" ht="20.100000000000001" customHeight="1" x14ac:dyDescent="0.35">
      <c r="A154" s="3" t="s">
        <v>38</v>
      </c>
      <c r="B154" s="4">
        <v>9307.0180750412892</v>
      </c>
      <c r="C154" s="4">
        <v>19.15130023640662</v>
      </c>
      <c r="D154" s="4">
        <v>0</v>
      </c>
      <c r="E154" s="4">
        <v>20133.141348121419</v>
      </c>
      <c r="F154" s="4">
        <v>676</v>
      </c>
      <c r="G154" s="4">
        <v>0</v>
      </c>
      <c r="H154" s="4">
        <v>0</v>
      </c>
      <c r="I154" s="4">
        <v>147.68927660088372</v>
      </c>
      <c r="J154" s="5">
        <f t="shared" si="4"/>
        <v>30282.999999999996</v>
      </c>
      <c r="K154" s="19"/>
      <c r="L154" s="22"/>
      <c r="M154" s="22"/>
      <c r="N154" s="23"/>
      <c r="O154" s="23"/>
      <c r="P154" s="16"/>
      <c r="Q154" s="16"/>
      <c r="R154" s="16"/>
      <c r="S154" s="16"/>
      <c r="T154" s="16"/>
      <c r="U154" s="16"/>
    </row>
    <row r="155" spans="1:21" ht="20.100000000000001" customHeight="1" x14ac:dyDescent="0.35">
      <c r="A155" s="3" t="s">
        <v>39</v>
      </c>
      <c r="B155" s="4">
        <v>0</v>
      </c>
      <c r="C155" s="4">
        <v>0</v>
      </c>
      <c r="D155" s="4">
        <v>286</v>
      </c>
      <c r="E155" s="4">
        <v>69335.77308707124</v>
      </c>
      <c r="F155" s="4">
        <v>2161.2269129287602</v>
      </c>
      <c r="G155" s="4">
        <v>0</v>
      </c>
      <c r="H155" s="4">
        <v>0</v>
      </c>
      <c r="I155" s="4">
        <v>0</v>
      </c>
      <c r="J155" s="5">
        <f t="shared" si="4"/>
        <v>71783</v>
      </c>
      <c r="K155" s="19"/>
      <c r="L155" s="22"/>
      <c r="M155" s="22"/>
      <c r="N155" s="23"/>
      <c r="O155" s="23"/>
      <c r="P155" s="16"/>
      <c r="Q155" s="16"/>
      <c r="R155" s="16"/>
      <c r="S155" s="16"/>
      <c r="T155" s="16"/>
      <c r="U155" s="16"/>
    </row>
    <row r="156" spans="1:21" ht="20.100000000000001" customHeight="1" x14ac:dyDescent="0.35">
      <c r="A156" s="3" t="s">
        <v>40</v>
      </c>
      <c r="B156" s="4">
        <v>0</v>
      </c>
      <c r="C156" s="4">
        <v>0</v>
      </c>
      <c r="D156" s="4">
        <v>0</v>
      </c>
      <c r="E156" s="4">
        <v>32640.153702551339</v>
      </c>
      <c r="F156" s="4">
        <v>1170.8462974486622</v>
      </c>
      <c r="G156" s="4">
        <v>0</v>
      </c>
      <c r="H156" s="4">
        <v>0</v>
      </c>
      <c r="I156" s="4">
        <v>98</v>
      </c>
      <c r="J156" s="5">
        <f t="shared" si="4"/>
        <v>33909</v>
      </c>
      <c r="K156" s="19"/>
      <c r="L156" s="22"/>
      <c r="M156" s="22"/>
      <c r="N156" s="23"/>
      <c r="O156" s="23"/>
      <c r="P156" s="16"/>
      <c r="Q156" s="16"/>
      <c r="R156" s="16"/>
      <c r="S156" s="16"/>
      <c r="T156" s="16"/>
      <c r="U156" s="16"/>
    </row>
    <row r="157" spans="1:21" ht="20.100000000000001" customHeight="1" x14ac:dyDescent="0.35">
      <c r="A157" s="3" t="s">
        <v>41</v>
      </c>
      <c r="B157" s="4">
        <v>23505.418971958865</v>
      </c>
      <c r="C157" s="4">
        <v>9880.8025402549138</v>
      </c>
      <c r="D157" s="4">
        <v>3117.386497588052</v>
      </c>
      <c r="E157" s="4">
        <v>6145.0351672282313</v>
      </c>
      <c r="F157" s="4">
        <v>17982.540324194626</v>
      </c>
      <c r="G157" s="4">
        <v>46477.882969400387</v>
      </c>
      <c r="H157" s="4">
        <v>29358.50185396336</v>
      </c>
      <c r="I157" s="4">
        <v>23575.431675411568</v>
      </c>
      <c r="J157" s="5">
        <f t="shared" si="4"/>
        <v>160043</v>
      </c>
      <c r="K157" s="19"/>
      <c r="L157" s="22"/>
      <c r="M157" s="22"/>
      <c r="N157" s="23"/>
      <c r="O157" s="23"/>
      <c r="P157" s="16"/>
      <c r="Q157" s="16"/>
      <c r="R157" s="16"/>
      <c r="S157" s="16"/>
      <c r="T157" s="16"/>
      <c r="U157" s="16"/>
    </row>
    <row r="158" spans="1:21" ht="20.100000000000001" customHeight="1" x14ac:dyDescent="0.35">
      <c r="A158" s="3" t="s">
        <v>42</v>
      </c>
      <c r="B158" s="4">
        <v>0</v>
      </c>
      <c r="C158" s="4">
        <v>66372.744322176834</v>
      </c>
      <c r="D158" s="4">
        <v>394.29113082554102</v>
      </c>
      <c r="E158" s="4">
        <v>6440.7194113075875</v>
      </c>
      <c r="F158" s="4">
        <v>2680.3729523622756</v>
      </c>
      <c r="G158" s="4">
        <v>0</v>
      </c>
      <c r="H158" s="4">
        <v>0</v>
      </c>
      <c r="I158" s="4">
        <v>283.87218332776149</v>
      </c>
      <c r="J158" s="5">
        <f t="shared" si="4"/>
        <v>76172</v>
      </c>
      <c r="K158" s="19"/>
      <c r="L158" s="22"/>
      <c r="M158" s="22"/>
      <c r="N158" s="23"/>
      <c r="O158" s="23"/>
      <c r="P158" s="16"/>
      <c r="Q158" s="16"/>
      <c r="R158" s="16"/>
      <c r="S158" s="16"/>
      <c r="T158" s="16"/>
      <c r="U158" s="16"/>
    </row>
    <row r="159" spans="1:21" ht="20.100000000000001" customHeight="1" x14ac:dyDescent="0.35">
      <c r="A159" s="3" t="s">
        <v>43</v>
      </c>
      <c r="B159" s="4">
        <v>38208.163439330601</v>
      </c>
      <c r="C159" s="4">
        <v>9884.8597311251469</v>
      </c>
      <c r="D159" s="4">
        <v>0</v>
      </c>
      <c r="E159" s="4">
        <v>75688.082227455117</v>
      </c>
      <c r="F159" s="4">
        <v>0</v>
      </c>
      <c r="G159" s="4">
        <v>463.77947932618679</v>
      </c>
      <c r="H159" s="4">
        <v>6886.1151227629443</v>
      </c>
      <c r="I159" s="4">
        <v>0</v>
      </c>
      <c r="J159" s="5">
        <f t="shared" si="4"/>
        <v>131131</v>
      </c>
      <c r="K159" s="19"/>
      <c r="L159" s="22"/>
      <c r="M159" s="22"/>
      <c r="N159" s="23"/>
      <c r="O159" s="23"/>
      <c r="P159" s="16"/>
      <c r="Q159" s="16"/>
      <c r="R159" s="16"/>
      <c r="S159" s="16"/>
      <c r="T159" s="16"/>
      <c r="U159" s="16"/>
    </row>
    <row r="160" spans="1:21" ht="20.100000000000001" customHeight="1" x14ac:dyDescent="0.35">
      <c r="A160" s="3" t="s">
        <v>44</v>
      </c>
      <c r="B160" s="4">
        <v>57378.788316657156</v>
      </c>
      <c r="C160" s="4">
        <v>758.31715442138693</v>
      </c>
      <c r="D160" s="4">
        <v>176285.09486765711</v>
      </c>
      <c r="E160" s="4">
        <v>77692.150875411753</v>
      </c>
      <c r="F160" s="4">
        <v>0</v>
      </c>
      <c r="G160" s="4">
        <v>0</v>
      </c>
      <c r="H160" s="4">
        <v>6222.648785852597</v>
      </c>
      <c r="I160" s="4">
        <v>0</v>
      </c>
      <c r="J160" s="5">
        <f t="shared" si="4"/>
        <v>318337</v>
      </c>
      <c r="K160" s="19"/>
      <c r="L160" s="22"/>
      <c r="M160" s="22"/>
      <c r="N160" s="23"/>
      <c r="O160" s="23"/>
      <c r="P160" s="16"/>
      <c r="Q160" s="16"/>
      <c r="R160" s="16"/>
      <c r="S160" s="16"/>
      <c r="T160" s="16"/>
      <c r="U160" s="16"/>
    </row>
    <row r="161" spans="1:30" ht="20.100000000000001" customHeight="1" x14ac:dyDescent="0.35">
      <c r="A161" s="3" t="s">
        <v>61</v>
      </c>
      <c r="B161" s="4">
        <v>431218.60359994188</v>
      </c>
      <c r="C161" s="4">
        <v>34456.227950541601</v>
      </c>
      <c r="D161" s="4">
        <v>1920.1238754909466</v>
      </c>
      <c r="E161" s="4">
        <v>26261.800875184632</v>
      </c>
      <c r="F161" s="4">
        <v>468654.51674067043</v>
      </c>
      <c r="G161" s="4">
        <v>153536.71264412627</v>
      </c>
      <c r="H161" s="4">
        <v>25334.316005543755</v>
      </c>
      <c r="I161" s="4">
        <v>30156.698308500567</v>
      </c>
      <c r="J161" s="5">
        <f t="shared" si="4"/>
        <v>1171539</v>
      </c>
      <c r="K161" s="19"/>
      <c r="L161" s="22"/>
      <c r="M161" s="22"/>
      <c r="N161" s="23"/>
      <c r="O161" s="23"/>
      <c r="P161" s="16"/>
      <c r="Q161" s="16"/>
      <c r="R161" s="16"/>
      <c r="S161" s="16"/>
      <c r="T161" s="16"/>
      <c r="U161" s="16"/>
    </row>
    <row r="162" spans="1:30" ht="20.100000000000001" customHeight="1" x14ac:dyDescent="0.35">
      <c r="A162" s="3" t="s">
        <v>62</v>
      </c>
      <c r="B162" s="4">
        <v>15906.009492097666</v>
      </c>
      <c r="C162" s="4">
        <v>46311.301522497037</v>
      </c>
      <c r="D162" s="4">
        <v>2220.762404600534</v>
      </c>
      <c r="E162" s="4">
        <v>10545.034562986459</v>
      </c>
      <c r="F162" s="4">
        <v>144597.88027473769</v>
      </c>
      <c r="G162" s="4">
        <v>17334.504621231423</v>
      </c>
      <c r="H162" s="4">
        <v>486.45483238976112</v>
      </c>
      <c r="I162" s="4">
        <v>71663.052289459418</v>
      </c>
      <c r="J162" s="5">
        <f t="shared" si="4"/>
        <v>309065</v>
      </c>
      <c r="K162" s="19"/>
      <c r="L162" s="22"/>
      <c r="M162" s="22"/>
      <c r="N162" s="23"/>
      <c r="O162" s="23"/>
      <c r="P162" s="16"/>
      <c r="Q162" s="16"/>
      <c r="R162" s="16"/>
      <c r="S162" s="16"/>
      <c r="T162" s="16"/>
      <c r="U162" s="16"/>
    </row>
    <row r="163" spans="1:30" ht="20.100000000000001" customHeight="1" x14ac:dyDescent="0.35">
      <c r="A163" s="3" t="s">
        <v>63</v>
      </c>
      <c r="B163" s="4">
        <v>3078.3990162196515</v>
      </c>
      <c r="C163" s="4">
        <v>118887.93160292898</v>
      </c>
      <c r="D163" s="4">
        <v>74846.024497461607</v>
      </c>
      <c r="E163" s="4">
        <v>34165.181303858779</v>
      </c>
      <c r="F163" s="4">
        <v>38050.624259959834</v>
      </c>
      <c r="G163" s="4">
        <v>42367.787508910144</v>
      </c>
      <c r="H163" s="4">
        <v>5224.1542356072969</v>
      </c>
      <c r="I163" s="4">
        <v>2791.8975750537097</v>
      </c>
      <c r="J163" s="5">
        <f t="shared" si="4"/>
        <v>319412.00000000006</v>
      </c>
      <c r="K163" s="19"/>
      <c r="L163" s="22"/>
      <c r="M163" s="22"/>
      <c r="N163" s="23"/>
      <c r="O163" s="23"/>
      <c r="P163" s="16"/>
      <c r="Q163" s="16"/>
      <c r="R163" s="16"/>
      <c r="S163" s="16"/>
      <c r="T163" s="16"/>
      <c r="U163" s="16"/>
    </row>
    <row r="164" spans="1:30" ht="20.100000000000001" customHeight="1" x14ac:dyDescent="0.35">
      <c r="A164" s="3" t="s">
        <v>64</v>
      </c>
      <c r="B164" s="4">
        <v>3279.0785905066755</v>
      </c>
      <c r="C164" s="4">
        <v>0</v>
      </c>
      <c r="D164" s="4">
        <v>6509.0244492904412</v>
      </c>
      <c r="E164" s="4">
        <v>0</v>
      </c>
      <c r="F164" s="4">
        <v>1710.6012275854241</v>
      </c>
      <c r="G164" s="4">
        <v>10568.115936925913</v>
      </c>
      <c r="H164" s="4">
        <v>2962.183170424667</v>
      </c>
      <c r="I164" s="4">
        <v>914.99662526687939</v>
      </c>
      <c r="J164" s="5">
        <f t="shared" si="4"/>
        <v>25943.999999999996</v>
      </c>
      <c r="K164" s="19"/>
      <c r="L164" s="22"/>
      <c r="M164" s="22"/>
      <c r="N164" s="23"/>
      <c r="O164" s="23"/>
      <c r="P164" s="16"/>
      <c r="Q164" s="16"/>
      <c r="R164" s="16"/>
      <c r="S164" s="16"/>
      <c r="T164" s="16"/>
      <c r="U164" s="16"/>
    </row>
    <row r="165" spans="1:30" ht="20.100000000000001" customHeight="1" x14ac:dyDescent="0.35">
      <c r="A165" s="3" t="s">
        <v>65</v>
      </c>
      <c r="B165" s="4">
        <v>66652.474248520724</v>
      </c>
      <c r="C165" s="4">
        <v>165230.80184053665</v>
      </c>
      <c r="D165" s="4">
        <v>144</v>
      </c>
      <c r="E165" s="4">
        <v>8724.8716458861018</v>
      </c>
      <c r="F165" s="4">
        <v>193411.46995317709</v>
      </c>
      <c r="G165" s="4">
        <v>1760.2605411651696</v>
      </c>
      <c r="H165" s="4">
        <v>58.572995317682341</v>
      </c>
      <c r="I165" s="4">
        <v>141349.5487753966</v>
      </c>
      <c r="J165" s="5">
        <f t="shared" si="4"/>
        <v>577332</v>
      </c>
      <c r="K165" s="19"/>
      <c r="L165" s="22"/>
      <c r="M165" s="22"/>
      <c r="N165" s="23"/>
      <c r="O165" s="23"/>
      <c r="P165" s="16"/>
      <c r="Q165" s="16"/>
      <c r="R165" s="16"/>
      <c r="S165" s="16"/>
      <c r="T165" s="16"/>
      <c r="U165" s="16"/>
    </row>
    <row r="166" spans="1:30" ht="20.100000000000001" customHeight="1" x14ac:dyDescent="0.35">
      <c r="A166" s="3" t="s">
        <v>66</v>
      </c>
      <c r="B166" s="4">
        <v>8120.0507846817736</v>
      </c>
      <c r="C166" s="4">
        <v>111612.29222424123</v>
      </c>
      <c r="D166" s="4">
        <v>20.757687507845009</v>
      </c>
      <c r="E166" s="4">
        <v>1111.7292119792498</v>
      </c>
      <c r="F166" s="4">
        <v>48133.923662407251</v>
      </c>
      <c r="G166" s="4">
        <v>0</v>
      </c>
      <c r="H166" s="4">
        <v>0</v>
      </c>
      <c r="I166" s="4">
        <v>387.24642918265488</v>
      </c>
      <c r="J166" s="5">
        <f t="shared" si="4"/>
        <v>169386</v>
      </c>
      <c r="K166" s="19"/>
      <c r="L166" s="22"/>
      <c r="M166" s="22"/>
      <c r="N166" s="23"/>
      <c r="O166" s="23"/>
      <c r="P166" s="16"/>
      <c r="Q166" s="16"/>
      <c r="R166" s="16"/>
      <c r="S166" s="16"/>
      <c r="T166" s="16"/>
      <c r="U166" s="16"/>
    </row>
    <row r="167" spans="1:30" ht="20.100000000000001" customHeight="1" x14ac:dyDescent="0.35">
      <c r="A167" s="3" t="s">
        <v>67</v>
      </c>
      <c r="B167" s="4">
        <v>95065.318176461602</v>
      </c>
      <c r="C167" s="4">
        <v>30542.047418930411</v>
      </c>
      <c r="D167" s="4">
        <v>128211.44707634019</v>
      </c>
      <c r="E167" s="4">
        <v>22899.396781746393</v>
      </c>
      <c r="F167" s="4">
        <v>151469.36985017027</v>
      </c>
      <c r="G167" s="4">
        <v>42829.335404031583</v>
      </c>
      <c r="H167" s="4">
        <v>17941.630366612146</v>
      </c>
      <c r="I167" s="4">
        <v>47874.45492570741</v>
      </c>
      <c r="J167" s="5">
        <f t="shared" si="4"/>
        <v>536833</v>
      </c>
      <c r="K167" s="19"/>
      <c r="L167" s="22"/>
      <c r="M167" s="22"/>
      <c r="N167" s="23"/>
      <c r="O167" s="23"/>
      <c r="P167" s="16"/>
      <c r="Q167" s="16"/>
      <c r="R167" s="16"/>
      <c r="S167" s="16"/>
      <c r="T167" s="16"/>
      <c r="U167" s="16"/>
    </row>
    <row r="168" spans="1:30" ht="20.100000000000001" customHeight="1" x14ac:dyDescent="0.35">
      <c r="A168" s="3" t="s">
        <v>68</v>
      </c>
      <c r="B168" s="4">
        <v>4232.5442687598925</v>
      </c>
      <c r="C168" s="4">
        <v>24.52335396736072</v>
      </c>
      <c r="D168" s="4">
        <v>0</v>
      </c>
      <c r="E168" s="4">
        <v>0</v>
      </c>
      <c r="F168" s="4">
        <v>0</v>
      </c>
      <c r="G168" s="4">
        <v>13644.3604075281</v>
      </c>
      <c r="H168" s="4">
        <v>0</v>
      </c>
      <c r="I168" s="4">
        <v>2175.5719697446475</v>
      </c>
      <c r="J168" s="5">
        <f t="shared" si="4"/>
        <v>20077</v>
      </c>
      <c r="K168" s="19"/>
      <c r="L168" s="22"/>
      <c r="M168" s="22"/>
      <c r="N168" s="23"/>
      <c r="O168" s="23"/>
      <c r="P168" s="16"/>
      <c r="Q168" s="16"/>
      <c r="R168" s="16"/>
      <c r="S168" s="16"/>
      <c r="T168" s="16"/>
      <c r="U168" s="16"/>
    </row>
    <row r="169" spans="1:30" ht="20.100000000000001" customHeight="1" x14ac:dyDescent="0.35">
      <c r="A169" s="3" t="s">
        <v>69</v>
      </c>
      <c r="B169" s="4">
        <v>56613.917490608612</v>
      </c>
      <c r="C169" s="4">
        <v>2177.0856785907017</v>
      </c>
      <c r="D169" s="4">
        <v>306</v>
      </c>
      <c r="E169" s="4">
        <v>30</v>
      </c>
      <c r="F169" s="4">
        <v>7126.2899400425376</v>
      </c>
      <c r="G169" s="4">
        <v>0</v>
      </c>
      <c r="H169" s="4">
        <v>15.721393034825871</v>
      </c>
      <c r="I169" s="4">
        <v>8819.9854977233263</v>
      </c>
      <c r="J169" s="5">
        <f t="shared" si="4"/>
        <v>75089</v>
      </c>
      <c r="K169" s="19"/>
      <c r="L169" s="22"/>
      <c r="M169" s="22"/>
      <c r="N169" s="23"/>
      <c r="O169" s="23"/>
      <c r="P169" s="16"/>
      <c r="Q169" s="16"/>
      <c r="R169" s="16"/>
      <c r="S169" s="16"/>
      <c r="T169" s="16"/>
      <c r="U169" s="16"/>
    </row>
    <row r="170" spans="1:30" ht="20.100000000000001" customHeight="1" x14ac:dyDescent="0.35">
      <c r="A170" s="3" t="s">
        <v>70</v>
      </c>
      <c r="B170" s="4">
        <v>2527452.7422019332</v>
      </c>
      <c r="C170" s="4">
        <v>363417.01281162829</v>
      </c>
      <c r="D170" s="4">
        <v>34373622.516427554</v>
      </c>
      <c r="E170" s="4">
        <v>384404.69926859572</v>
      </c>
      <c r="F170" s="4">
        <v>835683.29881741572</v>
      </c>
      <c r="G170" s="4">
        <v>824119.72574196954</v>
      </c>
      <c r="H170" s="4">
        <v>2376180.5524507915</v>
      </c>
      <c r="I170" s="4">
        <v>391714.45228010829</v>
      </c>
      <c r="J170" s="5">
        <f t="shared" si="4"/>
        <v>42076595</v>
      </c>
      <c r="K170" s="19"/>
      <c r="L170" s="22"/>
      <c r="M170" s="22"/>
      <c r="N170" s="23"/>
      <c r="O170" s="23"/>
      <c r="P170" s="16"/>
      <c r="Q170" s="16"/>
      <c r="R170" s="16"/>
      <c r="S170" s="16"/>
      <c r="T170" s="16"/>
      <c r="U170" s="16"/>
    </row>
    <row r="171" spans="1:30" ht="20.100000000000001" customHeight="1" x14ac:dyDescent="0.35">
      <c r="A171" s="3" t="s">
        <v>71</v>
      </c>
      <c r="B171" s="4">
        <v>464018.6609798561</v>
      </c>
      <c r="C171" s="4">
        <v>505823.02268183697</v>
      </c>
      <c r="D171" s="4">
        <v>145392.50951145298</v>
      </c>
      <c r="E171" s="4">
        <v>878906.86858588166</v>
      </c>
      <c r="F171" s="4">
        <v>179044.53287734286</v>
      </c>
      <c r="G171" s="4">
        <v>88644.542776103946</v>
      </c>
      <c r="H171" s="4">
        <v>121218.36882359155</v>
      </c>
      <c r="I171" s="4">
        <v>84656.821061499926</v>
      </c>
      <c r="J171" s="5">
        <f t="shared" si="4"/>
        <v>2467705.327297566</v>
      </c>
      <c r="K171" s="19"/>
      <c r="L171" s="22"/>
      <c r="M171" s="22"/>
      <c r="N171" s="23"/>
      <c r="O171" s="23"/>
      <c r="P171" s="16"/>
      <c r="Q171" s="16"/>
      <c r="R171" s="16"/>
      <c r="S171" s="16"/>
      <c r="T171" s="16"/>
      <c r="U171" s="16"/>
    </row>
    <row r="172" spans="1:30" ht="19.5" hidden="1" customHeight="1" thickBot="1" x14ac:dyDescent="0.4">
      <c r="A172" s="8" t="s">
        <v>10</v>
      </c>
      <c r="B172" s="9">
        <f t="shared" ref="B172:J172" si="5">SUM(B127:B171)</f>
        <v>6034163.9002641942</v>
      </c>
      <c r="C172" s="9">
        <f t="shared" si="5"/>
        <v>9213790.169961568</v>
      </c>
      <c r="D172" s="9">
        <f t="shared" si="5"/>
        <v>39804750.581713036</v>
      </c>
      <c r="E172" s="9">
        <f t="shared" si="5"/>
        <v>9544198.2079189196</v>
      </c>
      <c r="F172" s="9">
        <f t="shared" si="5"/>
        <v>4251570.5758524174</v>
      </c>
      <c r="G172" s="9">
        <f t="shared" si="5"/>
        <v>2315372.4141024901</v>
      </c>
      <c r="H172" s="9">
        <f t="shared" si="5"/>
        <v>9590808.6112958379</v>
      </c>
      <c r="I172" s="9">
        <f t="shared" si="5"/>
        <v>1937390.1061891045</v>
      </c>
      <c r="J172" s="10">
        <f t="shared" si="5"/>
        <v>82692044.567297578</v>
      </c>
      <c r="K172" s="19"/>
      <c r="L172" s="22"/>
      <c r="M172" s="22"/>
      <c r="N172" s="23"/>
      <c r="O172" s="23"/>
      <c r="P172" s="16"/>
      <c r="Q172" s="16"/>
      <c r="R172" s="16"/>
      <c r="S172" s="16"/>
      <c r="T172" s="16"/>
      <c r="U172" s="16"/>
    </row>
    <row r="173" spans="1:30" s="20" customFormat="1" ht="15" customHeight="1" x14ac:dyDescent="0.35">
      <c r="A173" s="29" t="s">
        <v>72</v>
      </c>
      <c r="B173" s="124"/>
      <c r="C173" s="124"/>
      <c r="D173" s="123"/>
      <c r="E173" s="124"/>
      <c r="F173" s="123"/>
      <c r="G173" s="123"/>
      <c r="H173" s="123"/>
      <c r="I173" s="123"/>
      <c r="J173" s="27"/>
      <c r="K173" s="27"/>
      <c r="L173" s="22"/>
      <c r="N173" s="27"/>
      <c r="O173" s="35"/>
      <c r="AB173" s="35"/>
      <c r="AC173" s="35"/>
      <c r="AD173" s="35"/>
    </row>
    <row r="174" spans="1:30" s="20" customFormat="1" ht="15" customHeight="1" x14ac:dyDescent="0.35">
      <c r="A174" s="29" t="s">
        <v>73</v>
      </c>
      <c r="B174" s="123"/>
      <c r="C174" s="123"/>
      <c r="D174" s="123"/>
      <c r="E174" s="123"/>
      <c r="F174" s="123"/>
      <c r="G174" s="123"/>
      <c r="H174" s="123"/>
      <c r="I174" s="123"/>
      <c r="L174" s="22"/>
      <c r="O174" s="35"/>
      <c r="AB174" s="35"/>
      <c r="AC174" s="35"/>
      <c r="AD174" s="35"/>
    </row>
    <row r="175" spans="1:30" s="20" customFormat="1" ht="15.75" customHeight="1" x14ac:dyDescent="0.35">
      <c r="A175" s="119" t="s">
        <v>248</v>
      </c>
      <c r="B175" s="123"/>
      <c r="C175" s="123"/>
      <c r="D175" s="123"/>
      <c r="E175" s="123"/>
      <c r="F175" s="123"/>
      <c r="G175" s="123"/>
      <c r="H175" s="123"/>
      <c r="I175" s="123"/>
      <c r="L175" s="22"/>
      <c r="O175" s="35"/>
      <c r="AB175" s="35"/>
      <c r="AC175" s="35"/>
      <c r="AD175" s="35"/>
    </row>
    <row r="176" spans="1:30" s="20" customFormat="1" ht="15" customHeight="1" x14ac:dyDescent="0.35">
      <c r="A176" s="29" t="s">
        <v>247</v>
      </c>
      <c r="B176" s="123"/>
      <c r="C176" s="123"/>
      <c r="D176" s="123"/>
      <c r="E176" s="123"/>
      <c r="F176" s="123"/>
      <c r="G176" s="123"/>
      <c r="H176" s="123"/>
      <c r="I176" s="123"/>
      <c r="L176" s="22"/>
      <c r="O176" s="35"/>
      <c r="AB176" s="35"/>
      <c r="AC176" s="35"/>
      <c r="AD176" s="35"/>
    </row>
    <row r="177" spans="1:30" s="20" customFormat="1" ht="21" x14ac:dyDescent="0.35">
      <c r="A177" s="29"/>
      <c r="B177" s="123"/>
      <c r="C177" s="123"/>
      <c r="D177" s="123"/>
      <c r="E177" s="123"/>
      <c r="F177" s="123"/>
      <c r="G177" s="123"/>
      <c r="H177" s="123"/>
      <c r="I177" s="123"/>
      <c r="L177" s="22"/>
      <c r="O177" s="35"/>
      <c r="AB177" s="35"/>
      <c r="AC177" s="35"/>
      <c r="AD177" s="35"/>
    </row>
    <row r="178" spans="1:30" s="20" customFormat="1" ht="14.25" x14ac:dyDescent="0.2">
      <c r="A178" s="123"/>
      <c r="B178" s="123"/>
      <c r="C178" s="123"/>
      <c r="D178" s="123"/>
      <c r="E178" s="123"/>
      <c r="F178" s="123"/>
      <c r="G178" s="123"/>
      <c r="H178" s="123"/>
      <c r="I178" s="123"/>
      <c r="O178" s="35"/>
      <c r="AB178" s="35"/>
      <c r="AC178" s="35"/>
      <c r="AD178" s="35"/>
    </row>
    <row r="179" spans="1:30" s="20" customFormat="1" ht="14.25" x14ac:dyDescent="0.2">
      <c r="A179" s="123"/>
      <c r="B179" s="123"/>
      <c r="C179" s="123"/>
      <c r="D179" s="123"/>
      <c r="E179" s="123"/>
      <c r="F179" s="123"/>
      <c r="G179" s="123"/>
      <c r="H179" s="123"/>
      <c r="I179" s="123"/>
      <c r="O179" s="35"/>
      <c r="AB179" s="35"/>
      <c r="AC179" s="35"/>
      <c r="AD179" s="35"/>
    </row>
    <row r="180" spans="1:30" s="20" customFormat="1" ht="14.25" x14ac:dyDescent="0.2">
      <c r="A180" s="123"/>
      <c r="B180" s="123"/>
      <c r="C180" s="123"/>
      <c r="D180" s="123"/>
      <c r="E180" s="123"/>
      <c r="F180" s="123"/>
      <c r="G180" s="123"/>
      <c r="H180" s="123"/>
      <c r="I180" s="123"/>
      <c r="O180" s="35"/>
      <c r="AB180" s="35"/>
      <c r="AC180" s="35"/>
      <c r="AD180" s="35"/>
    </row>
    <row r="181" spans="1:30" s="16" customFormat="1" ht="21" x14ac:dyDescent="0.35">
      <c r="K181" s="19"/>
      <c r="L181" s="22"/>
      <c r="M181" s="22"/>
    </row>
    <row r="182" spans="1:30" s="16" customFormat="1" ht="21" x14ac:dyDescent="0.35">
      <c r="A182" s="206" t="s">
        <v>121</v>
      </c>
      <c r="B182" s="206"/>
      <c r="C182" s="206"/>
      <c r="D182" s="206"/>
      <c r="E182" s="206"/>
      <c r="F182" s="206"/>
      <c r="G182" s="206"/>
      <c r="H182" s="206"/>
      <c r="I182" s="206"/>
      <c r="J182" s="206"/>
      <c r="K182" s="19"/>
      <c r="L182" s="22"/>
      <c r="M182" s="22"/>
      <c r="N182" s="23"/>
      <c r="O182" s="23"/>
    </row>
    <row r="183" spans="1:30" s="16" customFormat="1" ht="19.5" customHeight="1" x14ac:dyDescent="0.35">
      <c r="A183" s="206" t="s">
        <v>86</v>
      </c>
      <c r="B183" s="206"/>
      <c r="C183" s="206"/>
      <c r="D183" s="206"/>
      <c r="E183" s="206"/>
      <c r="F183" s="206"/>
      <c r="G183" s="206"/>
      <c r="H183" s="206"/>
      <c r="I183" s="206"/>
      <c r="J183" s="206"/>
      <c r="K183" s="19"/>
      <c r="L183" s="22"/>
      <c r="M183" s="22"/>
      <c r="N183" s="23"/>
      <c r="O183" s="23"/>
    </row>
    <row r="184" spans="1:30" s="16" customFormat="1" ht="17.25" customHeight="1" x14ac:dyDescent="0.35">
      <c r="A184" s="206" t="s">
        <v>88</v>
      </c>
      <c r="B184" s="206"/>
      <c r="C184" s="206"/>
      <c r="D184" s="206"/>
      <c r="E184" s="206"/>
      <c r="F184" s="206"/>
      <c r="G184" s="206"/>
      <c r="H184" s="206"/>
      <c r="I184" s="206"/>
      <c r="J184" s="206"/>
      <c r="K184" s="19"/>
      <c r="L184" s="22"/>
      <c r="M184" s="22"/>
      <c r="N184" s="23"/>
      <c r="O184" s="23"/>
    </row>
    <row r="185" spans="1:30" s="16" customFormat="1" ht="5.25" customHeight="1" thickBot="1" x14ac:dyDescent="0.4">
      <c r="A185" s="18"/>
      <c r="K185" s="19"/>
      <c r="L185" s="22"/>
      <c r="M185" s="22"/>
      <c r="N185" s="23"/>
      <c r="O185" s="23"/>
    </row>
    <row r="186" spans="1:30" ht="18.75" customHeight="1" x14ac:dyDescent="0.35">
      <c r="A186" s="39" t="s">
        <v>1</v>
      </c>
      <c r="B186" s="40" t="s">
        <v>2</v>
      </c>
      <c r="C186" s="40" t="s">
        <v>3</v>
      </c>
      <c r="D186" s="40" t="s">
        <v>4</v>
      </c>
      <c r="E186" s="40" t="s">
        <v>5</v>
      </c>
      <c r="F186" s="40" t="s">
        <v>6</v>
      </c>
      <c r="G186" s="40" t="s">
        <v>7</v>
      </c>
      <c r="H186" s="40" t="s">
        <v>8</v>
      </c>
      <c r="I186" s="40" t="s">
        <v>9</v>
      </c>
      <c r="J186" s="41" t="s">
        <v>10</v>
      </c>
      <c r="K186" s="19"/>
      <c r="L186" s="22"/>
      <c r="M186" s="22"/>
      <c r="N186" s="23"/>
      <c r="O186" s="23"/>
      <c r="P186" s="16"/>
      <c r="Q186" s="16"/>
      <c r="R186" s="16"/>
      <c r="S186" s="16"/>
      <c r="T186" s="16"/>
      <c r="U186" s="16"/>
    </row>
    <row r="187" spans="1:30" ht="20.100000000000001" customHeight="1" x14ac:dyDescent="0.35">
      <c r="A187" s="3" t="s">
        <v>11</v>
      </c>
      <c r="B187" s="4">
        <f t="shared" ref="B187:I189" si="6">+B127</f>
        <v>165668.73390083582</v>
      </c>
      <c r="C187" s="4">
        <f t="shared" si="6"/>
        <v>6214678.7682332331</v>
      </c>
      <c r="D187" s="4">
        <f t="shared" si="6"/>
        <v>3396583.0018169275</v>
      </c>
      <c r="E187" s="4">
        <f t="shared" si="6"/>
        <v>2180710.916981624</v>
      </c>
      <c r="F187" s="4">
        <f t="shared" si="6"/>
        <v>137008.92299039997</v>
      </c>
      <c r="G187" s="4">
        <f t="shared" si="6"/>
        <v>0</v>
      </c>
      <c r="H187" s="4">
        <f t="shared" si="6"/>
        <v>690803.53695853264</v>
      </c>
      <c r="I187" s="4">
        <f t="shared" si="6"/>
        <v>183830.11911844646</v>
      </c>
      <c r="J187" s="5">
        <f t="shared" ref="J187:J231" si="7">SUM(B187:I187)</f>
        <v>12969284</v>
      </c>
      <c r="K187" s="19"/>
      <c r="L187" s="22"/>
      <c r="M187" s="22"/>
      <c r="N187" s="23"/>
      <c r="O187" s="23"/>
      <c r="P187" s="16"/>
      <c r="Q187" s="16"/>
      <c r="R187" s="16"/>
      <c r="S187" s="16"/>
      <c r="T187" s="16"/>
      <c r="U187" s="16"/>
    </row>
    <row r="188" spans="1:30" ht="20.100000000000001" customHeight="1" x14ac:dyDescent="0.35">
      <c r="A188" s="3" t="s">
        <v>12</v>
      </c>
      <c r="B188" s="4">
        <f t="shared" si="6"/>
        <v>69015.631810408842</v>
      </c>
      <c r="C188" s="4">
        <f t="shared" si="6"/>
        <v>28360.938322035196</v>
      </c>
      <c r="D188" s="4">
        <f t="shared" si="6"/>
        <v>39616.149300710327</v>
      </c>
      <c r="E188" s="4">
        <f t="shared" si="6"/>
        <v>31020.372783094615</v>
      </c>
      <c r="F188" s="4">
        <f t="shared" si="6"/>
        <v>38357.846874527568</v>
      </c>
      <c r="G188" s="4">
        <f t="shared" si="6"/>
        <v>52911.646150329791</v>
      </c>
      <c r="H188" s="4">
        <f t="shared" si="6"/>
        <v>681701.39849080343</v>
      </c>
      <c r="I188" s="4">
        <f t="shared" si="6"/>
        <v>29205.016268090112</v>
      </c>
      <c r="J188" s="5">
        <f t="shared" si="7"/>
        <v>970188.99999999988</v>
      </c>
      <c r="K188" s="19"/>
      <c r="L188" s="22"/>
      <c r="M188" s="22"/>
      <c r="N188" s="23"/>
      <c r="O188" s="23"/>
      <c r="P188" s="16"/>
      <c r="Q188" s="16"/>
      <c r="R188" s="16"/>
      <c r="S188" s="16"/>
      <c r="T188" s="16"/>
      <c r="U188" s="16"/>
    </row>
    <row r="189" spans="1:30" ht="20.100000000000001" customHeight="1" x14ac:dyDescent="0.35">
      <c r="A189" s="3" t="s">
        <v>13</v>
      </c>
      <c r="B189" s="4">
        <f t="shared" si="6"/>
        <v>0</v>
      </c>
      <c r="C189" s="4">
        <f t="shared" si="6"/>
        <v>0</v>
      </c>
      <c r="D189" s="4">
        <f t="shared" si="6"/>
        <v>62.667608695652177</v>
      </c>
      <c r="E189" s="4">
        <f t="shared" si="6"/>
        <v>0</v>
      </c>
      <c r="F189" s="4">
        <f t="shared" si="6"/>
        <v>0</v>
      </c>
      <c r="G189" s="4">
        <f t="shared" si="6"/>
        <v>25409.33239130435</v>
      </c>
      <c r="H189" s="4">
        <f t="shared" si="6"/>
        <v>0</v>
      </c>
      <c r="I189" s="4">
        <f t="shared" si="6"/>
        <v>0</v>
      </c>
      <c r="J189" s="5">
        <f t="shared" si="7"/>
        <v>25472</v>
      </c>
      <c r="K189" s="19"/>
      <c r="L189" s="22"/>
      <c r="M189" s="22"/>
      <c r="N189" s="23"/>
      <c r="O189" s="23"/>
      <c r="P189" s="16"/>
      <c r="Q189" s="16"/>
      <c r="R189" s="16"/>
      <c r="S189" s="16"/>
      <c r="T189" s="16"/>
      <c r="U189" s="16"/>
    </row>
    <row r="190" spans="1:30" ht="20.100000000000001" customHeight="1" x14ac:dyDescent="0.35">
      <c r="A190" s="3" t="s">
        <v>14</v>
      </c>
      <c r="B190" s="4">
        <f t="shared" ref="B190:I190" si="8">+B130*15</f>
        <v>193427.25370570191</v>
      </c>
      <c r="C190" s="4">
        <f t="shared" si="8"/>
        <v>4465305.8171275752</v>
      </c>
      <c r="D190" s="4">
        <f t="shared" si="8"/>
        <v>569704.72449602548</v>
      </c>
      <c r="E190" s="4">
        <f t="shared" si="8"/>
        <v>191038.52135778661</v>
      </c>
      <c r="F190" s="4">
        <f t="shared" si="8"/>
        <v>984868.24004883273</v>
      </c>
      <c r="G190" s="4">
        <f t="shared" si="8"/>
        <v>703901.93612017622</v>
      </c>
      <c r="H190" s="4">
        <f t="shared" si="8"/>
        <v>42989.996171206301</v>
      </c>
      <c r="I190" s="4">
        <f t="shared" si="8"/>
        <v>1467403.5109726954</v>
      </c>
      <c r="J190" s="5">
        <f t="shared" si="7"/>
        <v>8618640</v>
      </c>
      <c r="K190" s="19"/>
      <c r="L190" s="22"/>
      <c r="M190" s="22"/>
      <c r="N190" s="23"/>
      <c r="O190" s="23"/>
      <c r="P190" s="16"/>
      <c r="Q190" s="16"/>
      <c r="R190" s="16"/>
      <c r="S190" s="16"/>
      <c r="T190" s="16"/>
      <c r="U190" s="16"/>
    </row>
    <row r="191" spans="1:30" ht="20.100000000000001" customHeight="1" x14ac:dyDescent="0.35">
      <c r="A191" s="3" t="s">
        <v>15</v>
      </c>
      <c r="B191" s="4">
        <f t="shared" ref="B191:I200" si="9">+B131</f>
        <v>143.44716157205241</v>
      </c>
      <c r="C191" s="4">
        <f t="shared" si="9"/>
        <v>1665.0130883910456</v>
      </c>
      <c r="D191" s="4">
        <f t="shared" si="9"/>
        <v>21475.479691695666</v>
      </c>
      <c r="E191" s="4">
        <f t="shared" si="9"/>
        <v>0</v>
      </c>
      <c r="F191" s="4">
        <f t="shared" si="9"/>
        <v>6</v>
      </c>
      <c r="G191" s="4">
        <f t="shared" si="9"/>
        <v>60</v>
      </c>
      <c r="H191" s="4">
        <f t="shared" si="9"/>
        <v>102993.73742982763</v>
      </c>
      <c r="I191" s="4">
        <f t="shared" si="9"/>
        <v>13259.322628513613</v>
      </c>
      <c r="J191" s="5">
        <f t="shared" si="7"/>
        <v>139603</v>
      </c>
      <c r="K191" s="19"/>
      <c r="L191" s="22"/>
      <c r="M191" s="16"/>
      <c r="N191" s="23"/>
      <c r="O191" s="23"/>
      <c r="P191" s="16"/>
      <c r="Q191" s="16"/>
      <c r="R191" s="16"/>
      <c r="S191" s="16"/>
      <c r="T191" s="16"/>
      <c r="U191" s="16"/>
    </row>
    <row r="192" spans="1:30" ht="20.100000000000001" customHeight="1" x14ac:dyDescent="0.35">
      <c r="A192" s="3" t="s">
        <v>16</v>
      </c>
      <c r="B192" s="4">
        <f t="shared" si="9"/>
        <v>17836.520418028973</v>
      </c>
      <c r="C192" s="4">
        <f t="shared" si="9"/>
        <v>11003.639239873672</v>
      </c>
      <c r="D192" s="4">
        <f t="shared" si="9"/>
        <v>10164.023443821119</v>
      </c>
      <c r="E192" s="4">
        <f t="shared" si="9"/>
        <v>23207.773925405629</v>
      </c>
      <c r="F192" s="4">
        <f t="shared" si="9"/>
        <v>34369.442176034427</v>
      </c>
      <c r="G192" s="4">
        <f t="shared" si="9"/>
        <v>10776.698275645145</v>
      </c>
      <c r="H192" s="4">
        <f t="shared" si="9"/>
        <v>302223.1887107158</v>
      </c>
      <c r="I192" s="4">
        <f t="shared" si="9"/>
        <v>31739.713810475238</v>
      </c>
      <c r="J192" s="5">
        <f t="shared" si="7"/>
        <v>441321</v>
      </c>
      <c r="K192" s="19"/>
      <c r="L192" s="22"/>
      <c r="M192" s="16"/>
      <c r="N192" s="23"/>
      <c r="O192" s="23"/>
      <c r="P192" s="16"/>
      <c r="Q192" s="16"/>
      <c r="R192" s="16"/>
      <c r="S192" s="16"/>
      <c r="T192" s="16"/>
      <c r="U192" s="16"/>
    </row>
    <row r="193" spans="1:21" ht="20.100000000000001" customHeight="1" x14ac:dyDescent="0.35">
      <c r="A193" s="3" t="s">
        <v>17</v>
      </c>
      <c r="B193" s="4">
        <f t="shared" si="9"/>
        <v>1660.9391510120938</v>
      </c>
      <c r="C193" s="4">
        <f t="shared" si="9"/>
        <v>2675.3320004255161</v>
      </c>
      <c r="D193" s="4">
        <f t="shared" si="9"/>
        <v>22679.512985588968</v>
      </c>
      <c r="E193" s="4">
        <f t="shared" si="9"/>
        <v>2688.0426174216145</v>
      </c>
      <c r="F193" s="4">
        <f t="shared" si="9"/>
        <v>9958.750324253213</v>
      </c>
      <c r="G193" s="4">
        <f t="shared" si="9"/>
        <v>45293.799166943783</v>
      </c>
      <c r="H193" s="4">
        <f t="shared" si="9"/>
        <v>152303.75807258248</v>
      </c>
      <c r="I193" s="4">
        <f t="shared" si="9"/>
        <v>93419.865681772353</v>
      </c>
      <c r="J193" s="5">
        <f t="shared" si="7"/>
        <v>330680</v>
      </c>
      <c r="K193" s="19"/>
      <c r="L193" s="22"/>
      <c r="M193" s="16"/>
      <c r="N193" s="23"/>
      <c r="O193" s="23"/>
      <c r="P193" s="16"/>
      <c r="Q193" s="16"/>
      <c r="R193" s="16"/>
      <c r="S193" s="16"/>
      <c r="T193" s="16"/>
      <c r="U193" s="16"/>
    </row>
    <row r="194" spans="1:21" ht="20.100000000000001" customHeight="1" x14ac:dyDescent="0.35">
      <c r="A194" s="3" t="s">
        <v>18</v>
      </c>
      <c r="B194" s="4">
        <f t="shared" si="9"/>
        <v>22.856521739130432</v>
      </c>
      <c r="C194" s="4">
        <f t="shared" si="9"/>
        <v>107.75217391304348</v>
      </c>
      <c r="D194" s="4">
        <f t="shared" si="9"/>
        <v>1282.1217652951971</v>
      </c>
      <c r="E194" s="4">
        <f t="shared" si="9"/>
        <v>12.137614678899084</v>
      </c>
      <c r="F194" s="4">
        <f t="shared" si="9"/>
        <v>3601.4583450950158</v>
      </c>
      <c r="G194" s="4">
        <f t="shared" si="9"/>
        <v>4165.694517540026</v>
      </c>
      <c r="H194" s="4">
        <f t="shared" si="9"/>
        <v>7545.979061738688</v>
      </c>
      <c r="I194" s="4">
        <f t="shared" si="9"/>
        <v>0</v>
      </c>
      <c r="J194" s="5">
        <f t="shared" si="7"/>
        <v>16738</v>
      </c>
      <c r="K194" s="19"/>
      <c r="L194" s="22"/>
      <c r="M194" s="16"/>
      <c r="N194" s="23"/>
      <c r="O194" s="23"/>
      <c r="P194" s="16"/>
      <c r="Q194" s="16"/>
      <c r="R194" s="16"/>
      <c r="S194" s="16"/>
      <c r="T194" s="16"/>
      <c r="U194" s="16"/>
    </row>
    <row r="195" spans="1:21" ht="20.100000000000001" customHeight="1" x14ac:dyDescent="0.35">
      <c r="A195" s="3" t="s">
        <v>19</v>
      </c>
      <c r="B195" s="4">
        <f t="shared" si="9"/>
        <v>10656.082853666068</v>
      </c>
      <c r="C195" s="4">
        <f t="shared" si="9"/>
        <v>12036.959964638916</v>
      </c>
      <c r="D195" s="4">
        <f t="shared" si="9"/>
        <v>31760.73370601036</v>
      </c>
      <c r="E195" s="4">
        <f t="shared" si="9"/>
        <v>5474.0148254398828</v>
      </c>
      <c r="F195" s="4">
        <f t="shared" si="9"/>
        <v>52408.651157207445</v>
      </c>
      <c r="G195" s="4">
        <f t="shared" si="9"/>
        <v>102856.03070748485</v>
      </c>
      <c r="H195" s="4">
        <f t="shared" si="9"/>
        <v>284813.48253317724</v>
      </c>
      <c r="I195" s="4">
        <f t="shared" si="9"/>
        <v>6224.0442523752399</v>
      </c>
      <c r="J195" s="5">
        <f t="shared" si="7"/>
        <v>506230</v>
      </c>
      <c r="K195" s="19"/>
      <c r="L195" s="22"/>
      <c r="M195" s="16"/>
      <c r="N195" s="23"/>
      <c r="O195" s="23"/>
      <c r="P195" s="16"/>
      <c r="Q195" s="16"/>
      <c r="R195" s="16"/>
      <c r="S195" s="16"/>
      <c r="T195" s="16"/>
      <c r="U195" s="16"/>
    </row>
    <row r="196" spans="1:21" ht="20.100000000000001" customHeight="1" x14ac:dyDescent="0.35">
      <c r="A196" s="3" t="s">
        <v>20</v>
      </c>
      <c r="B196" s="4">
        <f t="shared" si="9"/>
        <v>203403.02913382661</v>
      </c>
      <c r="C196" s="4">
        <f t="shared" si="9"/>
        <v>121432.22210852608</v>
      </c>
      <c r="D196" s="4">
        <f t="shared" si="9"/>
        <v>19283.359685433967</v>
      </c>
      <c r="E196" s="4">
        <f t="shared" si="9"/>
        <v>250626.34410487534</v>
      </c>
      <c r="F196" s="4">
        <f t="shared" si="9"/>
        <v>27684.239354219812</v>
      </c>
      <c r="G196" s="4">
        <f t="shared" si="9"/>
        <v>22204.957670831292</v>
      </c>
      <c r="H196" s="4">
        <f t="shared" si="9"/>
        <v>363760.79807221371</v>
      </c>
      <c r="I196" s="4">
        <f t="shared" si="9"/>
        <v>67644.049870073257</v>
      </c>
      <c r="J196" s="5">
        <f t="shared" si="7"/>
        <v>1076039</v>
      </c>
      <c r="K196" s="19"/>
      <c r="L196" s="22"/>
      <c r="M196" s="16"/>
      <c r="N196" s="23"/>
      <c r="O196" s="23"/>
      <c r="P196" s="16"/>
      <c r="Q196" s="16"/>
      <c r="R196" s="16"/>
      <c r="S196" s="16"/>
      <c r="T196" s="16"/>
      <c r="U196" s="16"/>
    </row>
    <row r="197" spans="1:21" ht="20.100000000000001" customHeight="1" x14ac:dyDescent="0.35">
      <c r="A197" s="3" t="s">
        <v>21</v>
      </c>
      <c r="B197" s="4">
        <f t="shared" si="9"/>
        <v>20887.722195487284</v>
      </c>
      <c r="C197" s="4">
        <f t="shared" si="9"/>
        <v>197275.27045949546</v>
      </c>
      <c r="D197" s="4">
        <f t="shared" si="9"/>
        <v>3888.2791911532349</v>
      </c>
      <c r="E197" s="4">
        <f t="shared" si="9"/>
        <v>59975.542012333237</v>
      </c>
      <c r="F197" s="4">
        <f t="shared" si="9"/>
        <v>112622.95587168593</v>
      </c>
      <c r="G197" s="4">
        <f t="shared" si="9"/>
        <v>144590.15438965891</v>
      </c>
      <c r="H197" s="4">
        <f t="shared" si="9"/>
        <v>3730.0801748806671</v>
      </c>
      <c r="I197" s="4">
        <f t="shared" si="9"/>
        <v>181910.99570530528</v>
      </c>
      <c r="J197" s="5">
        <f t="shared" si="7"/>
        <v>724881</v>
      </c>
      <c r="K197" s="19"/>
      <c r="L197" s="22"/>
      <c r="M197" s="16"/>
      <c r="N197" s="23"/>
      <c r="O197" s="23"/>
      <c r="P197" s="16"/>
      <c r="Q197" s="16"/>
      <c r="R197" s="16"/>
      <c r="S197" s="16"/>
      <c r="T197" s="16"/>
      <c r="U197" s="16"/>
    </row>
    <row r="198" spans="1:21" ht="20.100000000000001" customHeight="1" x14ac:dyDescent="0.35">
      <c r="A198" s="3" t="s">
        <v>22</v>
      </c>
      <c r="B198" s="4">
        <f t="shared" si="9"/>
        <v>0</v>
      </c>
      <c r="C198" s="4">
        <f t="shared" si="9"/>
        <v>0</v>
      </c>
      <c r="D198" s="4">
        <f t="shared" si="9"/>
        <v>0</v>
      </c>
      <c r="E198" s="4">
        <f t="shared" si="9"/>
        <v>1816364.0330922802</v>
      </c>
      <c r="F198" s="4">
        <f t="shared" si="9"/>
        <v>33970.466372684481</v>
      </c>
      <c r="G198" s="4">
        <f t="shared" si="9"/>
        <v>5094.500535035203</v>
      </c>
      <c r="H198" s="4">
        <f t="shared" si="9"/>
        <v>0</v>
      </c>
      <c r="I198" s="4">
        <f t="shared" si="9"/>
        <v>0</v>
      </c>
      <c r="J198" s="5">
        <f t="shared" si="7"/>
        <v>1855429</v>
      </c>
      <c r="K198" s="19"/>
      <c r="L198" s="22"/>
      <c r="M198" s="16"/>
      <c r="N198" s="23"/>
      <c r="O198" s="23"/>
      <c r="P198" s="16"/>
      <c r="Q198" s="16"/>
      <c r="R198" s="16"/>
      <c r="S198" s="16"/>
      <c r="T198" s="16"/>
      <c r="U198" s="16"/>
    </row>
    <row r="199" spans="1:21" ht="20.100000000000001" customHeight="1" x14ac:dyDescent="0.35">
      <c r="A199" s="3" t="s">
        <v>23</v>
      </c>
      <c r="B199" s="4">
        <f t="shared" si="9"/>
        <v>102175.04774668069</v>
      </c>
      <c r="C199" s="4">
        <f t="shared" si="9"/>
        <v>179887.62136704288</v>
      </c>
      <c r="D199" s="4">
        <f t="shared" si="9"/>
        <v>10309.712524710701</v>
      </c>
      <c r="E199" s="4">
        <f t="shared" si="9"/>
        <v>89854.143916565125</v>
      </c>
      <c r="F199" s="4">
        <f t="shared" si="9"/>
        <v>150657.20303502271</v>
      </c>
      <c r="G199" s="4">
        <f t="shared" si="9"/>
        <v>116149.90869865776</v>
      </c>
      <c r="H199" s="4">
        <f t="shared" si="9"/>
        <v>2652.4971478691664</v>
      </c>
      <c r="I199" s="4">
        <f t="shared" si="9"/>
        <v>82756.865563450963</v>
      </c>
      <c r="J199" s="5">
        <f t="shared" si="7"/>
        <v>734443</v>
      </c>
      <c r="K199" s="19"/>
      <c r="L199" s="22"/>
      <c r="M199" s="16"/>
      <c r="N199" s="23"/>
      <c r="O199" s="23"/>
      <c r="P199" s="16"/>
      <c r="Q199" s="16"/>
      <c r="R199" s="16"/>
      <c r="S199" s="16"/>
      <c r="T199" s="16"/>
      <c r="U199" s="16"/>
    </row>
    <row r="200" spans="1:21" ht="20.100000000000001" customHeight="1" x14ac:dyDescent="0.35">
      <c r="A200" s="3" t="s">
        <v>24</v>
      </c>
      <c r="B200" s="4">
        <f t="shared" si="9"/>
        <v>948452.56263985997</v>
      </c>
      <c r="C200" s="4">
        <f t="shared" si="9"/>
        <v>365325.66610530909</v>
      </c>
      <c r="D200" s="4">
        <f t="shared" si="9"/>
        <v>482783.80477531679</v>
      </c>
      <c r="E200" s="4">
        <f t="shared" si="9"/>
        <v>1099560.8491055842</v>
      </c>
      <c r="F200" s="4">
        <f t="shared" si="9"/>
        <v>194586.51065384626</v>
      </c>
      <c r="G200" s="4">
        <f t="shared" si="9"/>
        <v>109763.78403497432</v>
      </c>
      <c r="H200" s="4">
        <f t="shared" si="9"/>
        <v>410353.58868630737</v>
      </c>
      <c r="I200" s="4">
        <f t="shared" si="9"/>
        <v>220665.23399880214</v>
      </c>
      <c r="J200" s="5">
        <f t="shared" si="7"/>
        <v>3831492</v>
      </c>
      <c r="K200" s="19"/>
      <c r="L200" s="22"/>
      <c r="M200" s="16"/>
      <c r="N200" s="23"/>
      <c r="O200" s="23"/>
      <c r="P200" s="16"/>
      <c r="Q200" s="16"/>
      <c r="R200" s="16"/>
      <c r="S200" s="16"/>
      <c r="T200" s="16"/>
      <c r="U200" s="16"/>
    </row>
    <row r="201" spans="1:21" ht="20.100000000000001" customHeight="1" x14ac:dyDescent="0.35">
      <c r="A201" s="3" t="s">
        <v>25</v>
      </c>
      <c r="B201" s="4">
        <f t="shared" ref="B201:I206" si="10">+B141</f>
        <v>196597.56014576694</v>
      </c>
      <c r="C201" s="4">
        <f t="shared" si="10"/>
        <v>87428.163800096285</v>
      </c>
      <c r="D201" s="4">
        <f t="shared" si="10"/>
        <v>127490.90039058388</v>
      </c>
      <c r="E201" s="4">
        <f t="shared" si="10"/>
        <v>151071.24898748085</v>
      </c>
      <c r="F201" s="4">
        <f t="shared" si="10"/>
        <v>148229.34007804265</v>
      </c>
      <c r="G201" s="4">
        <f t="shared" si="10"/>
        <v>75936.710357580174</v>
      </c>
      <c r="H201" s="4">
        <f t="shared" si="10"/>
        <v>145303.99033389243</v>
      </c>
      <c r="I201" s="4">
        <f t="shared" si="10"/>
        <v>7741.0859065567965</v>
      </c>
      <c r="J201" s="5">
        <f t="shared" si="7"/>
        <v>939799.00000000012</v>
      </c>
      <c r="K201" s="19"/>
      <c r="L201" s="22"/>
      <c r="M201" s="16"/>
      <c r="N201" s="23"/>
      <c r="O201" s="23"/>
      <c r="P201" s="16"/>
      <c r="Q201" s="16"/>
      <c r="R201" s="16"/>
      <c r="S201" s="16"/>
      <c r="T201" s="16"/>
      <c r="U201" s="16"/>
    </row>
    <row r="202" spans="1:21" ht="20.100000000000001" customHeight="1" x14ac:dyDescent="0.35">
      <c r="A202" s="3" t="s">
        <v>26</v>
      </c>
      <c r="B202" s="4">
        <f t="shared" si="10"/>
        <v>0</v>
      </c>
      <c r="C202" s="4">
        <f t="shared" si="10"/>
        <v>0</v>
      </c>
      <c r="D202" s="4">
        <f t="shared" si="10"/>
        <v>0</v>
      </c>
      <c r="E202" s="4">
        <f t="shared" si="10"/>
        <v>33593</v>
      </c>
      <c r="F202" s="4">
        <f t="shared" si="10"/>
        <v>0</v>
      </c>
      <c r="G202" s="4">
        <f t="shared" si="10"/>
        <v>0</v>
      </c>
      <c r="H202" s="4">
        <f t="shared" si="10"/>
        <v>0</v>
      </c>
      <c r="I202" s="4">
        <f t="shared" si="10"/>
        <v>0</v>
      </c>
      <c r="J202" s="5">
        <f t="shared" si="7"/>
        <v>33593</v>
      </c>
      <c r="K202" s="19"/>
      <c r="L202" s="22"/>
      <c r="M202" s="16"/>
      <c r="N202" s="23"/>
      <c r="O202" s="23"/>
      <c r="P202" s="16"/>
      <c r="Q202" s="16"/>
      <c r="R202" s="16"/>
      <c r="S202" s="16"/>
      <c r="T202" s="16"/>
      <c r="U202" s="16"/>
    </row>
    <row r="203" spans="1:21" ht="20.100000000000001" customHeight="1" x14ac:dyDescent="0.35">
      <c r="A203" s="3" t="s">
        <v>27</v>
      </c>
      <c r="B203" s="4">
        <f t="shared" si="10"/>
        <v>68079.235116710202</v>
      </c>
      <c r="C203" s="4">
        <f t="shared" si="10"/>
        <v>206837.24408329869</v>
      </c>
      <c r="D203" s="4">
        <f t="shared" si="10"/>
        <v>73081.889022726886</v>
      </c>
      <c r="E203" s="4">
        <f t="shared" si="10"/>
        <v>86797.401016995747</v>
      </c>
      <c r="F203" s="4">
        <f t="shared" si="10"/>
        <v>99586.088829987071</v>
      </c>
      <c r="G203" s="4">
        <f t="shared" si="10"/>
        <v>85260.219412946477</v>
      </c>
      <c r="H203" s="4">
        <f t="shared" si="10"/>
        <v>77378.162022373945</v>
      </c>
      <c r="I203" s="4">
        <f t="shared" si="10"/>
        <v>101621.760494961</v>
      </c>
      <c r="J203" s="5">
        <f t="shared" si="7"/>
        <v>798642.00000000023</v>
      </c>
      <c r="K203" s="19"/>
      <c r="L203" s="22"/>
      <c r="M203" s="16"/>
      <c r="N203" s="23"/>
      <c r="O203" s="23"/>
      <c r="P203" s="16"/>
      <c r="Q203" s="16"/>
      <c r="R203" s="16"/>
      <c r="S203" s="16"/>
      <c r="T203" s="16"/>
      <c r="U203" s="16"/>
    </row>
    <row r="204" spans="1:21" ht="20.100000000000001" customHeight="1" x14ac:dyDescent="0.35">
      <c r="A204" s="3" t="s">
        <v>28</v>
      </c>
      <c r="B204" s="4">
        <f t="shared" si="10"/>
        <v>155461.86551124728</v>
      </c>
      <c r="C204" s="4">
        <f t="shared" si="10"/>
        <v>19464.719845219995</v>
      </c>
      <c r="D204" s="4">
        <f t="shared" si="10"/>
        <v>28453.402246673853</v>
      </c>
      <c r="E204" s="4">
        <f t="shared" si="10"/>
        <v>148857.67458900472</v>
      </c>
      <c r="F204" s="4">
        <f t="shared" si="10"/>
        <v>49753.936369802715</v>
      </c>
      <c r="G204" s="4">
        <f t="shared" si="10"/>
        <v>40760.746632914641</v>
      </c>
      <c r="H204" s="4">
        <f t="shared" si="10"/>
        <v>102856.51489660538</v>
      </c>
      <c r="I204" s="4">
        <f t="shared" si="10"/>
        <v>4557.1399085314551</v>
      </c>
      <c r="J204" s="5">
        <f t="shared" si="7"/>
        <v>550166</v>
      </c>
      <c r="K204" s="19"/>
      <c r="L204" s="22"/>
      <c r="M204" s="16"/>
      <c r="N204" s="23"/>
      <c r="O204" s="23"/>
      <c r="P204" s="16"/>
      <c r="Q204" s="16"/>
      <c r="R204" s="16"/>
      <c r="S204" s="16"/>
      <c r="T204" s="16"/>
      <c r="U204" s="16"/>
    </row>
    <row r="205" spans="1:21" ht="20.100000000000001" customHeight="1" x14ac:dyDescent="0.35">
      <c r="A205" s="3" t="s">
        <v>29</v>
      </c>
      <c r="B205" s="4">
        <f t="shared" si="10"/>
        <v>102980.3741905038</v>
      </c>
      <c r="C205" s="4">
        <f t="shared" si="10"/>
        <v>0</v>
      </c>
      <c r="D205" s="4">
        <f t="shared" si="10"/>
        <v>103051.05596277703</v>
      </c>
      <c r="E205" s="4">
        <f t="shared" si="10"/>
        <v>299168.7255803154</v>
      </c>
      <c r="F205" s="4">
        <f t="shared" si="10"/>
        <v>231907.61865411673</v>
      </c>
      <c r="G205" s="4">
        <f t="shared" si="10"/>
        <v>95391.8737837972</v>
      </c>
      <c r="H205" s="4">
        <f t="shared" si="10"/>
        <v>444022.69835943612</v>
      </c>
      <c r="I205" s="4">
        <f t="shared" si="10"/>
        <v>3469.6534690535909</v>
      </c>
      <c r="J205" s="5">
        <f t="shared" si="7"/>
        <v>1279991.9999999998</v>
      </c>
      <c r="K205" s="19"/>
      <c r="L205" s="22"/>
      <c r="M205" s="22"/>
      <c r="N205" s="23"/>
      <c r="O205" s="23"/>
      <c r="P205" s="16"/>
      <c r="Q205" s="16"/>
      <c r="R205" s="16"/>
      <c r="S205" s="16"/>
      <c r="T205" s="16"/>
      <c r="U205" s="16"/>
    </row>
    <row r="206" spans="1:21" ht="20.100000000000001" customHeight="1" x14ac:dyDescent="0.35">
      <c r="A206" s="3" t="s">
        <v>30</v>
      </c>
      <c r="B206" s="4">
        <f t="shared" si="10"/>
        <v>104974.7354511203</v>
      </c>
      <c r="C206" s="4">
        <f t="shared" si="10"/>
        <v>593.52255834563448</v>
      </c>
      <c r="D206" s="4">
        <f t="shared" si="10"/>
        <v>10118.589483335329</v>
      </c>
      <c r="E206" s="4">
        <f t="shared" si="10"/>
        <v>47195.111989403551</v>
      </c>
      <c r="F206" s="4">
        <f t="shared" si="10"/>
        <v>160828.75328817911</v>
      </c>
      <c r="G206" s="4">
        <f t="shared" si="10"/>
        <v>2754.1473445395236</v>
      </c>
      <c r="H206" s="4">
        <f t="shared" si="10"/>
        <v>15434.471145685791</v>
      </c>
      <c r="I206" s="4">
        <f t="shared" si="10"/>
        <v>1551.6687393907491</v>
      </c>
      <c r="J206" s="5">
        <f t="shared" si="7"/>
        <v>343450.99999999994</v>
      </c>
      <c r="K206" s="19"/>
      <c r="L206" s="22"/>
      <c r="M206" s="22"/>
      <c r="N206" s="23"/>
      <c r="O206" s="23"/>
      <c r="P206" s="16"/>
      <c r="Q206" s="16"/>
      <c r="R206" s="16"/>
      <c r="S206" s="16"/>
      <c r="T206" s="16"/>
      <c r="U206" s="16"/>
    </row>
    <row r="207" spans="1:21" ht="20.100000000000001" customHeight="1" x14ac:dyDescent="0.35">
      <c r="A207" s="3" t="s">
        <v>31</v>
      </c>
      <c r="B207" s="4">
        <f t="shared" ref="B207:I207" si="11">+B147*1.6</f>
        <v>5132.0803265613531</v>
      </c>
      <c r="C207" s="4">
        <f t="shared" si="11"/>
        <v>255.96917612829986</v>
      </c>
      <c r="D207" s="4">
        <f t="shared" si="11"/>
        <v>801.64291710049247</v>
      </c>
      <c r="E207" s="4">
        <f t="shared" si="11"/>
        <v>105901.53767336515</v>
      </c>
      <c r="F207" s="4">
        <f t="shared" si="11"/>
        <v>1282.7359684286362</v>
      </c>
      <c r="G207" s="4">
        <f t="shared" si="11"/>
        <v>106.19181668876644</v>
      </c>
      <c r="H207" s="4">
        <f t="shared" si="11"/>
        <v>64.627400423842843</v>
      </c>
      <c r="I207" s="4">
        <f t="shared" si="11"/>
        <v>476.0147213034744</v>
      </c>
      <c r="J207" s="5">
        <f t="shared" si="7"/>
        <v>114020.8</v>
      </c>
      <c r="K207" s="19"/>
      <c r="L207" s="22"/>
      <c r="M207" s="22"/>
      <c r="N207" s="23"/>
      <c r="O207" s="23"/>
      <c r="P207" s="16"/>
      <c r="Q207" s="16"/>
      <c r="R207" s="16"/>
      <c r="S207" s="16"/>
      <c r="T207" s="16"/>
      <c r="U207" s="16"/>
    </row>
    <row r="208" spans="1:21" ht="20.100000000000001" customHeight="1" x14ac:dyDescent="0.35">
      <c r="A208" s="3" t="s">
        <v>32</v>
      </c>
      <c r="B208" s="4">
        <f t="shared" ref="B208:I208" si="12">+B148*35</f>
        <v>12966.163873370577</v>
      </c>
      <c r="C208" s="4">
        <f t="shared" si="12"/>
        <v>691.02264953173801</v>
      </c>
      <c r="D208" s="4">
        <f t="shared" si="12"/>
        <v>17500</v>
      </c>
      <c r="E208" s="4">
        <f t="shared" si="12"/>
        <v>698949.31954324874</v>
      </c>
      <c r="F208" s="4">
        <f t="shared" si="12"/>
        <v>143603.63562506743</v>
      </c>
      <c r="G208" s="4">
        <f t="shared" si="12"/>
        <v>15474.746343936822</v>
      </c>
      <c r="H208" s="4">
        <f t="shared" si="12"/>
        <v>9237.1192781338905</v>
      </c>
      <c r="I208" s="4">
        <f t="shared" si="12"/>
        <v>4192.9926867108043</v>
      </c>
      <c r="J208" s="5">
        <f t="shared" si="7"/>
        <v>902614.99999999988</v>
      </c>
      <c r="K208" s="19"/>
      <c r="L208" s="22"/>
      <c r="M208" s="22"/>
      <c r="N208" s="23"/>
      <c r="O208" s="23"/>
      <c r="P208" s="16"/>
      <c r="Q208" s="16"/>
      <c r="R208" s="16"/>
      <c r="S208" s="16"/>
      <c r="T208" s="16"/>
      <c r="U208" s="16"/>
    </row>
    <row r="209" spans="1:21" ht="20.100000000000001" customHeight="1" x14ac:dyDescent="0.35">
      <c r="A209" s="3" t="s">
        <v>33</v>
      </c>
      <c r="B209" s="4">
        <f t="shared" ref="B209:I209" si="13">+B149*15</f>
        <v>0</v>
      </c>
      <c r="C209" s="4">
        <f t="shared" si="13"/>
        <v>5175.5006078821389</v>
      </c>
      <c r="D209" s="4">
        <f t="shared" si="13"/>
        <v>11844.693915405911</v>
      </c>
      <c r="E209" s="4">
        <f t="shared" si="13"/>
        <v>5408516.6978047257</v>
      </c>
      <c r="F209" s="4">
        <f t="shared" si="13"/>
        <v>7831.408047952742</v>
      </c>
      <c r="G209" s="4">
        <f t="shared" si="13"/>
        <v>134273.9003455994</v>
      </c>
      <c r="H209" s="4">
        <f t="shared" si="13"/>
        <v>33371.120919310175</v>
      </c>
      <c r="I209" s="4">
        <f t="shared" si="13"/>
        <v>76.678359123996955</v>
      </c>
      <c r="J209" s="5">
        <f t="shared" si="7"/>
        <v>5601090</v>
      </c>
      <c r="K209" s="19"/>
      <c r="L209" s="22"/>
      <c r="M209" s="22"/>
      <c r="N209" s="23"/>
      <c r="O209" s="23"/>
      <c r="P209" s="16"/>
      <c r="Q209" s="16"/>
      <c r="R209" s="16"/>
      <c r="S209" s="16"/>
      <c r="T209" s="16"/>
      <c r="U209" s="16"/>
    </row>
    <row r="210" spans="1:21" ht="20.100000000000001" customHeight="1" x14ac:dyDescent="0.35">
      <c r="A210" s="3" t="s">
        <v>34</v>
      </c>
      <c r="B210" s="4">
        <f t="shared" ref="B210:I220" si="14">+B150</f>
        <v>44617.703911029246</v>
      </c>
      <c r="C210" s="4">
        <f t="shared" si="14"/>
        <v>1290.1371651382287</v>
      </c>
      <c r="D210" s="4">
        <f t="shared" si="14"/>
        <v>39311.926548606985</v>
      </c>
      <c r="E210" s="4">
        <f t="shared" si="14"/>
        <v>15874.355812883061</v>
      </c>
      <c r="F210" s="4">
        <f t="shared" si="14"/>
        <v>526455.54705446842</v>
      </c>
      <c r="G210" s="4">
        <f t="shared" si="14"/>
        <v>52489.213339518545</v>
      </c>
      <c r="H210" s="4">
        <f t="shared" si="14"/>
        <v>31483.470453369733</v>
      </c>
      <c r="I210" s="4">
        <f t="shared" si="14"/>
        <v>2653.6457149857779</v>
      </c>
      <c r="J210" s="5">
        <f t="shared" si="7"/>
        <v>714176</v>
      </c>
      <c r="K210" s="19"/>
      <c r="L210" s="22"/>
      <c r="M210" s="22"/>
      <c r="N210" s="23"/>
      <c r="O210" s="23"/>
      <c r="P210" s="16"/>
      <c r="Q210" s="16"/>
      <c r="R210" s="16"/>
      <c r="S210" s="16"/>
      <c r="T210" s="16"/>
      <c r="U210" s="16"/>
    </row>
    <row r="211" spans="1:21" ht="20.100000000000001" customHeight="1" x14ac:dyDescent="0.35">
      <c r="A211" s="3" t="s">
        <v>35</v>
      </c>
      <c r="B211" s="4">
        <f t="shared" si="14"/>
        <v>0</v>
      </c>
      <c r="C211" s="4">
        <f t="shared" si="14"/>
        <v>0</v>
      </c>
      <c r="D211" s="4">
        <f t="shared" si="14"/>
        <v>430301.56549779954</v>
      </c>
      <c r="E211" s="4">
        <f t="shared" si="14"/>
        <v>0</v>
      </c>
      <c r="F211" s="4">
        <f t="shared" si="14"/>
        <v>0</v>
      </c>
      <c r="G211" s="4">
        <f t="shared" si="14"/>
        <v>0</v>
      </c>
      <c r="H211" s="4">
        <f t="shared" si="14"/>
        <v>3163526.6745022009</v>
      </c>
      <c r="I211" s="4">
        <f t="shared" si="14"/>
        <v>0</v>
      </c>
      <c r="J211" s="5">
        <f t="shared" si="7"/>
        <v>3593828.24</v>
      </c>
      <c r="K211" s="19"/>
      <c r="L211" s="22"/>
      <c r="M211" s="22"/>
      <c r="N211" s="23"/>
      <c r="O211" s="23"/>
      <c r="P211" s="16"/>
      <c r="Q211" s="16"/>
      <c r="R211" s="16"/>
      <c r="S211" s="16"/>
      <c r="T211" s="16"/>
      <c r="U211" s="16"/>
    </row>
    <row r="212" spans="1:21" ht="20.100000000000001" customHeight="1" x14ac:dyDescent="0.35">
      <c r="A212" s="3" t="s">
        <v>36</v>
      </c>
      <c r="B212" s="4">
        <f t="shared" si="14"/>
        <v>692.4259555043011</v>
      </c>
      <c r="C212" s="4">
        <f t="shared" si="14"/>
        <v>25.201190492647662</v>
      </c>
      <c r="D212" s="4">
        <f t="shared" si="14"/>
        <v>4.8487890730075041</v>
      </c>
      <c r="E212" s="4">
        <f t="shared" si="14"/>
        <v>915197.41652458452</v>
      </c>
      <c r="F212" s="4">
        <f t="shared" si="14"/>
        <v>68492.430416030344</v>
      </c>
      <c r="G212" s="4">
        <f t="shared" si="14"/>
        <v>18858.590515387885</v>
      </c>
      <c r="H212" s="4">
        <f t="shared" si="14"/>
        <v>200</v>
      </c>
      <c r="I212" s="4">
        <f t="shared" si="14"/>
        <v>140.08660892738175</v>
      </c>
      <c r="J212" s="5">
        <f t="shared" si="7"/>
        <v>1003611.0000000001</v>
      </c>
      <c r="K212" s="19"/>
      <c r="L212" s="22"/>
      <c r="M212" s="22"/>
      <c r="N212" s="23"/>
      <c r="O212" s="23"/>
      <c r="P212" s="16"/>
      <c r="Q212" s="16"/>
      <c r="R212" s="16"/>
      <c r="S212" s="16"/>
      <c r="T212" s="16"/>
      <c r="U212" s="16"/>
    </row>
    <row r="213" spans="1:21" ht="20.100000000000001" customHeight="1" x14ac:dyDescent="0.35">
      <c r="A213" s="3" t="s">
        <v>37</v>
      </c>
      <c r="B213" s="4">
        <f t="shared" si="14"/>
        <v>327.07652051717201</v>
      </c>
      <c r="C213" s="4">
        <f t="shared" si="14"/>
        <v>92.064033796219135</v>
      </c>
      <c r="D213" s="4">
        <f t="shared" si="14"/>
        <v>0.63079970805963925</v>
      </c>
      <c r="E213" s="4">
        <f t="shared" si="14"/>
        <v>172362.34150195125</v>
      </c>
      <c r="F213" s="4">
        <f t="shared" si="14"/>
        <v>7446.2723784573973</v>
      </c>
      <c r="G213" s="4">
        <f t="shared" si="14"/>
        <v>6510.5035537060421</v>
      </c>
      <c r="H213" s="4">
        <f t="shared" si="14"/>
        <v>10436.313249439016</v>
      </c>
      <c r="I213" s="4">
        <f t="shared" si="14"/>
        <v>140.79796242484835</v>
      </c>
      <c r="J213" s="5">
        <f t="shared" si="7"/>
        <v>197315.99999999997</v>
      </c>
      <c r="K213" s="19"/>
      <c r="L213" s="22"/>
      <c r="M213" s="22"/>
      <c r="N213" s="23"/>
      <c r="O213" s="23"/>
      <c r="P213" s="16"/>
      <c r="Q213" s="16"/>
      <c r="R213" s="16"/>
      <c r="S213" s="16"/>
      <c r="T213" s="16"/>
      <c r="U213" s="16"/>
    </row>
    <row r="214" spans="1:21" ht="20.100000000000001" customHeight="1" x14ac:dyDescent="0.35">
      <c r="A214" s="3" t="s">
        <v>38</v>
      </c>
      <c r="B214" s="4">
        <f t="shared" si="14"/>
        <v>9307.0180750412892</v>
      </c>
      <c r="C214" s="4">
        <f t="shared" si="14"/>
        <v>19.15130023640662</v>
      </c>
      <c r="D214" s="4">
        <f t="shared" si="14"/>
        <v>0</v>
      </c>
      <c r="E214" s="4">
        <f t="shared" si="14"/>
        <v>20133.141348121419</v>
      </c>
      <c r="F214" s="4">
        <f t="shared" si="14"/>
        <v>676</v>
      </c>
      <c r="G214" s="4">
        <f t="shared" si="14"/>
        <v>0</v>
      </c>
      <c r="H214" s="4">
        <f t="shared" si="14"/>
        <v>0</v>
      </c>
      <c r="I214" s="4">
        <f t="shared" si="14"/>
        <v>147.68927660088372</v>
      </c>
      <c r="J214" s="5">
        <f t="shared" si="7"/>
        <v>30282.999999999996</v>
      </c>
      <c r="K214" s="19"/>
      <c r="L214" s="22"/>
      <c r="M214" s="22"/>
      <c r="N214" s="23"/>
      <c r="O214" s="23"/>
      <c r="P214" s="16"/>
      <c r="Q214" s="16"/>
      <c r="R214" s="16"/>
      <c r="S214" s="16"/>
      <c r="T214" s="16"/>
      <c r="U214" s="16"/>
    </row>
    <row r="215" spans="1:21" ht="20.100000000000001" customHeight="1" x14ac:dyDescent="0.35">
      <c r="A215" s="3" t="s">
        <v>39</v>
      </c>
      <c r="B215" s="4">
        <f t="shared" si="14"/>
        <v>0</v>
      </c>
      <c r="C215" s="4">
        <f t="shared" si="14"/>
        <v>0</v>
      </c>
      <c r="D215" s="4">
        <f t="shared" si="14"/>
        <v>286</v>
      </c>
      <c r="E215" s="4">
        <f t="shared" si="14"/>
        <v>69335.77308707124</v>
      </c>
      <c r="F215" s="4">
        <f t="shared" si="14"/>
        <v>2161.2269129287602</v>
      </c>
      <c r="G215" s="4">
        <f t="shared" si="14"/>
        <v>0</v>
      </c>
      <c r="H215" s="4">
        <f t="shared" si="14"/>
        <v>0</v>
      </c>
      <c r="I215" s="4">
        <f t="shared" si="14"/>
        <v>0</v>
      </c>
      <c r="J215" s="5">
        <f t="shared" si="7"/>
        <v>71783</v>
      </c>
      <c r="K215" s="19"/>
      <c r="L215" s="22"/>
      <c r="M215" s="22"/>
      <c r="N215" s="23"/>
      <c r="O215" s="23"/>
      <c r="P215" s="16"/>
      <c r="Q215" s="16"/>
      <c r="R215" s="16"/>
      <c r="S215" s="16"/>
      <c r="T215" s="16"/>
      <c r="U215" s="16"/>
    </row>
    <row r="216" spans="1:21" ht="20.100000000000001" customHeight="1" x14ac:dyDescent="0.35">
      <c r="A216" s="3" t="s">
        <v>40</v>
      </c>
      <c r="B216" s="4">
        <f t="shared" si="14"/>
        <v>0</v>
      </c>
      <c r="C216" s="4">
        <f t="shared" si="14"/>
        <v>0</v>
      </c>
      <c r="D216" s="4">
        <f t="shared" si="14"/>
        <v>0</v>
      </c>
      <c r="E216" s="4">
        <f t="shared" si="14"/>
        <v>32640.153702551339</v>
      </c>
      <c r="F216" s="4">
        <f t="shared" si="14"/>
        <v>1170.8462974486622</v>
      </c>
      <c r="G216" s="4">
        <f t="shared" si="14"/>
        <v>0</v>
      </c>
      <c r="H216" s="4">
        <f t="shared" si="14"/>
        <v>0</v>
      </c>
      <c r="I216" s="4">
        <f t="shared" si="14"/>
        <v>98</v>
      </c>
      <c r="J216" s="5">
        <f t="shared" si="7"/>
        <v>33909</v>
      </c>
      <c r="K216" s="19"/>
      <c r="L216" s="22"/>
      <c r="M216" s="22"/>
      <c r="N216" s="23"/>
      <c r="O216" s="23"/>
      <c r="P216" s="16"/>
      <c r="Q216" s="16"/>
      <c r="R216" s="16"/>
      <c r="S216" s="16"/>
      <c r="T216" s="16"/>
      <c r="U216" s="16"/>
    </row>
    <row r="217" spans="1:21" ht="20.100000000000001" customHeight="1" x14ac:dyDescent="0.35">
      <c r="A217" s="3" t="s">
        <v>41</v>
      </c>
      <c r="B217" s="4">
        <f t="shared" si="14"/>
        <v>23505.418971958865</v>
      </c>
      <c r="C217" s="4">
        <f t="shared" si="14"/>
        <v>9880.8025402549138</v>
      </c>
      <c r="D217" s="4">
        <f t="shared" si="14"/>
        <v>3117.386497588052</v>
      </c>
      <c r="E217" s="4">
        <f t="shared" si="14"/>
        <v>6145.0351672282313</v>
      </c>
      <c r="F217" s="4">
        <f t="shared" si="14"/>
        <v>17982.540324194626</v>
      </c>
      <c r="G217" s="4">
        <f t="shared" si="14"/>
        <v>46477.882969400387</v>
      </c>
      <c r="H217" s="4">
        <f t="shared" si="14"/>
        <v>29358.50185396336</v>
      </c>
      <c r="I217" s="4">
        <f t="shared" si="14"/>
        <v>23575.431675411568</v>
      </c>
      <c r="J217" s="5">
        <f t="shared" si="7"/>
        <v>160043</v>
      </c>
      <c r="K217" s="19"/>
      <c r="L217" s="22"/>
      <c r="M217" s="22"/>
      <c r="N217" s="23"/>
      <c r="O217" s="23"/>
      <c r="P217" s="16"/>
      <c r="Q217" s="16"/>
      <c r="R217" s="16"/>
      <c r="S217" s="16"/>
      <c r="T217" s="16"/>
      <c r="U217" s="16"/>
    </row>
    <row r="218" spans="1:21" ht="20.100000000000001" customHeight="1" x14ac:dyDescent="0.35">
      <c r="A218" s="3" t="s">
        <v>42</v>
      </c>
      <c r="B218" s="4">
        <f t="shared" si="14"/>
        <v>0</v>
      </c>
      <c r="C218" s="4">
        <f t="shared" si="14"/>
        <v>66372.744322176834</v>
      </c>
      <c r="D218" s="4">
        <f t="shared" si="14"/>
        <v>394.29113082554102</v>
      </c>
      <c r="E218" s="4">
        <f t="shared" si="14"/>
        <v>6440.7194113075875</v>
      </c>
      <c r="F218" s="4">
        <f t="shared" si="14"/>
        <v>2680.3729523622756</v>
      </c>
      <c r="G218" s="4">
        <f t="shared" si="14"/>
        <v>0</v>
      </c>
      <c r="H218" s="4">
        <f t="shared" si="14"/>
        <v>0</v>
      </c>
      <c r="I218" s="4">
        <f t="shared" si="14"/>
        <v>283.87218332776149</v>
      </c>
      <c r="J218" s="5">
        <f t="shared" si="7"/>
        <v>76172</v>
      </c>
      <c r="K218" s="19"/>
      <c r="L218" s="22"/>
      <c r="M218" s="22"/>
      <c r="N218" s="23"/>
      <c r="O218" s="23"/>
      <c r="P218" s="16"/>
      <c r="Q218" s="16"/>
      <c r="R218" s="16"/>
      <c r="S218" s="16"/>
      <c r="T218" s="16"/>
      <c r="U218" s="16"/>
    </row>
    <row r="219" spans="1:21" ht="20.100000000000001" customHeight="1" x14ac:dyDescent="0.35">
      <c r="A219" s="3" t="s">
        <v>43</v>
      </c>
      <c r="B219" s="4">
        <f t="shared" si="14"/>
        <v>38208.163439330601</v>
      </c>
      <c r="C219" s="4">
        <f t="shared" si="14"/>
        <v>9884.8597311251469</v>
      </c>
      <c r="D219" s="4">
        <f t="shared" si="14"/>
        <v>0</v>
      </c>
      <c r="E219" s="4">
        <f t="shared" si="14"/>
        <v>75688.082227455117</v>
      </c>
      <c r="F219" s="4">
        <f t="shared" si="14"/>
        <v>0</v>
      </c>
      <c r="G219" s="4">
        <f t="shared" si="14"/>
        <v>463.77947932618679</v>
      </c>
      <c r="H219" s="4">
        <f t="shared" si="14"/>
        <v>6886.1151227629443</v>
      </c>
      <c r="I219" s="4">
        <f t="shared" si="14"/>
        <v>0</v>
      </c>
      <c r="J219" s="5">
        <f t="shared" si="7"/>
        <v>131131</v>
      </c>
      <c r="K219" s="19"/>
      <c r="L219" s="22"/>
      <c r="M219" s="22"/>
      <c r="N219" s="23"/>
      <c r="O219" s="23"/>
      <c r="P219" s="16"/>
      <c r="Q219" s="16"/>
      <c r="R219" s="16"/>
      <c r="S219" s="16"/>
      <c r="T219" s="16"/>
      <c r="U219" s="16"/>
    </row>
    <row r="220" spans="1:21" ht="20.100000000000001" customHeight="1" x14ac:dyDescent="0.35">
      <c r="A220" s="3" t="s">
        <v>44</v>
      </c>
      <c r="B220" s="4">
        <f t="shared" si="14"/>
        <v>57378.788316657156</v>
      </c>
      <c r="C220" s="4">
        <f t="shared" si="14"/>
        <v>758.31715442138693</v>
      </c>
      <c r="D220" s="4">
        <f t="shared" si="14"/>
        <v>176285.09486765711</v>
      </c>
      <c r="E220" s="4">
        <f t="shared" si="14"/>
        <v>77692.150875411753</v>
      </c>
      <c r="F220" s="4">
        <f t="shared" si="14"/>
        <v>0</v>
      </c>
      <c r="G220" s="4">
        <f t="shared" si="14"/>
        <v>0</v>
      </c>
      <c r="H220" s="4">
        <f t="shared" si="14"/>
        <v>6222.648785852597</v>
      </c>
      <c r="I220" s="4">
        <f t="shared" si="14"/>
        <v>0</v>
      </c>
      <c r="J220" s="5">
        <f t="shared" si="7"/>
        <v>318337</v>
      </c>
      <c r="K220" s="19"/>
      <c r="L220" s="22"/>
      <c r="M220" s="22"/>
      <c r="N220" s="23"/>
      <c r="O220" s="23"/>
      <c r="P220" s="16"/>
      <c r="Q220" s="16"/>
      <c r="R220" s="16"/>
      <c r="S220" s="16"/>
      <c r="T220" s="16"/>
      <c r="U220" s="16"/>
    </row>
    <row r="221" spans="1:21" ht="20.100000000000001" customHeight="1" x14ac:dyDescent="0.35">
      <c r="A221" s="3" t="s">
        <v>45</v>
      </c>
      <c r="B221" s="4">
        <f t="shared" ref="B221:I221" si="15">+B161*12</f>
        <v>5174623.2431993028</v>
      </c>
      <c r="C221" s="4">
        <f t="shared" si="15"/>
        <v>413474.73540649924</v>
      </c>
      <c r="D221" s="4">
        <f t="shared" si="15"/>
        <v>23041.48650589136</v>
      </c>
      <c r="E221" s="4">
        <f t="shared" si="15"/>
        <v>315141.61050221557</v>
      </c>
      <c r="F221" s="4">
        <f t="shared" si="15"/>
        <v>5623854.2008880451</v>
      </c>
      <c r="G221" s="4">
        <f t="shared" si="15"/>
        <v>1842440.5517295152</v>
      </c>
      <c r="H221" s="4">
        <f t="shared" si="15"/>
        <v>304011.79206652509</v>
      </c>
      <c r="I221" s="4">
        <f t="shared" si="15"/>
        <v>361880.37970200682</v>
      </c>
      <c r="J221" s="5">
        <f t="shared" si="7"/>
        <v>14058468.000000002</v>
      </c>
      <c r="K221" s="19"/>
      <c r="L221" s="22"/>
      <c r="M221" s="22"/>
      <c r="N221" s="23"/>
      <c r="O221" s="23"/>
      <c r="P221" s="16"/>
      <c r="Q221" s="16"/>
      <c r="R221" s="16"/>
      <c r="S221" s="16"/>
      <c r="T221" s="16"/>
      <c r="U221" s="16"/>
    </row>
    <row r="222" spans="1:21" ht="20.100000000000001" customHeight="1" x14ac:dyDescent="0.35">
      <c r="A222" s="3" t="s">
        <v>46</v>
      </c>
      <c r="B222" s="4">
        <f t="shared" ref="B222:I222" si="16">+B162*3</f>
        <v>47718.028476292995</v>
      </c>
      <c r="C222" s="4">
        <f t="shared" si="16"/>
        <v>138933.90456749112</v>
      </c>
      <c r="D222" s="4">
        <f t="shared" si="16"/>
        <v>6662.2872138016019</v>
      </c>
      <c r="E222" s="4">
        <f t="shared" si="16"/>
        <v>31635.103688959374</v>
      </c>
      <c r="F222" s="4">
        <f t="shared" si="16"/>
        <v>433793.64082421304</v>
      </c>
      <c r="G222" s="4">
        <f t="shared" si="16"/>
        <v>52003.513863694272</v>
      </c>
      <c r="H222" s="4">
        <f t="shared" si="16"/>
        <v>1459.3644971692834</v>
      </c>
      <c r="I222" s="4">
        <f t="shared" si="16"/>
        <v>214989.15686837825</v>
      </c>
      <c r="J222" s="5">
        <f t="shared" si="7"/>
        <v>927195</v>
      </c>
      <c r="K222" s="19"/>
      <c r="L222" s="22"/>
      <c r="M222" s="22"/>
      <c r="N222" s="23"/>
      <c r="O222" s="23"/>
      <c r="P222" s="16"/>
      <c r="Q222" s="16"/>
      <c r="R222" s="16"/>
      <c r="S222" s="16"/>
      <c r="T222" s="16"/>
      <c r="U222" s="16"/>
    </row>
    <row r="223" spans="1:21" ht="20.100000000000001" customHeight="1" x14ac:dyDescent="0.35">
      <c r="A223" s="3" t="s">
        <v>47</v>
      </c>
      <c r="B223" s="4">
        <f t="shared" ref="B223:I223" si="17">+B163*60</f>
        <v>184703.94097317909</v>
      </c>
      <c r="C223" s="4">
        <f t="shared" si="17"/>
        <v>7133275.8961757384</v>
      </c>
      <c r="D223" s="4">
        <f t="shared" si="17"/>
        <v>4490761.4698476968</v>
      </c>
      <c r="E223" s="4">
        <f t="shared" si="17"/>
        <v>2049910.8782315268</v>
      </c>
      <c r="F223" s="4">
        <f t="shared" si="17"/>
        <v>2283037.4555975902</v>
      </c>
      <c r="G223" s="4">
        <f t="shared" si="17"/>
        <v>2542067.2505346085</v>
      </c>
      <c r="H223" s="4">
        <f t="shared" si="17"/>
        <v>313449.25413643778</v>
      </c>
      <c r="I223" s="4">
        <f t="shared" si="17"/>
        <v>167513.8545032226</v>
      </c>
      <c r="J223" s="5">
        <f t="shared" si="7"/>
        <v>19164720</v>
      </c>
      <c r="K223" s="19"/>
      <c r="L223" s="22"/>
      <c r="M223" s="22"/>
      <c r="N223" s="23"/>
      <c r="O223" s="23"/>
      <c r="P223" s="16"/>
      <c r="Q223" s="16"/>
      <c r="R223" s="16"/>
      <c r="S223" s="16"/>
      <c r="T223" s="16"/>
      <c r="U223" s="16"/>
    </row>
    <row r="224" spans="1:21" ht="20.100000000000001" customHeight="1" x14ac:dyDescent="0.35">
      <c r="A224" s="3" t="s">
        <v>48</v>
      </c>
      <c r="B224" s="4">
        <f t="shared" ref="B224:I224" si="18">+B164*35</f>
        <v>114767.75066773364</v>
      </c>
      <c r="C224" s="4">
        <f t="shared" si="18"/>
        <v>0</v>
      </c>
      <c r="D224" s="4">
        <f t="shared" si="18"/>
        <v>227815.85572516546</v>
      </c>
      <c r="E224" s="4">
        <f t="shared" si="18"/>
        <v>0</v>
      </c>
      <c r="F224" s="4">
        <f t="shared" si="18"/>
        <v>59871.042965489847</v>
      </c>
      <c r="G224" s="4">
        <f t="shared" si="18"/>
        <v>369884.05779240694</v>
      </c>
      <c r="H224" s="4">
        <f t="shared" si="18"/>
        <v>103676.41096486335</v>
      </c>
      <c r="I224" s="4">
        <f t="shared" si="18"/>
        <v>32024.881884340779</v>
      </c>
      <c r="J224" s="5">
        <f t="shared" si="7"/>
        <v>908040</v>
      </c>
      <c r="K224" s="19"/>
      <c r="L224" s="22"/>
      <c r="M224" s="22"/>
      <c r="N224" s="23"/>
      <c r="O224" s="23"/>
      <c r="P224" s="16"/>
      <c r="Q224" s="16"/>
      <c r="R224" s="16"/>
      <c r="S224" s="16"/>
      <c r="T224" s="16"/>
      <c r="U224" s="16"/>
    </row>
    <row r="225" spans="1:30" ht="20.100000000000001" customHeight="1" x14ac:dyDescent="0.35">
      <c r="A225" s="3" t="s">
        <v>49</v>
      </c>
      <c r="B225" s="4">
        <f t="shared" ref="B225:I225" si="19">+B165*5</f>
        <v>333262.37124260364</v>
      </c>
      <c r="C225" s="4">
        <f t="shared" si="19"/>
        <v>826154.00920268323</v>
      </c>
      <c r="D225" s="4">
        <f t="shared" si="19"/>
        <v>720</v>
      </c>
      <c r="E225" s="4">
        <f t="shared" si="19"/>
        <v>43624.358229430509</v>
      </c>
      <c r="F225" s="4">
        <f t="shared" si="19"/>
        <v>967057.34976588539</v>
      </c>
      <c r="G225" s="4">
        <f t="shared" si="19"/>
        <v>8801.3027058258485</v>
      </c>
      <c r="H225" s="4">
        <f t="shared" si="19"/>
        <v>292.86497658841171</v>
      </c>
      <c r="I225" s="4">
        <f t="shared" si="19"/>
        <v>706747.74387698295</v>
      </c>
      <c r="J225" s="5">
        <f t="shared" si="7"/>
        <v>2886660</v>
      </c>
      <c r="K225" s="19"/>
      <c r="L225" s="22"/>
      <c r="M225" s="22"/>
      <c r="N225" s="23"/>
      <c r="O225" s="23"/>
      <c r="P225" s="16"/>
      <c r="Q225" s="16"/>
      <c r="R225" s="16"/>
      <c r="S225" s="16"/>
      <c r="T225" s="16"/>
      <c r="U225" s="16"/>
    </row>
    <row r="226" spans="1:30" ht="20.100000000000001" customHeight="1" x14ac:dyDescent="0.35">
      <c r="A226" s="3" t="s">
        <v>50</v>
      </c>
      <c r="B226" s="4">
        <f t="shared" ref="B226:I226" si="20">+B166*50</f>
        <v>406002.53923408868</v>
      </c>
      <c r="C226" s="4">
        <f t="shared" si="20"/>
        <v>5580614.6112120617</v>
      </c>
      <c r="D226" s="4">
        <f t="shared" si="20"/>
        <v>1037.8843753922504</v>
      </c>
      <c r="E226" s="4">
        <f t="shared" si="20"/>
        <v>55586.460598962491</v>
      </c>
      <c r="F226" s="4">
        <f t="shared" si="20"/>
        <v>2406696.1831203625</v>
      </c>
      <c r="G226" s="4">
        <f t="shared" si="20"/>
        <v>0</v>
      </c>
      <c r="H226" s="4">
        <f t="shared" si="20"/>
        <v>0</v>
      </c>
      <c r="I226" s="4">
        <f t="shared" si="20"/>
        <v>19362.321459132745</v>
      </c>
      <c r="J226" s="5">
        <f t="shared" si="7"/>
        <v>8469300</v>
      </c>
      <c r="K226" s="19"/>
      <c r="L226" s="22"/>
      <c r="M226" s="22"/>
      <c r="N226" s="23"/>
      <c r="O226" s="23"/>
      <c r="P226" s="16"/>
      <c r="Q226" s="16"/>
      <c r="R226" s="16"/>
      <c r="S226" s="16"/>
      <c r="T226" s="16"/>
      <c r="U226" s="16"/>
    </row>
    <row r="227" spans="1:30" ht="20.100000000000001" customHeight="1" x14ac:dyDescent="0.35">
      <c r="A227" s="3" t="s">
        <v>51</v>
      </c>
      <c r="B227" s="4">
        <f t="shared" ref="B227:I227" si="21">+B167*1.3</f>
        <v>123584.91362940009</v>
      </c>
      <c r="C227" s="4">
        <f t="shared" si="21"/>
        <v>39704.661644609536</v>
      </c>
      <c r="D227" s="4">
        <f t="shared" si="21"/>
        <v>166674.88119924226</v>
      </c>
      <c r="E227" s="4">
        <f t="shared" si="21"/>
        <v>29769.215816270313</v>
      </c>
      <c r="F227" s="4">
        <f t="shared" si="21"/>
        <v>196910.18080522137</v>
      </c>
      <c r="G227" s="4">
        <f t="shared" si="21"/>
        <v>55678.13602524106</v>
      </c>
      <c r="H227" s="4">
        <f t="shared" si="21"/>
        <v>23324.119476595792</v>
      </c>
      <c r="I227" s="4">
        <f t="shared" si="21"/>
        <v>62236.791403419636</v>
      </c>
      <c r="J227" s="5">
        <f t="shared" si="7"/>
        <v>697882.90000000014</v>
      </c>
      <c r="K227" s="19"/>
      <c r="L227" s="22"/>
      <c r="M227" s="22"/>
      <c r="N227" s="23"/>
      <c r="O227" s="23"/>
      <c r="P227" s="16"/>
      <c r="Q227" s="16"/>
      <c r="R227" s="16"/>
      <c r="S227" s="16"/>
      <c r="T227" s="16"/>
      <c r="U227" s="16"/>
    </row>
    <row r="228" spans="1:30" ht="20.100000000000001" customHeight="1" x14ac:dyDescent="0.35">
      <c r="A228" s="3" t="s">
        <v>52</v>
      </c>
      <c r="B228" s="4">
        <f t="shared" ref="B228:I228" si="22">+B168*8</f>
        <v>33860.35415007914</v>
      </c>
      <c r="C228" s="4">
        <f t="shared" si="22"/>
        <v>196.18683173888576</v>
      </c>
      <c r="D228" s="4">
        <f t="shared" si="22"/>
        <v>0</v>
      </c>
      <c r="E228" s="4">
        <f t="shared" si="22"/>
        <v>0</v>
      </c>
      <c r="F228" s="4">
        <f t="shared" si="22"/>
        <v>0</v>
      </c>
      <c r="G228" s="4">
        <f t="shared" si="22"/>
        <v>109154.8832602248</v>
      </c>
      <c r="H228" s="4">
        <f t="shared" si="22"/>
        <v>0</v>
      </c>
      <c r="I228" s="4">
        <f t="shared" si="22"/>
        <v>17404.57575795718</v>
      </c>
      <c r="J228" s="5">
        <f t="shared" si="7"/>
        <v>160616</v>
      </c>
      <c r="K228" s="19"/>
      <c r="L228" s="22"/>
      <c r="M228" s="22"/>
      <c r="N228" s="23"/>
      <c r="O228" s="23"/>
      <c r="P228" s="16"/>
      <c r="Q228" s="16"/>
      <c r="R228" s="16"/>
      <c r="S228" s="16"/>
      <c r="T228" s="16"/>
      <c r="U228" s="16"/>
    </row>
    <row r="229" spans="1:30" ht="20.100000000000001" customHeight="1" x14ac:dyDescent="0.35">
      <c r="A229" s="3" t="s">
        <v>53</v>
      </c>
      <c r="B229" s="4">
        <f t="shared" ref="B229:I229" si="23">+B169*4.7</f>
        <v>266085.41220586048</v>
      </c>
      <c r="C229" s="4">
        <f t="shared" si="23"/>
        <v>10232.302689376298</v>
      </c>
      <c r="D229" s="4">
        <f t="shared" si="23"/>
        <v>1438.2</v>
      </c>
      <c r="E229" s="4">
        <f t="shared" si="23"/>
        <v>141</v>
      </c>
      <c r="F229" s="4">
        <f t="shared" si="23"/>
        <v>33493.56271819993</v>
      </c>
      <c r="G229" s="4">
        <f t="shared" si="23"/>
        <v>0</v>
      </c>
      <c r="H229" s="4">
        <f t="shared" si="23"/>
        <v>73.890547263681597</v>
      </c>
      <c r="I229" s="4">
        <f t="shared" si="23"/>
        <v>41453.931839299636</v>
      </c>
      <c r="J229" s="5">
        <f t="shared" si="7"/>
        <v>352918.3</v>
      </c>
      <c r="K229" s="19"/>
      <c r="L229" s="22"/>
      <c r="M229" s="22"/>
      <c r="N229" s="23"/>
      <c r="O229" s="23"/>
      <c r="P229" s="16"/>
      <c r="Q229" s="16"/>
      <c r="R229" s="16"/>
      <c r="S229" s="16"/>
      <c r="T229" s="16"/>
      <c r="U229" s="16"/>
    </row>
    <row r="230" spans="1:30" ht="20.100000000000001" customHeight="1" x14ac:dyDescent="0.35">
      <c r="A230" s="3" t="s">
        <v>54</v>
      </c>
      <c r="B230" s="4">
        <f t="shared" ref="B230:I230" si="24">+B170*0.6</f>
        <v>1516471.6453211599</v>
      </c>
      <c r="C230" s="4">
        <f t="shared" si="24"/>
        <v>218050.20768697697</v>
      </c>
      <c r="D230" s="4">
        <f t="shared" si="24"/>
        <v>20624173.509856533</v>
      </c>
      <c r="E230" s="4">
        <f t="shared" si="24"/>
        <v>230642.81956115743</v>
      </c>
      <c r="F230" s="4">
        <f t="shared" si="24"/>
        <v>501409.97929044941</v>
      </c>
      <c r="G230" s="4">
        <f t="shared" si="24"/>
        <v>494471.8354451817</v>
      </c>
      <c r="H230" s="4">
        <f t="shared" si="24"/>
        <v>1425708.3314704748</v>
      </c>
      <c r="I230" s="4">
        <f t="shared" si="24"/>
        <v>235028.67136806497</v>
      </c>
      <c r="J230" s="5">
        <f t="shared" si="7"/>
        <v>25245956.999999996</v>
      </c>
      <c r="K230" s="19"/>
      <c r="L230" s="22"/>
      <c r="M230" s="22"/>
      <c r="N230" s="23"/>
      <c r="O230" s="23"/>
      <c r="P230" s="16"/>
      <c r="Q230" s="16"/>
      <c r="R230" s="16"/>
      <c r="S230" s="16"/>
      <c r="T230" s="16"/>
      <c r="U230" s="16"/>
    </row>
    <row r="231" spans="1:30" ht="20.100000000000001" customHeight="1" x14ac:dyDescent="0.35">
      <c r="A231" s="3" t="s">
        <v>55</v>
      </c>
      <c r="B231" s="4">
        <f t="shared" ref="B231:I231" si="25">+B171*9</f>
        <v>4176167.948818705</v>
      </c>
      <c r="C231" s="4">
        <f t="shared" si="25"/>
        <v>4552407.2041365327</v>
      </c>
      <c r="D231" s="4">
        <f t="shared" si="25"/>
        <v>1308532.585603077</v>
      </c>
      <c r="E231" s="4">
        <f t="shared" si="25"/>
        <v>7910161.8172729351</v>
      </c>
      <c r="F231" s="4">
        <f t="shared" si="25"/>
        <v>1611400.7958960857</v>
      </c>
      <c r="G231" s="4">
        <f t="shared" si="25"/>
        <v>797800.88498493552</v>
      </c>
      <c r="H231" s="4">
        <f t="shared" si="25"/>
        <v>1090965.3194123239</v>
      </c>
      <c r="I231" s="4">
        <f t="shared" si="25"/>
        <v>761911.38955349929</v>
      </c>
      <c r="J231" s="5">
        <f t="shared" si="7"/>
        <v>22209347.945678096</v>
      </c>
      <c r="K231" s="19"/>
      <c r="L231" s="22"/>
      <c r="M231" s="22"/>
      <c r="N231" s="23"/>
      <c r="O231" s="23"/>
      <c r="P231" s="16"/>
      <c r="Q231" s="16"/>
      <c r="R231" s="16"/>
      <c r="S231" s="16"/>
      <c r="T231" s="16"/>
      <c r="U231" s="16"/>
    </row>
    <row r="232" spans="1:30" ht="15.75" customHeight="1" thickBot="1" x14ac:dyDescent="0.4">
      <c r="A232" s="42" t="s">
        <v>10</v>
      </c>
      <c r="B232" s="43">
        <f t="shared" ref="B232:J232" si="26">SUM(B187:B231)</f>
        <v>14930826.584962547</v>
      </c>
      <c r="C232" s="43">
        <f t="shared" si="26"/>
        <v>30921568.139902305</v>
      </c>
      <c r="D232" s="43">
        <f t="shared" si="26"/>
        <v>32482495.649388045</v>
      </c>
      <c r="E232" s="43">
        <f t="shared" si="26"/>
        <v>24788705.843081653</v>
      </c>
      <c r="F232" s="43">
        <f t="shared" si="26"/>
        <v>17367713.83227282</v>
      </c>
      <c r="G232" s="43">
        <f t="shared" si="26"/>
        <v>8190239.3648955571</v>
      </c>
      <c r="H232" s="43">
        <f t="shared" si="26"/>
        <v>10384615.817381548</v>
      </c>
      <c r="I232" s="43">
        <f t="shared" si="26"/>
        <v>5149338.9537936151</v>
      </c>
      <c r="J232" s="44">
        <f t="shared" si="26"/>
        <v>144215504.18567809</v>
      </c>
      <c r="K232" s="19"/>
      <c r="L232" s="22"/>
      <c r="M232" s="22"/>
      <c r="N232" s="23"/>
      <c r="O232" s="23"/>
      <c r="P232" s="16"/>
      <c r="Q232" s="16"/>
      <c r="R232" s="16"/>
      <c r="S232" s="16"/>
      <c r="T232" s="16"/>
      <c r="U232" s="16"/>
    </row>
    <row r="233" spans="1:30" s="20" customFormat="1" ht="21.75" customHeight="1" x14ac:dyDescent="0.35">
      <c r="A233" s="119" t="s">
        <v>250</v>
      </c>
      <c r="B233" s="123"/>
      <c r="C233" s="123"/>
      <c r="D233" s="123"/>
      <c r="E233" s="123"/>
      <c r="F233" s="123"/>
      <c r="G233" s="123"/>
      <c r="H233" s="123"/>
      <c r="I233" s="123"/>
      <c r="L233" s="22"/>
      <c r="O233" s="35"/>
      <c r="AB233" s="35"/>
      <c r="AC233" s="35"/>
      <c r="AD233" s="35"/>
    </row>
    <row r="234" spans="1:30" s="20" customFormat="1" ht="21" x14ac:dyDescent="0.35">
      <c r="A234" s="116" t="s">
        <v>244</v>
      </c>
      <c r="B234" s="123"/>
      <c r="C234" s="123"/>
      <c r="D234" s="123"/>
      <c r="E234" s="123"/>
      <c r="F234" s="123"/>
      <c r="G234" s="123"/>
      <c r="H234" s="123"/>
      <c r="I234" s="123"/>
      <c r="L234" s="22"/>
      <c r="O234" s="35"/>
      <c r="AB234" s="35"/>
      <c r="AC234" s="35"/>
      <c r="AD234" s="35"/>
    </row>
    <row r="235" spans="1:30" s="20" customFormat="1" ht="14.25" x14ac:dyDescent="0.2">
      <c r="A235" s="116" t="s">
        <v>270</v>
      </c>
      <c r="B235" s="123"/>
      <c r="C235" s="123"/>
      <c r="D235" s="123"/>
      <c r="E235" s="123"/>
      <c r="F235" s="123"/>
      <c r="G235" s="123"/>
      <c r="H235" s="123"/>
      <c r="I235" s="123"/>
      <c r="O235" s="35"/>
      <c r="AB235" s="35"/>
      <c r="AC235" s="35"/>
      <c r="AD235" s="35"/>
    </row>
    <row r="236" spans="1:30" x14ac:dyDescent="0.2">
      <c r="A236" s="116" t="s">
        <v>267</v>
      </c>
      <c r="B236" s="119"/>
      <c r="C236" s="119"/>
      <c r="D236" s="119"/>
      <c r="E236" s="119"/>
      <c r="F236" s="119"/>
      <c r="G236" s="119"/>
      <c r="H236" s="119"/>
      <c r="I236" s="119"/>
      <c r="J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</row>
    <row r="237" spans="1:30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</row>
    <row r="238" spans="1:30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L238" s="16"/>
      <c r="M238" s="16"/>
    </row>
    <row r="239" spans="1:30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L239" s="16"/>
      <c r="M239" s="16"/>
    </row>
    <row r="240" spans="1:30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L240" s="16"/>
      <c r="M240" s="16"/>
    </row>
    <row r="241" spans="1:13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L241" s="16"/>
      <c r="M241" s="16"/>
    </row>
    <row r="242" spans="1:13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L242" s="16"/>
      <c r="M242" s="16"/>
    </row>
    <row r="243" spans="1:13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L243" s="16"/>
      <c r="M243" s="16"/>
    </row>
    <row r="244" spans="1:13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L244" s="16"/>
      <c r="M244" s="16"/>
    </row>
    <row r="245" spans="1:13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L245" s="16"/>
      <c r="M245" s="16"/>
    </row>
    <row r="246" spans="1:13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L246" s="16"/>
      <c r="M246" s="16"/>
    </row>
    <row r="247" spans="1:13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L247" s="16"/>
      <c r="M247" s="16"/>
    </row>
    <row r="248" spans="1:13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L248" s="16"/>
      <c r="M248" s="16"/>
    </row>
    <row r="249" spans="1:13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L249" s="16"/>
      <c r="M249" s="16"/>
    </row>
    <row r="250" spans="1:13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L250" s="16"/>
      <c r="M250" s="16"/>
    </row>
    <row r="251" spans="1:13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L251" s="16"/>
      <c r="M251" s="16"/>
    </row>
    <row r="252" spans="1:13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L252" s="16"/>
      <c r="M252" s="16"/>
    </row>
    <row r="253" spans="1:13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L253" s="16"/>
      <c r="M253" s="16"/>
    </row>
    <row r="254" spans="1:13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L254" s="16"/>
      <c r="M254" s="16"/>
    </row>
    <row r="255" spans="1:13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L255" s="16"/>
      <c r="M255" s="16"/>
    </row>
    <row r="256" spans="1:13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L256" s="16"/>
      <c r="M256" s="16"/>
    </row>
    <row r="257" spans="1:13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L257" s="16"/>
      <c r="M257" s="16"/>
    </row>
    <row r="258" spans="1:13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L258" s="16"/>
      <c r="M258" s="16"/>
    </row>
    <row r="259" spans="1:13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L259" s="16"/>
      <c r="M259" s="16"/>
    </row>
    <row r="260" spans="1:13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L260" s="16"/>
      <c r="M260" s="16"/>
    </row>
    <row r="261" spans="1:13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L261" s="16"/>
      <c r="M261" s="16"/>
    </row>
    <row r="262" spans="1:13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L262" s="16"/>
      <c r="M262" s="16"/>
    </row>
    <row r="263" spans="1:13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L263" s="16"/>
      <c r="M263" s="16"/>
    </row>
    <row r="264" spans="1:13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L264" s="16"/>
      <c r="M264" s="16"/>
    </row>
    <row r="265" spans="1:13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L265" s="16"/>
      <c r="M265" s="16"/>
    </row>
    <row r="266" spans="1:13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L266" s="16"/>
      <c r="M266" s="16"/>
    </row>
    <row r="267" spans="1:13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L267" s="16"/>
      <c r="M267" s="16"/>
    </row>
    <row r="268" spans="1:13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L268" s="16"/>
      <c r="M268" s="16"/>
    </row>
    <row r="269" spans="1:13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L269" s="16"/>
      <c r="M269" s="16"/>
    </row>
    <row r="270" spans="1:13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L270" s="16"/>
      <c r="M270" s="16"/>
    </row>
    <row r="271" spans="1:13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L271" s="16"/>
      <c r="M271" s="16"/>
    </row>
    <row r="272" spans="1:13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L272" s="16"/>
      <c r="M272" s="16"/>
    </row>
    <row r="273" spans="1:13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L273" s="16"/>
      <c r="M273" s="16"/>
    </row>
    <row r="274" spans="1:13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L274" s="16"/>
      <c r="M274" s="16"/>
    </row>
    <row r="275" spans="1:13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L275" s="16"/>
      <c r="M275" s="16"/>
    </row>
    <row r="276" spans="1:13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L276" s="16"/>
      <c r="M276" s="16"/>
    </row>
    <row r="277" spans="1:13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L277" s="16"/>
      <c r="M277" s="16"/>
    </row>
    <row r="278" spans="1:13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L278" s="16"/>
      <c r="M278" s="16"/>
    </row>
    <row r="279" spans="1:13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L279" s="16"/>
      <c r="M279" s="16"/>
    </row>
    <row r="280" spans="1:13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L280" s="16"/>
      <c r="M280" s="16"/>
    </row>
    <row r="281" spans="1:13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L281" s="16"/>
      <c r="M281" s="16"/>
    </row>
    <row r="282" spans="1:13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L282" s="16"/>
      <c r="M282" s="16"/>
    </row>
    <row r="283" spans="1:13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L283" s="16"/>
      <c r="M283" s="16"/>
    </row>
    <row r="284" spans="1:13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L284" s="16"/>
      <c r="M284" s="16"/>
    </row>
    <row r="285" spans="1:13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L285" s="16"/>
      <c r="M285" s="16"/>
    </row>
    <row r="286" spans="1:13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L286" s="16"/>
      <c r="M286" s="16"/>
    </row>
    <row r="287" spans="1:13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L287" s="16"/>
      <c r="M287" s="16"/>
    </row>
    <row r="288" spans="1:13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L288" s="16"/>
      <c r="M288" s="16"/>
    </row>
    <row r="289" spans="1:13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L289" s="16"/>
      <c r="M289" s="16"/>
    </row>
    <row r="290" spans="1:13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L290" s="16"/>
      <c r="M290" s="16"/>
    </row>
    <row r="291" spans="1:13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L291" s="16"/>
      <c r="M291" s="16"/>
    </row>
    <row r="292" spans="1:13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L292" s="16"/>
      <c r="M292" s="16"/>
    </row>
    <row r="293" spans="1:13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L293" s="16"/>
      <c r="M293" s="16"/>
    </row>
    <row r="294" spans="1:13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L294" s="16"/>
      <c r="M294" s="16"/>
    </row>
    <row r="295" spans="1:13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L295" s="16"/>
      <c r="M295" s="16"/>
    </row>
    <row r="296" spans="1:13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L296" s="16"/>
      <c r="M296" s="16"/>
    </row>
    <row r="297" spans="1:13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L297" s="16"/>
      <c r="M297" s="16"/>
    </row>
    <row r="298" spans="1:13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L298" s="16"/>
      <c r="M298" s="16"/>
    </row>
    <row r="299" spans="1:13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L299" s="16"/>
      <c r="M299" s="16"/>
    </row>
    <row r="300" spans="1:13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L300" s="16"/>
      <c r="M300" s="16"/>
    </row>
    <row r="301" spans="1:13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L301" s="16"/>
      <c r="M301" s="16"/>
    </row>
    <row r="302" spans="1:13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L302" s="16"/>
      <c r="M302" s="16"/>
    </row>
    <row r="303" spans="1:13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L303" s="16"/>
      <c r="M303" s="16"/>
    </row>
    <row r="304" spans="1:13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L304" s="16"/>
      <c r="M304" s="16"/>
    </row>
    <row r="305" spans="1:13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L305" s="16"/>
      <c r="M305" s="16"/>
    </row>
    <row r="306" spans="1:13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L306" s="16"/>
      <c r="M306" s="16"/>
    </row>
    <row r="307" spans="1:13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L307" s="16"/>
      <c r="M307" s="16"/>
    </row>
    <row r="308" spans="1:13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L308" s="16"/>
      <c r="M308" s="16"/>
    </row>
    <row r="309" spans="1:13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L309" s="16"/>
      <c r="M309" s="16"/>
    </row>
    <row r="310" spans="1:13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L310" s="16"/>
      <c r="M310" s="16"/>
    </row>
    <row r="311" spans="1:13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L311" s="16"/>
      <c r="M311" s="16"/>
    </row>
    <row r="312" spans="1:13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L312" s="16"/>
      <c r="M312" s="16"/>
    </row>
    <row r="313" spans="1:13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L313" s="16"/>
      <c r="M313" s="16"/>
    </row>
    <row r="314" spans="1:13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L314" s="16"/>
      <c r="M314" s="16"/>
    </row>
    <row r="315" spans="1:13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L315" s="16"/>
      <c r="M315" s="16"/>
    </row>
    <row r="316" spans="1:13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L316" s="16"/>
      <c r="M316" s="16"/>
    </row>
    <row r="317" spans="1:13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L317" s="16"/>
      <c r="M317" s="16"/>
    </row>
    <row r="318" spans="1:13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L318" s="16"/>
      <c r="M318" s="16"/>
    </row>
    <row r="319" spans="1:13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L319" s="16"/>
      <c r="M319" s="16"/>
    </row>
    <row r="320" spans="1:13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L320" s="16"/>
      <c r="M320" s="16"/>
    </row>
    <row r="321" spans="1:13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L321" s="16"/>
      <c r="M321" s="16"/>
    </row>
    <row r="322" spans="1:13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L322" s="16"/>
      <c r="M322" s="16"/>
    </row>
    <row r="323" spans="1:13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L323" s="16"/>
      <c r="M323" s="16"/>
    </row>
    <row r="324" spans="1:13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L324" s="16"/>
      <c r="M324" s="16"/>
    </row>
  </sheetData>
  <sheetProtection formatCells="0" formatColumns="0" formatRows="0" insertColumns="0" insertRows="0" insertHyperlinks="0" deleteColumns="0" deleteRows="0" sort="0" autoFilter="0" pivotTables="0"/>
  <mergeCells count="12">
    <mergeCell ref="A4:J4"/>
    <mergeCell ref="A61:J61"/>
    <mergeCell ref="A121:J121"/>
    <mergeCell ref="A182:J182"/>
    <mergeCell ref="A123:J123"/>
    <mergeCell ref="A124:J124"/>
    <mergeCell ref="A183:J183"/>
    <mergeCell ref="A184:J184"/>
    <mergeCell ref="A6:J6"/>
    <mergeCell ref="A7:J7"/>
    <mergeCell ref="A63:J63"/>
    <mergeCell ref="A64:J64"/>
  </mergeCells>
  <pageMargins left="0.39370078740157483" right="0.24" top="0.39370078740157483" bottom="0.19685039370078741" header="0" footer="0"/>
  <pageSetup scale="67" firstPageNumber="12" orientation="portrait" useFirstPageNumber="1" horizontalDpi="240" verticalDpi="144" r:id="rId1"/>
  <headerFooter alignWithMargins="0">
    <oddHeader>&amp;R&amp;"-,Normal"Anexo no. 6</oddHeader>
    <oddFooter xml:space="preserve">&amp;RPágina #&amp;P
</oddFooter>
  </headerFooter>
  <rowBreaks count="2" manualBreakCount="2">
    <brk id="59" max="16383" man="1"/>
    <brk id="119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AB414"/>
  <sheetViews>
    <sheetView zoomScaleNormal="100" zoomScaleSheetLayoutView="70" zoomScalePageLayoutView="60" workbookViewId="0">
      <selection activeCell="K5" sqref="K5"/>
    </sheetView>
  </sheetViews>
  <sheetFormatPr baseColWidth="10" defaultColWidth="14.85546875" defaultRowHeight="12.75" x14ac:dyDescent="0.2"/>
  <cols>
    <col min="1" max="10" width="16.7109375" style="1" customWidth="1"/>
    <col min="11" max="11" width="21.5703125" style="17" customWidth="1"/>
    <col min="12" max="16384" width="14.85546875" style="1"/>
  </cols>
  <sheetData>
    <row r="1" spans="1:15" s="16" customFormat="1" ht="19.5" customHeight="1" x14ac:dyDescent="0.2">
      <c r="K1" s="17"/>
    </row>
    <row r="2" spans="1:15" s="16" customFormat="1" ht="19.5" customHeight="1" x14ac:dyDescent="0.2">
      <c r="K2" s="17"/>
    </row>
    <row r="3" spans="1:15" s="16" customFormat="1" ht="19.5" customHeight="1" x14ac:dyDescent="0.25">
      <c r="A3" s="206" t="s">
        <v>121</v>
      </c>
      <c r="B3" s="206"/>
      <c r="C3" s="206"/>
      <c r="D3" s="206"/>
      <c r="E3" s="206"/>
      <c r="F3" s="206"/>
      <c r="G3" s="206"/>
      <c r="H3" s="206"/>
      <c r="I3" s="206"/>
      <c r="J3" s="206"/>
      <c r="K3" s="17"/>
    </row>
    <row r="4" spans="1:15" s="2" customFormat="1" ht="15.75" x14ac:dyDescent="0.25">
      <c r="A4" s="208" t="s">
        <v>89</v>
      </c>
      <c r="B4" s="208"/>
      <c r="C4" s="208"/>
      <c r="D4" s="208"/>
      <c r="E4" s="208"/>
      <c r="F4" s="208"/>
      <c r="G4" s="208"/>
      <c r="H4" s="208"/>
      <c r="I4" s="208"/>
      <c r="J4" s="208"/>
      <c r="K4" s="17"/>
      <c r="L4" s="21"/>
      <c r="M4" s="21"/>
      <c r="N4" s="21"/>
      <c r="O4" s="21"/>
    </row>
    <row r="5" spans="1:15" s="2" customFormat="1" ht="15.75" x14ac:dyDescent="0.25">
      <c r="A5" s="208" t="s">
        <v>83</v>
      </c>
      <c r="B5" s="208"/>
      <c r="C5" s="208"/>
      <c r="D5" s="208"/>
      <c r="E5" s="208"/>
      <c r="F5" s="208"/>
      <c r="G5" s="208"/>
      <c r="H5" s="208"/>
      <c r="I5" s="208"/>
      <c r="J5" s="208"/>
      <c r="K5" s="17"/>
      <c r="L5" s="21"/>
      <c r="M5" s="21"/>
      <c r="N5" s="21"/>
      <c r="O5" s="21"/>
    </row>
    <row r="6" spans="1:15" s="16" customFormat="1" ht="5.25" customHeight="1" thickBot="1" x14ac:dyDescent="0.25">
      <c r="A6" s="18"/>
      <c r="K6" s="17"/>
    </row>
    <row r="7" spans="1:15" ht="17.25" customHeight="1" x14ac:dyDescent="0.2">
      <c r="A7" s="39" t="s">
        <v>1</v>
      </c>
      <c r="B7" s="40" t="s">
        <v>2</v>
      </c>
      <c r="C7" s="40" t="s">
        <v>3</v>
      </c>
      <c r="D7" s="40" t="s">
        <v>4</v>
      </c>
      <c r="E7" s="40" t="s">
        <v>5</v>
      </c>
      <c r="F7" s="40" t="s">
        <v>6</v>
      </c>
      <c r="G7" s="40" t="s">
        <v>7</v>
      </c>
      <c r="H7" s="40" t="s">
        <v>8</v>
      </c>
      <c r="I7" s="40" t="s">
        <v>9</v>
      </c>
      <c r="J7" s="41" t="s">
        <v>10</v>
      </c>
      <c r="L7" s="16"/>
      <c r="M7" s="16"/>
      <c r="N7" s="16"/>
      <c r="O7" s="16"/>
    </row>
    <row r="8" spans="1:15" ht="15.75" customHeight="1" x14ac:dyDescent="0.35">
      <c r="A8" s="3" t="s">
        <v>11</v>
      </c>
      <c r="B8" s="4">
        <v>32210.361935387762</v>
      </c>
      <c r="C8" s="4">
        <v>1519198.7646192289</v>
      </c>
      <c r="D8" s="4">
        <v>667970.23204334418</v>
      </c>
      <c r="E8" s="4">
        <v>463226.76907110447</v>
      </c>
      <c r="F8" s="4">
        <v>45396.377050037685</v>
      </c>
      <c r="G8" s="4">
        <v>0</v>
      </c>
      <c r="H8" s="4">
        <v>95516.876247347391</v>
      </c>
      <c r="I8" s="4">
        <v>62091.619033549185</v>
      </c>
      <c r="J8" s="5">
        <f t="shared" ref="J8:J69" si="0">SUM(B8:I8)</f>
        <v>2885610.9999999991</v>
      </c>
      <c r="K8" s="19"/>
      <c r="L8" s="23"/>
      <c r="M8" s="23"/>
      <c r="N8" s="16"/>
      <c r="O8" s="16"/>
    </row>
    <row r="9" spans="1:15" ht="15.75" customHeight="1" x14ac:dyDescent="0.35">
      <c r="A9" s="3" t="s">
        <v>12</v>
      </c>
      <c r="B9" s="4">
        <v>25139.698591449778</v>
      </c>
      <c r="C9" s="4">
        <v>27075.748324014792</v>
      </c>
      <c r="D9" s="4">
        <v>32863.026351301538</v>
      </c>
      <c r="E9" s="4">
        <v>16420.029680663392</v>
      </c>
      <c r="F9" s="4">
        <v>20450.673545881484</v>
      </c>
      <c r="G9" s="4">
        <v>30356.584226948948</v>
      </c>
      <c r="H9" s="4">
        <v>239986.06873426109</v>
      </c>
      <c r="I9" s="4">
        <v>17358.170545478966</v>
      </c>
      <c r="J9" s="5">
        <f t="shared" si="0"/>
        <v>409650.00000000006</v>
      </c>
      <c r="K9" s="19"/>
      <c r="L9" s="23"/>
      <c r="M9" s="23"/>
      <c r="N9" s="16"/>
      <c r="O9" s="16"/>
    </row>
    <row r="10" spans="1:15" ht="15.75" customHeight="1" x14ac:dyDescent="0.35">
      <c r="A10" s="3" t="s">
        <v>13</v>
      </c>
      <c r="B10" s="4">
        <v>500</v>
      </c>
      <c r="C10" s="4">
        <v>39.473684210526315</v>
      </c>
      <c r="D10" s="4">
        <v>895.69298245614027</v>
      </c>
      <c r="E10" s="4">
        <v>0</v>
      </c>
      <c r="F10" s="4">
        <v>0</v>
      </c>
      <c r="G10" s="4">
        <v>10944</v>
      </c>
      <c r="H10" s="4">
        <v>691.83333333333337</v>
      </c>
      <c r="I10" s="4">
        <v>0</v>
      </c>
      <c r="J10" s="5">
        <f t="shared" si="0"/>
        <v>13071</v>
      </c>
      <c r="K10" s="19"/>
      <c r="L10" s="23"/>
      <c r="M10" s="23"/>
      <c r="N10" s="16"/>
      <c r="O10" s="16"/>
    </row>
    <row r="11" spans="1:15" ht="15.75" customHeight="1" x14ac:dyDescent="0.35">
      <c r="A11" s="3" t="s">
        <v>14</v>
      </c>
      <c r="B11" s="4">
        <v>6.0769230769230775</v>
      </c>
      <c r="C11" s="4">
        <v>2379.6637705940352</v>
      </c>
      <c r="D11" s="4">
        <v>105.69764306966275</v>
      </c>
      <c r="E11" s="4">
        <v>35</v>
      </c>
      <c r="F11" s="4">
        <v>1614.3430488317456</v>
      </c>
      <c r="G11" s="4">
        <v>1130.5929356637907</v>
      </c>
      <c r="H11" s="4">
        <v>5.7178526841448196</v>
      </c>
      <c r="I11" s="4">
        <v>303.90782607969743</v>
      </c>
      <c r="J11" s="5">
        <f t="shared" si="0"/>
        <v>5580.9999999999991</v>
      </c>
      <c r="K11" s="19"/>
      <c r="L11" s="23"/>
      <c r="M11" s="23"/>
      <c r="N11" s="16"/>
      <c r="O11" s="16"/>
    </row>
    <row r="12" spans="1:15" ht="15.75" customHeight="1" x14ac:dyDescent="0.35">
      <c r="A12" s="3" t="s">
        <v>15</v>
      </c>
      <c r="B12" s="4">
        <v>2.7815780562140198</v>
      </c>
      <c r="C12" s="4">
        <v>1755.8338183918879</v>
      </c>
      <c r="D12" s="4">
        <v>12454.060536334418</v>
      </c>
      <c r="E12" s="4">
        <v>0</v>
      </c>
      <c r="F12" s="4">
        <v>98.485757121439278</v>
      </c>
      <c r="G12" s="4">
        <v>3.6974317817014444</v>
      </c>
      <c r="H12" s="4">
        <v>47537.178089188426</v>
      </c>
      <c r="I12" s="4">
        <v>8372.9627891259206</v>
      </c>
      <c r="J12" s="5">
        <f t="shared" si="0"/>
        <v>70225</v>
      </c>
      <c r="K12" s="19"/>
      <c r="L12" s="23"/>
      <c r="M12" s="23"/>
      <c r="N12" s="16"/>
      <c r="O12" s="16"/>
    </row>
    <row r="13" spans="1:15" ht="15.75" customHeight="1" x14ac:dyDescent="0.35">
      <c r="A13" s="3" t="s">
        <v>16</v>
      </c>
      <c r="B13" s="4">
        <v>3756.5003275712838</v>
      </c>
      <c r="C13" s="4">
        <v>4931.9244074707258</v>
      </c>
      <c r="D13" s="4">
        <v>12689.886460387339</v>
      </c>
      <c r="E13" s="4">
        <v>15647.878926694533</v>
      </c>
      <c r="F13" s="4">
        <v>16515.582536088201</v>
      </c>
      <c r="G13" s="4">
        <v>11459.653825777899</v>
      </c>
      <c r="H13" s="4">
        <v>222856.7252903785</v>
      </c>
      <c r="I13" s="4">
        <v>11010.848225631526</v>
      </c>
      <c r="J13" s="5">
        <f t="shared" si="0"/>
        <v>298869</v>
      </c>
      <c r="K13" s="19"/>
      <c r="L13" s="23"/>
      <c r="M13" s="23"/>
      <c r="N13" s="16"/>
      <c r="O13" s="16"/>
    </row>
    <row r="14" spans="1:15" ht="15.75" customHeight="1" x14ac:dyDescent="0.35">
      <c r="A14" s="3" t="s">
        <v>17</v>
      </c>
      <c r="B14" s="4">
        <v>586.58083865547678</v>
      </c>
      <c r="C14" s="4">
        <v>2195.2141493284516</v>
      </c>
      <c r="D14" s="4">
        <v>16602.367865790646</v>
      </c>
      <c r="E14" s="4">
        <v>1218.4407208799576</v>
      </c>
      <c r="F14" s="4">
        <v>3439.1167399056344</v>
      </c>
      <c r="G14" s="4">
        <v>41896.795379458534</v>
      </c>
      <c r="H14" s="4">
        <v>154806.47964001069</v>
      </c>
      <c r="I14" s="4">
        <v>72639.004665970599</v>
      </c>
      <c r="J14" s="5">
        <f t="shared" si="0"/>
        <v>293384</v>
      </c>
      <c r="K14" s="19"/>
      <c r="L14" s="23"/>
      <c r="M14" s="23"/>
      <c r="N14" s="16"/>
      <c r="O14" s="16"/>
    </row>
    <row r="15" spans="1:15" ht="15.75" customHeight="1" x14ac:dyDescent="0.35">
      <c r="A15" s="3" t="s">
        <v>18</v>
      </c>
      <c r="B15" s="4">
        <v>77.476223104166294</v>
      </c>
      <c r="C15" s="4">
        <v>0</v>
      </c>
      <c r="D15" s="4">
        <v>4.3209169054441263</v>
      </c>
      <c r="E15" s="4">
        <v>0</v>
      </c>
      <c r="F15" s="4">
        <v>2781.6870960632464</v>
      </c>
      <c r="G15" s="4">
        <v>1080.004484629706</v>
      </c>
      <c r="H15" s="4">
        <v>5953.5112792974369</v>
      </c>
      <c r="I15" s="4">
        <v>0</v>
      </c>
      <c r="J15" s="5">
        <f t="shared" si="0"/>
        <v>9897</v>
      </c>
      <c r="K15" s="19"/>
      <c r="L15" s="23"/>
      <c r="M15" s="23"/>
      <c r="N15" s="16"/>
      <c r="O15" s="16"/>
    </row>
    <row r="16" spans="1:15" ht="15.75" customHeight="1" x14ac:dyDescent="0.35">
      <c r="A16" s="3" t="s">
        <v>19</v>
      </c>
      <c r="B16" s="4">
        <v>2621.5307691881208</v>
      </c>
      <c r="C16" s="4">
        <v>3073.2354869385517</v>
      </c>
      <c r="D16" s="4">
        <v>21934.744933435617</v>
      </c>
      <c r="E16" s="4">
        <v>933.10186476074546</v>
      </c>
      <c r="F16" s="4">
        <v>15343.388832926703</v>
      </c>
      <c r="G16" s="4">
        <v>44025.299584431355</v>
      </c>
      <c r="H16" s="4">
        <v>185276.57122513204</v>
      </c>
      <c r="I16" s="4">
        <v>4071.1273031868723</v>
      </c>
      <c r="J16" s="5">
        <f t="shared" si="0"/>
        <v>277279</v>
      </c>
      <c r="K16" s="19"/>
      <c r="L16" s="23"/>
      <c r="M16" s="23"/>
      <c r="N16" s="16"/>
      <c r="O16" s="16"/>
    </row>
    <row r="17" spans="1:15" ht="15.75" customHeight="1" x14ac:dyDescent="0.35">
      <c r="A17" s="3" t="s">
        <v>90</v>
      </c>
      <c r="B17" s="4">
        <v>1456.6453201970444</v>
      </c>
      <c r="C17" s="4">
        <v>0</v>
      </c>
      <c r="D17" s="4">
        <v>140.28571428571428</v>
      </c>
      <c r="E17" s="4">
        <v>243.06896551724137</v>
      </c>
      <c r="F17" s="4">
        <v>0</v>
      </c>
      <c r="G17" s="4">
        <v>0</v>
      </c>
      <c r="H17" s="4">
        <v>0</v>
      </c>
      <c r="I17" s="4">
        <v>0</v>
      </c>
      <c r="J17" s="5">
        <f t="shared" si="0"/>
        <v>1840</v>
      </c>
      <c r="K17" s="19"/>
      <c r="L17" s="23"/>
      <c r="M17" s="23"/>
      <c r="N17" s="16"/>
      <c r="O17" s="16"/>
    </row>
    <row r="18" spans="1:15" s="7" customFormat="1" ht="15.75" customHeight="1" x14ac:dyDescent="0.35">
      <c r="A18" s="3" t="s">
        <v>20</v>
      </c>
      <c r="B18" s="4">
        <v>16505.492684491634</v>
      </c>
      <c r="C18" s="4">
        <v>18239.598287809717</v>
      </c>
      <c r="D18" s="4">
        <v>2893.2659755866416</v>
      </c>
      <c r="E18" s="4">
        <v>29335.047363709313</v>
      </c>
      <c r="F18" s="4">
        <v>2013.5535359355702</v>
      </c>
      <c r="G18" s="4">
        <v>3385.1149921620381</v>
      </c>
      <c r="H18" s="4">
        <v>37804.582446551234</v>
      </c>
      <c r="I18" s="4">
        <v>2507.3447137538533</v>
      </c>
      <c r="J18" s="5">
        <f t="shared" si="0"/>
        <v>112684</v>
      </c>
      <c r="K18" s="19"/>
      <c r="L18" s="23"/>
      <c r="M18" s="23"/>
      <c r="N18" s="30"/>
      <c r="O18" s="30"/>
    </row>
    <row r="19" spans="1:15" s="7" customFormat="1" ht="15.75" customHeight="1" x14ac:dyDescent="0.35">
      <c r="A19" s="3" t="s">
        <v>21</v>
      </c>
      <c r="B19" s="4">
        <v>854.77707581842947</v>
      </c>
      <c r="C19" s="4">
        <v>27594.535943426879</v>
      </c>
      <c r="D19" s="4">
        <v>269.44155005042865</v>
      </c>
      <c r="E19" s="4">
        <v>3569.8045574377475</v>
      </c>
      <c r="F19" s="4">
        <v>10950.476684210806</v>
      </c>
      <c r="G19" s="4">
        <v>17101.48565283119</v>
      </c>
      <c r="H19" s="4">
        <v>392.99699519230774</v>
      </c>
      <c r="I19" s="4">
        <v>9195.4815410322117</v>
      </c>
      <c r="J19" s="5">
        <f t="shared" si="0"/>
        <v>69929</v>
      </c>
      <c r="K19" s="19"/>
      <c r="L19" s="23"/>
      <c r="M19" s="23"/>
      <c r="N19" s="30"/>
      <c r="O19" s="30"/>
    </row>
    <row r="20" spans="1:15" s="7" customFormat="1" ht="15.75" customHeight="1" x14ac:dyDescent="0.35">
      <c r="A20" s="3" t="s">
        <v>22</v>
      </c>
      <c r="B20" s="4">
        <v>0</v>
      </c>
      <c r="C20" s="4">
        <v>0</v>
      </c>
      <c r="D20" s="4">
        <v>0</v>
      </c>
      <c r="E20" s="4">
        <v>45860.277934927828</v>
      </c>
      <c r="F20" s="4">
        <v>2058.4135615052419</v>
      </c>
      <c r="G20" s="4">
        <v>1932.6466383541328</v>
      </c>
      <c r="H20" s="4">
        <v>327.09256481679881</v>
      </c>
      <c r="I20" s="4">
        <v>7.5693003960022631</v>
      </c>
      <c r="J20" s="5">
        <f t="shared" si="0"/>
        <v>50186.000000000007</v>
      </c>
      <c r="K20" s="19"/>
      <c r="L20" s="23"/>
      <c r="M20" s="23"/>
      <c r="N20" s="30"/>
      <c r="O20" s="30"/>
    </row>
    <row r="21" spans="1:15" s="7" customFormat="1" ht="15.75" customHeight="1" x14ac:dyDescent="0.35">
      <c r="A21" s="3" t="s">
        <v>23</v>
      </c>
      <c r="B21" s="4">
        <v>7123.8351926383439</v>
      </c>
      <c r="C21" s="4">
        <v>24860.959409794275</v>
      </c>
      <c r="D21" s="4">
        <v>1286.5649876799089</v>
      </c>
      <c r="E21" s="4">
        <v>7631.5463668779748</v>
      </c>
      <c r="F21" s="4">
        <v>9734.9526375975729</v>
      </c>
      <c r="G21" s="4">
        <v>16510.121910911323</v>
      </c>
      <c r="H21" s="4">
        <v>344.04444703003713</v>
      </c>
      <c r="I21" s="4">
        <v>3592.9750474705656</v>
      </c>
      <c r="J21" s="5">
        <f t="shared" si="0"/>
        <v>71085.000000000015</v>
      </c>
      <c r="K21" s="19"/>
      <c r="L21" s="23"/>
      <c r="M21" s="23"/>
      <c r="N21" s="30"/>
      <c r="O21" s="30"/>
    </row>
    <row r="22" spans="1:15" s="7" customFormat="1" ht="15.75" customHeight="1" x14ac:dyDescent="0.35">
      <c r="A22" s="3" t="s">
        <v>24</v>
      </c>
      <c r="B22" s="4">
        <v>47290.700089123537</v>
      </c>
      <c r="C22" s="4">
        <v>38436.513338136087</v>
      </c>
      <c r="D22" s="4">
        <v>42616.121921934035</v>
      </c>
      <c r="E22" s="4">
        <v>74914.001775579687</v>
      </c>
      <c r="F22" s="4">
        <v>15856.922235798167</v>
      </c>
      <c r="G22" s="4">
        <v>9797.0281518397369</v>
      </c>
      <c r="H22" s="4">
        <v>35892.998826887488</v>
      </c>
      <c r="I22" s="4">
        <v>14259.713660701254</v>
      </c>
      <c r="J22" s="5">
        <f t="shared" si="0"/>
        <v>279064</v>
      </c>
      <c r="K22" s="19"/>
      <c r="L22" s="23"/>
      <c r="M22" s="23"/>
      <c r="N22" s="30"/>
      <c r="O22" s="30"/>
    </row>
    <row r="23" spans="1:15" s="7" customFormat="1" ht="15.75" customHeight="1" x14ac:dyDescent="0.35">
      <c r="A23" s="3" t="s">
        <v>91</v>
      </c>
      <c r="B23" s="4">
        <v>0</v>
      </c>
      <c r="C23" s="4">
        <v>1957</v>
      </c>
      <c r="D23" s="4">
        <v>10</v>
      </c>
      <c r="E23" s="4">
        <v>75</v>
      </c>
      <c r="F23" s="4">
        <v>850</v>
      </c>
      <c r="G23" s="4">
        <v>0</v>
      </c>
      <c r="H23" s="4">
        <v>0</v>
      </c>
      <c r="I23" s="4">
        <v>213</v>
      </c>
      <c r="J23" s="5">
        <f t="shared" si="0"/>
        <v>3105</v>
      </c>
      <c r="K23" s="19"/>
      <c r="L23" s="23"/>
      <c r="M23" s="23"/>
      <c r="N23" s="30"/>
      <c r="O23" s="30"/>
    </row>
    <row r="24" spans="1:15" s="7" customFormat="1" ht="15.75" customHeight="1" x14ac:dyDescent="0.35">
      <c r="A24" s="3" t="s">
        <v>25</v>
      </c>
      <c r="B24" s="4">
        <v>4967.4096352189554</v>
      </c>
      <c r="C24" s="4">
        <v>3991.3129673803655</v>
      </c>
      <c r="D24" s="4">
        <v>6912.6184578165239</v>
      </c>
      <c r="E24" s="4">
        <v>8726.5735036230562</v>
      </c>
      <c r="F24" s="4">
        <v>8299.9103662864636</v>
      </c>
      <c r="G24" s="4">
        <v>4495.7607290875421</v>
      </c>
      <c r="H24" s="4">
        <v>9799.98200599958</v>
      </c>
      <c r="I24" s="4">
        <v>488.43233458751541</v>
      </c>
      <c r="J24" s="5">
        <f t="shared" si="0"/>
        <v>47682.000000000015</v>
      </c>
      <c r="K24" s="19"/>
      <c r="L24" s="23"/>
      <c r="M24" s="23"/>
      <c r="N24" s="30"/>
      <c r="O24" s="30"/>
    </row>
    <row r="25" spans="1:15" s="7" customFormat="1" ht="15.75" customHeight="1" x14ac:dyDescent="0.35">
      <c r="A25" s="3" t="s">
        <v>26</v>
      </c>
      <c r="B25" s="4">
        <v>0</v>
      </c>
      <c r="C25" s="4">
        <v>0</v>
      </c>
      <c r="D25" s="4">
        <v>0</v>
      </c>
      <c r="E25" s="4">
        <v>5470</v>
      </c>
      <c r="F25" s="4">
        <v>0</v>
      </c>
      <c r="G25" s="4">
        <v>0</v>
      </c>
      <c r="H25" s="4">
        <v>0</v>
      </c>
      <c r="I25" s="4">
        <v>0</v>
      </c>
      <c r="J25" s="5">
        <f t="shared" si="0"/>
        <v>5470</v>
      </c>
      <c r="K25" s="19"/>
      <c r="L25" s="23"/>
      <c r="M25" s="23"/>
      <c r="N25" s="30"/>
      <c r="O25" s="30"/>
    </row>
    <row r="26" spans="1:15" s="7" customFormat="1" ht="15.75" customHeight="1" x14ac:dyDescent="0.35">
      <c r="A26" s="3" t="s">
        <v>27</v>
      </c>
      <c r="B26" s="4">
        <v>3518.894900132128</v>
      </c>
      <c r="C26" s="4">
        <v>13608.279609249637</v>
      </c>
      <c r="D26" s="4">
        <v>11315.317697737439</v>
      </c>
      <c r="E26" s="4">
        <v>8454.4438766892381</v>
      </c>
      <c r="F26" s="4">
        <v>14541.164429822098</v>
      </c>
      <c r="G26" s="4">
        <v>5507.7776998865274</v>
      </c>
      <c r="H26" s="4">
        <v>13006.847337443627</v>
      </c>
      <c r="I26" s="4">
        <v>7162.2744490392997</v>
      </c>
      <c r="J26" s="5">
        <f t="shared" si="0"/>
        <v>77114.999999999985</v>
      </c>
      <c r="K26" s="19"/>
      <c r="L26" s="23"/>
      <c r="M26" s="23"/>
      <c r="N26" s="30"/>
      <c r="O26" s="30"/>
    </row>
    <row r="27" spans="1:15" s="7" customFormat="1" ht="15.75" customHeight="1" x14ac:dyDescent="0.35">
      <c r="A27" s="3" t="s">
        <v>28</v>
      </c>
      <c r="B27" s="4">
        <v>2912.2807358567838</v>
      </c>
      <c r="C27" s="4">
        <v>1369.864902212285</v>
      </c>
      <c r="D27" s="4">
        <v>723.40415423481124</v>
      </c>
      <c r="E27" s="4">
        <v>5483.1458090146089</v>
      </c>
      <c r="F27" s="4">
        <v>3175.0382460849924</v>
      </c>
      <c r="G27" s="4">
        <v>1494.8826235612642</v>
      </c>
      <c r="H27" s="4">
        <v>7532.3121651141182</v>
      </c>
      <c r="I27" s="4">
        <v>79.071363921136893</v>
      </c>
      <c r="J27" s="5">
        <f t="shared" si="0"/>
        <v>22770</v>
      </c>
      <c r="K27" s="19"/>
      <c r="L27" s="23"/>
      <c r="M27" s="23"/>
      <c r="N27" s="30"/>
      <c r="O27" s="30"/>
    </row>
    <row r="28" spans="1:15" s="7" customFormat="1" ht="15.75" customHeight="1" x14ac:dyDescent="0.35">
      <c r="A28" s="3" t="s">
        <v>29</v>
      </c>
      <c r="B28" s="4">
        <v>1872.8608600964178</v>
      </c>
      <c r="C28" s="4">
        <v>1.0527053055506916</v>
      </c>
      <c r="D28" s="4">
        <v>2164.3313330581573</v>
      </c>
      <c r="E28" s="4">
        <v>5431.953974401652</v>
      </c>
      <c r="F28" s="4">
        <v>19051.409341458693</v>
      </c>
      <c r="G28" s="4">
        <v>10146.460737525334</v>
      </c>
      <c r="H28" s="4">
        <v>32990.957189575194</v>
      </c>
      <c r="I28" s="4">
        <v>194.97385857900017</v>
      </c>
      <c r="J28" s="5">
        <f>SUM(B28:I28)</f>
        <v>71854</v>
      </c>
      <c r="K28" s="19"/>
      <c r="L28" s="23"/>
      <c r="M28" s="23"/>
      <c r="N28" s="30"/>
      <c r="O28" s="30"/>
    </row>
    <row r="29" spans="1:15" s="7" customFormat="1" ht="15.75" customHeight="1" x14ac:dyDescent="0.35">
      <c r="A29" s="3" t="s">
        <v>30</v>
      </c>
      <c r="B29" s="4">
        <v>1504.5570883121936</v>
      </c>
      <c r="C29" s="4">
        <v>208.30928868986854</v>
      </c>
      <c r="D29" s="4">
        <v>95.520409069072187</v>
      </c>
      <c r="E29" s="4">
        <v>972.15077577370505</v>
      </c>
      <c r="F29" s="4">
        <v>4970.754590939021</v>
      </c>
      <c r="G29" s="4">
        <v>209.18433654550643</v>
      </c>
      <c r="H29" s="4">
        <v>865.6111994288093</v>
      </c>
      <c r="I29" s="4">
        <v>89.912311241824526</v>
      </c>
      <c r="J29" s="5">
        <f t="shared" si="0"/>
        <v>8916</v>
      </c>
      <c r="K29" s="19"/>
      <c r="L29" s="23"/>
      <c r="M29" s="23"/>
      <c r="N29" s="30"/>
      <c r="O29" s="30"/>
    </row>
    <row r="30" spans="1:15" s="7" customFormat="1" ht="15.75" customHeight="1" x14ac:dyDescent="0.35">
      <c r="A30" s="3" t="s">
        <v>31</v>
      </c>
      <c r="B30" s="4">
        <v>285.16450157515612</v>
      </c>
      <c r="C30" s="4">
        <v>190.86849010743191</v>
      </c>
      <c r="D30" s="4">
        <v>20.231474196950952</v>
      </c>
      <c r="E30" s="4">
        <v>18229.918140055001</v>
      </c>
      <c r="F30" s="4">
        <v>40.958192992849021</v>
      </c>
      <c r="G30" s="4">
        <v>124</v>
      </c>
      <c r="H30" s="4">
        <v>135.19440490526685</v>
      </c>
      <c r="I30" s="4">
        <v>103.66479616734456</v>
      </c>
      <c r="J30" s="5">
        <f t="shared" si="0"/>
        <v>19130</v>
      </c>
      <c r="K30" s="19"/>
      <c r="L30" s="23"/>
      <c r="M30" s="23"/>
      <c r="N30" s="30"/>
      <c r="O30" s="30"/>
    </row>
    <row r="31" spans="1:15" s="7" customFormat="1" ht="15.75" customHeight="1" x14ac:dyDescent="0.35">
      <c r="A31" s="3" t="s">
        <v>32</v>
      </c>
      <c r="B31" s="4">
        <v>0</v>
      </c>
      <c r="C31" s="4">
        <v>61.43495931903847</v>
      </c>
      <c r="D31" s="4">
        <v>37.121951219512198</v>
      </c>
      <c r="E31" s="4">
        <v>8327.9453095872686</v>
      </c>
      <c r="F31" s="4">
        <v>1838.1511601751472</v>
      </c>
      <c r="G31" s="4">
        <v>168.01279370251771</v>
      </c>
      <c r="H31" s="4">
        <v>181.16892940364656</v>
      </c>
      <c r="I31" s="4">
        <v>65.164896592869098</v>
      </c>
      <c r="J31" s="5">
        <f t="shared" si="0"/>
        <v>10678.999999999998</v>
      </c>
      <c r="K31" s="19"/>
      <c r="L31" s="23"/>
      <c r="M31" s="23"/>
      <c r="N31" s="30"/>
      <c r="O31" s="30"/>
    </row>
    <row r="32" spans="1:15" s="7" customFormat="1" ht="15.75" customHeight="1" x14ac:dyDescent="0.35">
      <c r="A32" s="3" t="s">
        <v>33</v>
      </c>
      <c r="B32" s="4">
        <v>6.117647058823529</v>
      </c>
      <c r="C32" s="4">
        <v>8.439309056956116</v>
      </c>
      <c r="D32" s="4">
        <v>26.048780487804876</v>
      </c>
      <c r="E32" s="4">
        <v>5643.4993608212062</v>
      </c>
      <c r="F32" s="4">
        <v>0</v>
      </c>
      <c r="G32" s="4">
        <v>1386.3273350076418</v>
      </c>
      <c r="H32" s="4">
        <v>0</v>
      </c>
      <c r="I32" s="4">
        <v>31.567567567567568</v>
      </c>
      <c r="J32" s="5">
        <f t="shared" si="0"/>
        <v>7102</v>
      </c>
      <c r="K32" s="19"/>
      <c r="L32" s="23"/>
      <c r="M32" s="23"/>
      <c r="N32" s="30"/>
      <c r="O32" s="30"/>
    </row>
    <row r="33" spans="1:15" s="7" customFormat="1" ht="15.75" customHeight="1" x14ac:dyDescent="0.35">
      <c r="A33" s="3" t="s">
        <v>34</v>
      </c>
      <c r="B33" s="4">
        <v>1179.3795376773655</v>
      </c>
      <c r="C33" s="4">
        <v>300.4639076441477</v>
      </c>
      <c r="D33" s="4">
        <v>65.522908176100628</v>
      </c>
      <c r="E33" s="4">
        <v>279.51410793232742</v>
      </c>
      <c r="F33" s="4">
        <v>10175.622394851762</v>
      </c>
      <c r="G33" s="4">
        <v>156.89387421050338</v>
      </c>
      <c r="H33" s="4">
        <v>964.38679169958493</v>
      </c>
      <c r="I33" s="4">
        <v>70.216477808206918</v>
      </c>
      <c r="J33" s="5">
        <f t="shared" si="0"/>
        <v>13191.999999999996</v>
      </c>
      <c r="K33" s="19"/>
      <c r="L33" s="23"/>
      <c r="M33" s="23"/>
      <c r="N33" s="30"/>
      <c r="O33" s="30"/>
    </row>
    <row r="34" spans="1:15" s="7" customFormat="1" ht="15.75" customHeight="1" x14ac:dyDescent="0.35">
      <c r="A34" s="3" t="s">
        <v>92</v>
      </c>
      <c r="B34" s="4">
        <v>0</v>
      </c>
      <c r="C34" s="4">
        <v>0</v>
      </c>
      <c r="D34" s="4">
        <v>10177.345889883974</v>
      </c>
      <c r="E34" s="4">
        <v>0</v>
      </c>
      <c r="F34" s="4">
        <v>0</v>
      </c>
      <c r="G34" s="4">
        <v>0</v>
      </c>
      <c r="H34" s="4">
        <v>74822.654110116026</v>
      </c>
      <c r="I34" s="4">
        <v>0</v>
      </c>
      <c r="J34" s="5">
        <f t="shared" si="0"/>
        <v>85000</v>
      </c>
      <c r="K34" s="19"/>
      <c r="L34" s="23"/>
      <c r="M34" s="23"/>
      <c r="N34" s="30"/>
      <c r="O34" s="30"/>
    </row>
    <row r="35" spans="1:15" s="7" customFormat="1" ht="15.75" customHeight="1" x14ac:dyDescent="0.35">
      <c r="A35" s="3" t="s">
        <v>36</v>
      </c>
      <c r="B35" s="4">
        <v>0</v>
      </c>
      <c r="C35" s="4">
        <v>4.4764207980652966</v>
      </c>
      <c r="D35" s="4">
        <v>0</v>
      </c>
      <c r="E35" s="4">
        <v>11848.05483099523</v>
      </c>
      <c r="F35" s="4">
        <v>2288.2374731454565</v>
      </c>
      <c r="G35" s="4">
        <v>554.3444663603708</v>
      </c>
      <c r="H35" s="4">
        <v>478.88289065560809</v>
      </c>
      <c r="I35" s="4">
        <v>8.0039180452687866</v>
      </c>
      <c r="J35" s="5">
        <f t="shared" si="0"/>
        <v>15182.000000000002</v>
      </c>
      <c r="K35" s="19"/>
      <c r="L35" s="23"/>
      <c r="M35" s="23"/>
      <c r="N35" s="30"/>
      <c r="O35" s="30"/>
    </row>
    <row r="36" spans="1:15" s="7" customFormat="1" ht="15.75" customHeight="1" x14ac:dyDescent="0.35">
      <c r="A36" s="3" t="s">
        <v>37</v>
      </c>
      <c r="B36" s="4">
        <v>15.215946843853821</v>
      </c>
      <c r="C36" s="4">
        <v>9.1875</v>
      </c>
      <c r="D36" s="4">
        <v>0</v>
      </c>
      <c r="E36" s="4">
        <v>2939.4856704405984</v>
      </c>
      <c r="F36" s="4">
        <v>484.37197802371179</v>
      </c>
      <c r="G36" s="4">
        <v>319.99100700614821</v>
      </c>
      <c r="H36" s="4">
        <v>834.46715998076957</v>
      </c>
      <c r="I36" s="4">
        <v>19.280737704918032</v>
      </c>
      <c r="J36" s="5">
        <f t="shared" si="0"/>
        <v>4622</v>
      </c>
      <c r="K36" s="19"/>
      <c r="L36" s="23"/>
      <c r="M36" s="23"/>
      <c r="N36" s="30"/>
      <c r="O36" s="30"/>
    </row>
    <row r="37" spans="1:15" s="7" customFormat="1" ht="15.75" customHeight="1" x14ac:dyDescent="0.35">
      <c r="A37" s="3" t="s">
        <v>38</v>
      </c>
      <c r="B37" s="4">
        <v>362.6985703573248</v>
      </c>
      <c r="C37" s="4">
        <v>20.305729564553094</v>
      </c>
      <c r="D37" s="4">
        <v>0</v>
      </c>
      <c r="E37" s="4">
        <v>936.88566979736083</v>
      </c>
      <c r="F37" s="4">
        <v>50.087385129490393</v>
      </c>
      <c r="G37" s="4">
        <v>0</v>
      </c>
      <c r="H37" s="4">
        <v>0</v>
      </c>
      <c r="I37" s="4">
        <v>45.022645151270822</v>
      </c>
      <c r="J37" s="5">
        <f t="shared" si="0"/>
        <v>1415</v>
      </c>
      <c r="K37" s="19"/>
      <c r="L37" s="23"/>
      <c r="M37" s="23"/>
      <c r="N37" s="30"/>
      <c r="O37" s="30"/>
    </row>
    <row r="38" spans="1:15" s="7" customFormat="1" ht="15.75" customHeight="1" x14ac:dyDescent="0.35">
      <c r="A38" s="3" t="s">
        <v>39</v>
      </c>
      <c r="B38" s="4">
        <v>0</v>
      </c>
      <c r="C38" s="4">
        <v>5</v>
      </c>
      <c r="D38" s="4">
        <v>0</v>
      </c>
      <c r="E38" s="4">
        <v>6115</v>
      </c>
      <c r="F38" s="4">
        <v>0</v>
      </c>
      <c r="G38" s="4">
        <v>2</v>
      </c>
      <c r="H38" s="4">
        <v>0</v>
      </c>
      <c r="I38" s="4">
        <v>0</v>
      </c>
      <c r="J38" s="5">
        <f t="shared" si="0"/>
        <v>6122</v>
      </c>
      <c r="K38" s="19"/>
      <c r="L38" s="23"/>
      <c r="M38" s="23"/>
      <c r="N38" s="30"/>
      <c r="O38" s="30"/>
    </row>
    <row r="39" spans="1:15" s="7" customFormat="1" ht="15.75" customHeight="1" x14ac:dyDescent="0.35">
      <c r="A39" s="3" t="s">
        <v>40</v>
      </c>
      <c r="B39" s="4">
        <v>0</v>
      </c>
      <c r="C39" s="4">
        <v>5</v>
      </c>
      <c r="D39" s="4">
        <v>0</v>
      </c>
      <c r="E39" s="4">
        <v>1750</v>
      </c>
      <c r="F39" s="4">
        <v>0</v>
      </c>
      <c r="G39" s="4">
        <v>0</v>
      </c>
      <c r="H39" s="4">
        <v>0</v>
      </c>
      <c r="I39" s="4">
        <v>0</v>
      </c>
      <c r="J39" s="5">
        <f t="shared" si="0"/>
        <v>1755</v>
      </c>
      <c r="K39" s="19"/>
      <c r="L39" s="23"/>
      <c r="M39" s="23"/>
      <c r="N39" s="30"/>
      <c r="O39" s="30"/>
    </row>
    <row r="40" spans="1:15" s="7" customFormat="1" ht="15.75" customHeight="1" x14ac:dyDescent="0.35">
      <c r="A40" s="3" t="s">
        <v>41</v>
      </c>
      <c r="B40" s="4">
        <v>724.75345167652858</v>
      </c>
      <c r="C40" s="4">
        <v>900.76574668061255</v>
      </c>
      <c r="D40" s="4">
        <v>183.16993234771081</v>
      </c>
      <c r="E40" s="4">
        <v>396.04520422859844</v>
      </c>
      <c r="F40" s="4">
        <v>1287.3961322075936</v>
      </c>
      <c r="G40" s="4">
        <v>2321.7694822521762</v>
      </c>
      <c r="H40" s="4">
        <v>3020.3156340104442</v>
      </c>
      <c r="I40" s="4">
        <v>2004.7844165963354</v>
      </c>
      <c r="J40" s="5">
        <f t="shared" si="0"/>
        <v>10839</v>
      </c>
      <c r="K40" s="19"/>
      <c r="L40" s="23"/>
      <c r="M40" s="23"/>
      <c r="N40" s="30"/>
      <c r="O40" s="30"/>
    </row>
    <row r="41" spans="1:15" s="7" customFormat="1" ht="15.75" customHeight="1" x14ac:dyDescent="0.35">
      <c r="A41" s="3" t="s">
        <v>43</v>
      </c>
      <c r="B41" s="4">
        <v>309.66552395938703</v>
      </c>
      <c r="C41" s="4">
        <v>64.579813664596273</v>
      </c>
      <c r="D41" s="4">
        <v>158.94910282953762</v>
      </c>
      <c r="E41" s="4">
        <v>1995.9673952952712</v>
      </c>
      <c r="F41" s="4">
        <v>0</v>
      </c>
      <c r="G41" s="4">
        <v>47.838164251207729</v>
      </c>
      <c r="H41" s="4">
        <v>48</v>
      </c>
      <c r="I41" s="4">
        <v>0</v>
      </c>
      <c r="J41" s="5">
        <f t="shared" si="0"/>
        <v>2625</v>
      </c>
      <c r="K41" s="19"/>
      <c r="L41" s="23"/>
      <c r="M41" s="23"/>
      <c r="N41" s="30"/>
      <c r="O41" s="30"/>
    </row>
    <row r="42" spans="1:15" s="7" customFormat="1" ht="15.75" customHeight="1" x14ac:dyDescent="0.35">
      <c r="A42" s="3" t="s">
        <v>44</v>
      </c>
      <c r="B42" s="4">
        <v>416.86617975734356</v>
      </c>
      <c r="C42" s="4">
        <v>0</v>
      </c>
      <c r="D42" s="4">
        <v>924.75578703703695</v>
      </c>
      <c r="E42" s="4">
        <v>781.37803320561943</v>
      </c>
      <c r="F42" s="4">
        <v>0</v>
      </c>
      <c r="G42" s="4">
        <v>40</v>
      </c>
      <c r="H42" s="4">
        <v>106</v>
      </c>
      <c r="I42" s="4">
        <v>0</v>
      </c>
      <c r="J42" s="5">
        <f t="shared" si="0"/>
        <v>2269</v>
      </c>
      <c r="K42" s="19"/>
      <c r="L42" s="23"/>
      <c r="M42" s="23"/>
      <c r="N42" s="30"/>
      <c r="O42" s="30"/>
    </row>
    <row r="43" spans="1:15" s="7" customFormat="1" ht="15.75" customHeight="1" x14ac:dyDescent="0.35">
      <c r="A43" s="3" t="s">
        <v>93</v>
      </c>
      <c r="B43" s="4">
        <v>295.87</v>
      </c>
      <c r="C43" s="4">
        <v>81.650000000000006</v>
      </c>
      <c r="D43" s="4">
        <v>10.550000000000002</v>
      </c>
      <c r="E43" s="4">
        <v>2536.9299999999998</v>
      </c>
      <c r="F43" s="4">
        <v>0</v>
      </c>
      <c r="G43" s="4">
        <v>150</v>
      </c>
      <c r="H43" s="4">
        <v>0</v>
      </c>
      <c r="I43" s="4">
        <v>0</v>
      </c>
      <c r="J43" s="5">
        <f t="shared" si="0"/>
        <v>3075</v>
      </c>
      <c r="K43" s="19"/>
      <c r="L43" s="23"/>
      <c r="M43" s="23"/>
      <c r="N43" s="30"/>
      <c r="O43" s="30"/>
    </row>
    <row r="44" spans="1:15" s="7" customFormat="1" ht="15.75" customHeight="1" x14ac:dyDescent="0.35">
      <c r="A44" s="3" t="s">
        <v>94</v>
      </c>
      <c r="B44" s="4">
        <v>0</v>
      </c>
      <c r="C44" s="4">
        <v>0</v>
      </c>
      <c r="D44" s="4">
        <v>10</v>
      </c>
      <c r="E44" s="4">
        <v>49</v>
      </c>
      <c r="F44" s="4">
        <v>0</v>
      </c>
      <c r="G44" s="4">
        <v>0</v>
      </c>
      <c r="H44" s="4">
        <v>0</v>
      </c>
      <c r="I44" s="4">
        <v>0</v>
      </c>
      <c r="J44" s="5">
        <f t="shared" si="0"/>
        <v>59</v>
      </c>
      <c r="K44" s="19"/>
      <c r="L44" s="23"/>
      <c r="M44" s="23"/>
      <c r="N44" s="30"/>
      <c r="O44" s="30"/>
    </row>
    <row r="45" spans="1:15" s="7" customFormat="1" ht="15.75" customHeight="1" x14ac:dyDescent="0.35">
      <c r="A45" s="3" t="s">
        <v>95</v>
      </c>
      <c r="B45" s="4">
        <v>95</v>
      </c>
      <c r="C45" s="4">
        <v>81.133802816901408</v>
      </c>
      <c r="D45" s="4">
        <v>10</v>
      </c>
      <c r="E45" s="4">
        <v>948.24647887323943</v>
      </c>
      <c r="F45" s="4">
        <v>0</v>
      </c>
      <c r="G45" s="4">
        <v>106.61971830985915</v>
      </c>
      <c r="H45" s="4">
        <v>100</v>
      </c>
      <c r="I45" s="4">
        <v>0</v>
      </c>
      <c r="J45" s="5">
        <f t="shared" si="0"/>
        <v>1341</v>
      </c>
      <c r="K45" s="19"/>
      <c r="L45" s="23"/>
      <c r="M45" s="23"/>
      <c r="N45" s="30"/>
      <c r="O45" s="30"/>
    </row>
    <row r="46" spans="1:15" s="7" customFormat="1" ht="15.75" customHeight="1" x14ac:dyDescent="0.35">
      <c r="A46" s="3" t="s">
        <v>96</v>
      </c>
      <c r="B46" s="4">
        <v>0</v>
      </c>
      <c r="C46" s="4">
        <v>0</v>
      </c>
      <c r="D46" s="4">
        <v>41.939368770764119</v>
      </c>
      <c r="E46" s="4">
        <v>3133.0606312292357</v>
      </c>
      <c r="F46" s="4">
        <v>0</v>
      </c>
      <c r="G46" s="4">
        <v>0</v>
      </c>
      <c r="H46" s="4">
        <v>0</v>
      </c>
      <c r="I46" s="4">
        <v>0</v>
      </c>
      <c r="J46" s="5">
        <f t="shared" si="0"/>
        <v>3175</v>
      </c>
      <c r="K46" s="19"/>
      <c r="L46" s="23"/>
      <c r="M46" s="23"/>
      <c r="N46" s="30"/>
      <c r="O46" s="30"/>
    </row>
    <row r="47" spans="1:15" s="7" customFormat="1" ht="15.75" customHeight="1" x14ac:dyDescent="0.35">
      <c r="A47" s="3" t="s">
        <v>97</v>
      </c>
      <c r="B47" s="4">
        <v>30</v>
      </c>
      <c r="C47" s="4">
        <v>0</v>
      </c>
      <c r="D47" s="4">
        <v>0</v>
      </c>
      <c r="E47" s="4">
        <v>3144.9978632478633</v>
      </c>
      <c r="F47" s="4">
        <v>147.34829059829062</v>
      </c>
      <c r="G47" s="4">
        <v>19.102564102564102</v>
      </c>
      <c r="H47" s="4">
        <v>4</v>
      </c>
      <c r="I47" s="4">
        <v>9.5512820512820511</v>
      </c>
      <c r="J47" s="5">
        <f t="shared" si="0"/>
        <v>3355</v>
      </c>
      <c r="K47" s="19"/>
      <c r="L47" s="23"/>
      <c r="M47" s="23"/>
      <c r="N47" s="30"/>
      <c r="O47" s="30"/>
    </row>
    <row r="48" spans="1:15" s="7" customFormat="1" ht="15.75" customHeight="1" x14ac:dyDescent="0.35">
      <c r="A48" s="3" t="s">
        <v>98</v>
      </c>
      <c r="B48" s="4">
        <v>346.85714285714283</v>
      </c>
      <c r="C48" s="4">
        <v>0</v>
      </c>
      <c r="D48" s="4">
        <v>220.14285714285714</v>
      </c>
      <c r="E48" s="4">
        <v>0</v>
      </c>
      <c r="F48" s="4">
        <v>0</v>
      </c>
      <c r="G48" s="4">
        <v>50</v>
      </c>
      <c r="H48" s="4">
        <v>0</v>
      </c>
      <c r="I48" s="4">
        <v>0</v>
      </c>
      <c r="J48" s="5">
        <f t="shared" si="0"/>
        <v>617</v>
      </c>
      <c r="K48" s="19"/>
      <c r="L48" s="23"/>
      <c r="M48" s="23"/>
      <c r="N48" s="30"/>
      <c r="O48" s="30"/>
    </row>
    <row r="49" spans="1:15" s="7" customFormat="1" ht="15.75" customHeight="1" x14ac:dyDescent="0.35">
      <c r="A49" s="3" t="s">
        <v>99</v>
      </c>
      <c r="B49" s="4">
        <v>0</v>
      </c>
      <c r="C49" s="4">
        <v>442.86745503818679</v>
      </c>
      <c r="D49" s="4">
        <v>86</v>
      </c>
      <c r="E49" s="4">
        <v>560.24858339492482</v>
      </c>
      <c r="F49" s="4">
        <v>1002.8839615668884</v>
      </c>
      <c r="G49" s="4">
        <v>0</v>
      </c>
      <c r="H49" s="4">
        <v>0</v>
      </c>
      <c r="I49" s="4">
        <v>10</v>
      </c>
      <c r="J49" s="5">
        <f t="shared" si="0"/>
        <v>2102</v>
      </c>
      <c r="K49" s="19"/>
      <c r="L49" s="23"/>
      <c r="M49" s="23"/>
      <c r="N49" s="30"/>
      <c r="O49" s="30"/>
    </row>
    <row r="50" spans="1:15" s="7" customFormat="1" ht="15.75" customHeight="1" x14ac:dyDescent="0.35">
      <c r="A50" s="3" t="s">
        <v>100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5">
        <f t="shared" si="0"/>
        <v>0</v>
      </c>
      <c r="K50" s="19"/>
      <c r="L50" s="23"/>
      <c r="M50" s="23"/>
      <c r="N50" s="30"/>
      <c r="O50" s="30"/>
    </row>
    <row r="51" spans="1:15" s="7" customFormat="1" ht="15.75" customHeight="1" x14ac:dyDescent="0.35">
      <c r="A51" s="3" t="s">
        <v>45</v>
      </c>
      <c r="B51" s="4">
        <v>1470.6545819059324</v>
      </c>
      <c r="C51" s="4">
        <v>188.00421491149652</v>
      </c>
      <c r="D51" s="4">
        <v>495.70096158083072</v>
      </c>
      <c r="E51" s="4">
        <v>903.23561398266747</v>
      </c>
      <c r="F51" s="4">
        <v>3350.7021870916292</v>
      </c>
      <c r="G51" s="4">
        <v>17657.343796887828</v>
      </c>
      <c r="H51" s="4">
        <v>18641.28388125747</v>
      </c>
      <c r="I51" s="4">
        <v>179.07476238215142</v>
      </c>
      <c r="J51" s="5">
        <f t="shared" si="0"/>
        <v>42886.000000000007</v>
      </c>
      <c r="K51" s="19"/>
      <c r="L51" s="23"/>
      <c r="M51" s="23"/>
      <c r="N51" s="30"/>
      <c r="O51" s="30"/>
    </row>
    <row r="52" spans="1:15" s="7" customFormat="1" ht="15.75" customHeight="1" x14ac:dyDescent="0.35">
      <c r="A52" s="3" t="s">
        <v>46</v>
      </c>
      <c r="B52" s="4">
        <v>977.82447647494359</v>
      </c>
      <c r="C52" s="4">
        <v>8241.7079252920375</v>
      </c>
      <c r="D52" s="4">
        <v>107.30456166456754</v>
      </c>
      <c r="E52" s="4">
        <v>2248.4951382242866</v>
      </c>
      <c r="F52" s="4">
        <v>4866.6055003431147</v>
      </c>
      <c r="G52" s="4">
        <v>1290.3332214628851</v>
      </c>
      <c r="H52" s="4">
        <v>1264.2905814443507</v>
      </c>
      <c r="I52" s="4">
        <v>11599.438595093814</v>
      </c>
      <c r="J52" s="5">
        <f t="shared" si="0"/>
        <v>30596</v>
      </c>
      <c r="K52" s="19"/>
      <c r="L52" s="23"/>
      <c r="M52" s="23"/>
      <c r="N52" s="30"/>
      <c r="O52" s="30"/>
    </row>
    <row r="53" spans="1:15" s="7" customFormat="1" ht="15.75" customHeight="1" x14ac:dyDescent="0.35">
      <c r="A53" s="3" t="s">
        <v>47</v>
      </c>
      <c r="B53" s="4">
        <v>2652.08250841977</v>
      </c>
      <c r="C53" s="4">
        <v>7578.5937961632562</v>
      </c>
      <c r="D53" s="4">
        <v>2581.0984107550694</v>
      </c>
      <c r="E53" s="4">
        <v>3926.634393200703</v>
      </c>
      <c r="F53" s="4">
        <v>7787.8054670517977</v>
      </c>
      <c r="G53" s="4">
        <v>6278.8705307260452</v>
      </c>
      <c r="H53" s="4">
        <v>3953.8186637784174</v>
      </c>
      <c r="I53" s="4">
        <v>1481.0962299049429</v>
      </c>
      <c r="J53" s="5">
        <f t="shared" si="0"/>
        <v>36240</v>
      </c>
      <c r="K53" s="19"/>
      <c r="L53" s="23"/>
      <c r="M53" s="23"/>
      <c r="N53" s="30"/>
      <c r="O53" s="30"/>
    </row>
    <row r="54" spans="1:15" s="7" customFormat="1" ht="15.75" customHeight="1" x14ac:dyDescent="0.35">
      <c r="A54" s="3" t="s">
        <v>48</v>
      </c>
      <c r="B54" s="4">
        <v>588.48329639758219</v>
      </c>
      <c r="C54" s="4">
        <v>15.203160270880362</v>
      </c>
      <c r="D54" s="4">
        <v>2577.1477543802021</v>
      </c>
      <c r="E54" s="4">
        <v>1.7086834733893557</v>
      </c>
      <c r="F54" s="4">
        <v>246.03146117793239</v>
      </c>
      <c r="G54" s="4">
        <v>3304.6491194653663</v>
      </c>
      <c r="H54" s="4">
        <v>2316.600086412659</v>
      </c>
      <c r="I54" s="4">
        <v>1581.1764384219887</v>
      </c>
      <c r="J54" s="5">
        <f t="shared" si="0"/>
        <v>10631</v>
      </c>
      <c r="K54" s="19"/>
      <c r="L54" s="23"/>
      <c r="M54" s="23"/>
      <c r="N54" s="30"/>
      <c r="O54" s="30"/>
    </row>
    <row r="55" spans="1:15" s="7" customFormat="1" ht="15.75" customHeight="1" x14ac:dyDescent="0.35">
      <c r="A55" s="3" t="s">
        <v>49</v>
      </c>
      <c r="B55" s="4">
        <v>1.2408759124087592</v>
      </c>
      <c r="C55" s="4">
        <v>18</v>
      </c>
      <c r="D55" s="4">
        <v>0.86486486486486491</v>
      </c>
      <c r="E55" s="4">
        <v>68</v>
      </c>
      <c r="F55" s="4">
        <v>40</v>
      </c>
      <c r="G55" s="4">
        <v>6.7297297297297298</v>
      </c>
      <c r="H55" s="4">
        <v>1.5510948905109487</v>
      </c>
      <c r="I55" s="4">
        <v>604.61343460248577</v>
      </c>
      <c r="J55" s="5">
        <f t="shared" si="0"/>
        <v>741.00000000000011</v>
      </c>
      <c r="K55" s="19"/>
      <c r="L55" s="23"/>
      <c r="M55" s="23"/>
      <c r="N55" s="30"/>
      <c r="O55" s="30"/>
    </row>
    <row r="56" spans="1:15" s="7" customFormat="1" ht="15.75" customHeight="1" x14ac:dyDescent="0.35">
      <c r="A56" s="3" t="s">
        <v>50</v>
      </c>
      <c r="B56" s="4">
        <v>1209.4427503455488</v>
      </c>
      <c r="C56" s="4">
        <v>29086.451842776853</v>
      </c>
      <c r="D56" s="4">
        <v>24.346902370437448</v>
      </c>
      <c r="E56" s="4">
        <v>591.5278000431797</v>
      </c>
      <c r="F56" s="4">
        <v>12155.845083426979</v>
      </c>
      <c r="G56" s="4">
        <v>0</v>
      </c>
      <c r="H56" s="4">
        <v>0</v>
      </c>
      <c r="I56" s="4">
        <v>169.38562103700255</v>
      </c>
      <c r="J56" s="5">
        <f t="shared" si="0"/>
        <v>43237</v>
      </c>
      <c r="K56" s="19"/>
      <c r="L56" s="23"/>
      <c r="M56" s="23"/>
      <c r="N56" s="30"/>
      <c r="O56" s="30"/>
    </row>
    <row r="57" spans="1:15" s="7" customFormat="1" ht="15.75" customHeight="1" x14ac:dyDescent="0.35">
      <c r="A57" s="3" t="s">
        <v>51</v>
      </c>
      <c r="B57" s="4">
        <v>2018.7597890146262</v>
      </c>
      <c r="C57" s="4">
        <v>883.98416619292072</v>
      </c>
      <c r="D57" s="4">
        <v>2255.4065051329835</v>
      </c>
      <c r="E57" s="4">
        <v>1743.6020733503476</v>
      </c>
      <c r="F57" s="4">
        <v>1090.8129493141755</v>
      </c>
      <c r="G57" s="4">
        <v>2314.9413245817977</v>
      </c>
      <c r="H57" s="4">
        <v>5568.9620427658738</v>
      </c>
      <c r="I57" s="4">
        <v>950.53114964727376</v>
      </c>
      <c r="J57" s="5">
        <f t="shared" si="0"/>
        <v>16827</v>
      </c>
      <c r="K57" s="19"/>
      <c r="L57" s="23"/>
      <c r="M57" s="23"/>
      <c r="N57" s="30"/>
      <c r="O57" s="30"/>
    </row>
    <row r="58" spans="1:15" s="7" customFormat="1" ht="15.75" customHeight="1" x14ac:dyDescent="0.35">
      <c r="A58" s="3" t="s">
        <v>52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63</v>
      </c>
      <c r="H58" s="4">
        <v>29</v>
      </c>
      <c r="I58" s="4">
        <v>12</v>
      </c>
      <c r="J58" s="5">
        <f t="shared" si="0"/>
        <v>104</v>
      </c>
      <c r="K58" s="19"/>
      <c r="L58" s="23"/>
      <c r="M58" s="23"/>
      <c r="N58" s="30"/>
      <c r="O58" s="30"/>
    </row>
    <row r="59" spans="1:15" s="7" customFormat="1" ht="15.75" customHeight="1" x14ac:dyDescent="0.35">
      <c r="A59" s="3" t="s">
        <v>53</v>
      </c>
      <c r="B59" s="4">
        <v>89</v>
      </c>
      <c r="C59" s="4">
        <v>0</v>
      </c>
      <c r="D59" s="4">
        <v>7</v>
      </c>
      <c r="E59" s="4">
        <v>31</v>
      </c>
      <c r="F59" s="4">
        <v>12</v>
      </c>
      <c r="G59" s="4">
        <v>0</v>
      </c>
      <c r="H59" s="4">
        <v>0</v>
      </c>
      <c r="I59" s="4">
        <v>24</v>
      </c>
      <c r="J59" s="5">
        <f t="shared" si="0"/>
        <v>163</v>
      </c>
      <c r="K59" s="19"/>
      <c r="L59" s="23"/>
      <c r="M59" s="23"/>
      <c r="N59" s="30"/>
      <c r="O59" s="30"/>
    </row>
    <row r="60" spans="1:15" s="7" customFormat="1" ht="15.75" customHeight="1" x14ac:dyDescent="0.35">
      <c r="A60" s="3" t="s">
        <v>101</v>
      </c>
      <c r="B60" s="4">
        <v>201.43535799117745</v>
      </c>
      <c r="C60" s="4">
        <v>292.79395241865546</v>
      </c>
      <c r="D60" s="4">
        <v>40</v>
      </c>
      <c r="E60" s="4">
        <v>2.4228028503562942</v>
      </c>
      <c r="F60" s="4">
        <v>1311.811069637673</v>
      </c>
      <c r="G60" s="4">
        <v>0</v>
      </c>
      <c r="H60" s="4">
        <v>20</v>
      </c>
      <c r="I60" s="4">
        <v>14.536817102137764</v>
      </c>
      <c r="J60" s="5">
        <f t="shared" si="0"/>
        <v>1883</v>
      </c>
      <c r="K60" s="19"/>
      <c r="L60" s="23"/>
      <c r="M60" s="23"/>
      <c r="N60" s="30"/>
      <c r="O60" s="30"/>
    </row>
    <row r="61" spans="1:15" s="7" customFormat="1" ht="15.75" customHeight="1" x14ac:dyDescent="0.35">
      <c r="A61" s="3" t="s">
        <v>102</v>
      </c>
      <c r="B61" s="4">
        <v>118.81818181818181</v>
      </c>
      <c r="C61" s="4">
        <v>240.72375366568915</v>
      </c>
      <c r="D61" s="4">
        <v>6</v>
      </c>
      <c r="E61" s="4">
        <v>119.53137829912023</v>
      </c>
      <c r="F61" s="4">
        <v>53.378299120234608</v>
      </c>
      <c r="G61" s="4">
        <v>1.5483870967741935</v>
      </c>
      <c r="H61" s="4">
        <v>0</v>
      </c>
      <c r="I61" s="4">
        <v>3</v>
      </c>
      <c r="J61" s="5">
        <f t="shared" si="0"/>
        <v>542.99999999999989</v>
      </c>
      <c r="K61" s="19"/>
      <c r="L61" s="23"/>
      <c r="M61" s="23"/>
      <c r="N61" s="30"/>
      <c r="O61" s="30"/>
    </row>
    <row r="62" spans="1:15" s="7" customFormat="1" ht="15.75" customHeight="1" x14ac:dyDescent="0.35">
      <c r="A62" s="3" t="s">
        <v>103</v>
      </c>
      <c r="B62" s="4">
        <v>2</v>
      </c>
      <c r="C62" s="4">
        <v>7.4337349397590362</v>
      </c>
      <c r="D62" s="4">
        <v>177.56626506024097</v>
      </c>
      <c r="E62" s="4">
        <v>44</v>
      </c>
      <c r="F62" s="4">
        <v>50</v>
      </c>
      <c r="G62" s="4">
        <v>92</v>
      </c>
      <c r="H62" s="4">
        <v>8</v>
      </c>
      <c r="I62" s="4">
        <v>3</v>
      </c>
      <c r="J62" s="5">
        <f t="shared" si="0"/>
        <v>384</v>
      </c>
      <c r="K62" s="19"/>
      <c r="L62" s="23"/>
      <c r="M62" s="23"/>
      <c r="N62" s="30"/>
      <c r="O62" s="30"/>
    </row>
    <row r="63" spans="1:15" s="7" customFormat="1" ht="15.75" customHeight="1" x14ac:dyDescent="0.35">
      <c r="A63" s="3" t="s">
        <v>104</v>
      </c>
      <c r="B63" s="4">
        <v>74</v>
      </c>
      <c r="C63" s="4">
        <v>0</v>
      </c>
      <c r="D63" s="4">
        <v>0</v>
      </c>
      <c r="E63" s="4">
        <v>42</v>
      </c>
      <c r="F63" s="4">
        <v>60</v>
      </c>
      <c r="G63" s="4">
        <v>0</v>
      </c>
      <c r="H63" s="4">
        <v>10</v>
      </c>
      <c r="I63" s="4">
        <v>0</v>
      </c>
      <c r="J63" s="5">
        <f t="shared" si="0"/>
        <v>186</v>
      </c>
      <c r="K63" s="19"/>
      <c r="L63" s="23"/>
      <c r="M63" s="23"/>
      <c r="N63" s="30"/>
      <c r="O63" s="30"/>
    </row>
    <row r="64" spans="1:15" s="7" customFormat="1" ht="15.75" customHeight="1" x14ac:dyDescent="0.35">
      <c r="A64" s="3" t="s">
        <v>105</v>
      </c>
      <c r="B64" s="4">
        <v>0</v>
      </c>
      <c r="C64" s="4">
        <v>0</v>
      </c>
      <c r="D64" s="4">
        <v>595.85185185185185</v>
      </c>
      <c r="E64" s="4">
        <v>0</v>
      </c>
      <c r="F64" s="4">
        <v>1982.7552334943639</v>
      </c>
      <c r="G64" s="4">
        <v>5368.3929146537839</v>
      </c>
      <c r="H64" s="4">
        <v>640</v>
      </c>
      <c r="I64" s="4">
        <v>235</v>
      </c>
      <c r="J64" s="5">
        <f t="shared" si="0"/>
        <v>8822</v>
      </c>
      <c r="K64" s="19"/>
      <c r="L64" s="23"/>
      <c r="M64" s="23"/>
      <c r="N64" s="30"/>
      <c r="O64" s="30"/>
    </row>
    <row r="65" spans="1:15" s="7" customFormat="1" ht="15.75" customHeight="1" x14ac:dyDescent="0.35">
      <c r="A65" s="3" t="s">
        <v>106</v>
      </c>
      <c r="B65" s="4">
        <v>1290.865548220896</v>
      </c>
      <c r="C65" s="4">
        <v>663.89562006873734</v>
      </c>
      <c r="D65" s="4">
        <v>5758.9057738502188</v>
      </c>
      <c r="E65" s="4">
        <v>77</v>
      </c>
      <c r="F65" s="4">
        <v>2141.3853891424455</v>
      </c>
      <c r="G65" s="4">
        <v>2318.3008641450629</v>
      </c>
      <c r="H65" s="4">
        <v>415.21209164064373</v>
      </c>
      <c r="I65" s="4">
        <v>363.43471293199553</v>
      </c>
      <c r="J65" s="5">
        <f t="shared" si="0"/>
        <v>13029</v>
      </c>
      <c r="K65" s="19"/>
      <c r="L65" s="23"/>
      <c r="M65" s="23"/>
      <c r="N65" s="30"/>
      <c r="O65" s="30"/>
    </row>
    <row r="66" spans="1:15" s="7" customFormat="1" ht="15.75" customHeight="1" x14ac:dyDescent="0.35">
      <c r="A66" s="3" t="s">
        <v>107</v>
      </c>
      <c r="B66" s="4">
        <v>182.51351351351352</v>
      </c>
      <c r="C66" s="4">
        <v>15</v>
      </c>
      <c r="D66" s="4">
        <v>297.18918918918916</v>
      </c>
      <c r="E66" s="4">
        <v>4.5405405405405403</v>
      </c>
      <c r="F66" s="4">
        <v>65</v>
      </c>
      <c r="G66" s="4">
        <v>445.75675675675677</v>
      </c>
      <c r="H66" s="4">
        <v>0</v>
      </c>
      <c r="I66" s="4">
        <v>180</v>
      </c>
      <c r="J66" s="5">
        <f t="shared" si="0"/>
        <v>1190</v>
      </c>
      <c r="K66" s="19"/>
      <c r="L66" s="23"/>
      <c r="M66" s="23"/>
      <c r="N66" s="30"/>
      <c r="O66" s="30"/>
    </row>
    <row r="67" spans="1:15" s="7" customFormat="1" ht="15.75" customHeight="1" x14ac:dyDescent="0.35">
      <c r="A67" s="3" t="s">
        <v>108</v>
      </c>
      <c r="B67" s="4">
        <v>29</v>
      </c>
      <c r="C67" s="4">
        <v>20</v>
      </c>
      <c r="D67" s="4">
        <v>0</v>
      </c>
      <c r="E67" s="4">
        <v>108</v>
      </c>
      <c r="F67" s="4">
        <v>17</v>
      </c>
      <c r="G67" s="4">
        <v>0</v>
      </c>
      <c r="H67" s="4">
        <v>0</v>
      </c>
      <c r="I67" s="4">
        <v>7</v>
      </c>
      <c r="J67" s="5">
        <f t="shared" si="0"/>
        <v>181</v>
      </c>
      <c r="K67" s="19"/>
      <c r="L67" s="23"/>
      <c r="M67" s="23"/>
      <c r="N67" s="30"/>
      <c r="O67" s="30"/>
    </row>
    <row r="68" spans="1:15" s="7" customFormat="1" ht="15.75" customHeight="1" x14ac:dyDescent="0.35">
      <c r="A68" s="3" t="s">
        <v>54</v>
      </c>
      <c r="B68" s="4">
        <v>12815.471783429875</v>
      </c>
      <c r="C68" s="4">
        <v>8404.1047546834598</v>
      </c>
      <c r="D68" s="4">
        <v>59126.681351256244</v>
      </c>
      <c r="E68" s="4">
        <v>10245.02285167909</v>
      </c>
      <c r="F68" s="4">
        <v>6117.3711978803467</v>
      </c>
      <c r="G68" s="4">
        <v>9344.7225704026696</v>
      </c>
      <c r="H68" s="4">
        <v>9697.2952347842511</v>
      </c>
      <c r="I68" s="4">
        <v>1364.3302558840785</v>
      </c>
      <c r="J68" s="5">
        <f t="shared" si="0"/>
        <v>117115.00000000001</v>
      </c>
      <c r="K68" s="19"/>
      <c r="L68" s="23"/>
      <c r="M68" s="23"/>
      <c r="N68" s="30"/>
      <c r="O68" s="30"/>
    </row>
    <row r="69" spans="1:15" s="7" customFormat="1" ht="15.75" customHeight="1" x14ac:dyDescent="0.35">
      <c r="A69" s="3" t="s">
        <v>55</v>
      </c>
      <c r="B69" s="4">
        <v>46015.508284208328</v>
      </c>
      <c r="C69" s="4">
        <v>65845.334886104043</v>
      </c>
      <c r="D69" s="4">
        <v>16442.576456361588</v>
      </c>
      <c r="E69" s="4">
        <v>63695.907826367977</v>
      </c>
      <c r="F69" s="4">
        <v>8247.3173642440997</v>
      </c>
      <c r="G69" s="4">
        <v>28717.714199578513</v>
      </c>
      <c r="H69" s="4">
        <v>35875.20407060998</v>
      </c>
      <c r="I69" s="4">
        <v>9290.4369125254689</v>
      </c>
      <c r="J69" s="5">
        <f t="shared" si="0"/>
        <v>274130</v>
      </c>
      <c r="K69" s="19"/>
      <c r="L69" s="23"/>
      <c r="M69" s="23"/>
      <c r="N69" s="30"/>
      <c r="O69" s="30"/>
    </row>
    <row r="70" spans="1:15" s="7" customFormat="1" ht="14.25" customHeight="1" thickBot="1" x14ac:dyDescent="0.4">
      <c r="A70" s="42" t="s">
        <v>10</v>
      </c>
      <c r="B70" s="43">
        <f t="shared" ref="B70:J70" si="1">SUM(B8:B69)</f>
        <v>226713.15021779083</v>
      </c>
      <c r="C70" s="43">
        <f t="shared" si="1"/>
        <v>1814594.6896543603</v>
      </c>
      <c r="D70" s="43">
        <f t="shared" si="1"/>
        <v>936412.32083488849</v>
      </c>
      <c r="E70" s="43">
        <f t="shared" si="1"/>
        <v>847117.04154877062</v>
      </c>
      <c r="F70" s="43">
        <f t="shared" si="1"/>
        <v>264053.12840711075</v>
      </c>
      <c r="G70" s="43">
        <f t="shared" si="1"/>
        <v>294128.29416208674</v>
      </c>
      <c r="H70" s="43">
        <f t="shared" si="1"/>
        <v>1250724.6745380273</v>
      </c>
      <c r="I70" s="43">
        <f t="shared" si="1"/>
        <v>244067.7006369638</v>
      </c>
      <c r="J70" s="44">
        <f t="shared" si="1"/>
        <v>5877810.9999999991</v>
      </c>
      <c r="K70" s="19"/>
      <c r="L70" s="23"/>
      <c r="M70" s="23"/>
      <c r="N70" s="30"/>
      <c r="O70" s="30"/>
    </row>
    <row r="71" spans="1:15" s="16" customFormat="1" ht="15.75" customHeight="1" x14ac:dyDescent="0.35">
      <c r="A71" s="119" t="s">
        <v>119</v>
      </c>
      <c r="B71" s="119"/>
      <c r="C71" s="119"/>
      <c r="D71" s="119"/>
      <c r="E71" s="119"/>
      <c r="F71" s="29"/>
      <c r="G71" s="119"/>
      <c r="H71" s="119"/>
      <c r="K71" s="19"/>
      <c r="L71" s="23"/>
      <c r="M71" s="23"/>
    </row>
    <row r="72" spans="1:15" s="30" customFormat="1" ht="12.75" customHeight="1" x14ac:dyDescent="0.35">
      <c r="A72" s="119" t="s">
        <v>120</v>
      </c>
      <c r="B72" s="119"/>
      <c r="C72" s="119"/>
      <c r="D72" s="119"/>
      <c r="E72" s="119"/>
      <c r="F72" s="29"/>
      <c r="G72" s="119"/>
      <c r="H72" s="119"/>
      <c r="I72" s="16"/>
      <c r="J72" s="16"/>
      <c r="K72" s="19"/>
      <c r="L72" s="23"/>
      <c r="M72" s="23"/>
    </row>
    <row r="73" spans="1:15" s="30" customFormat="1" ht="15" customHeight="1" x14ac:dyDescent="0.35">
      <c r="A73" s="119"/>
      <c r="B73" s="119"/>
      <c r="C73" s="122"/>
      <c r="D73" s="122"/>
      <c r="E73" s="122"/>
      <c r="F73" s="122"/>
      <c r="G73" s="122"/>
      <c r="H73" s="122"/>
      <c r="I73" s="24"/>
      <c r="J73" s="24"/>
      <c r="K73" s="19"/>
      <c r="L73" s="23"/>
      <c r="M73" s="23"/>
    </row>
    <row r="74" spans="1:15" s="16" customFormat="1" ht="21" x14ac:dyDescent="0.35">
      <c r="K74" s="19"/>
      <c r="L74" s="23"/>
      <c r="M74" s="23"/>
    </row>
    <row r="75" spans="1:15" s="16" customFormat="1" ht="21" x14ac:dyDescent="0.35">
      <c r="K75" s="19"/>
      <c r="L75" s="23"/>
      <c r="M75" s="23"/>
    </row>
    <row r="76" spans="1:15" s="16" customFormat="1" ht="21" x14ac:dyDescent="0.35">
      <c r="K76" s="19"/>
      <c r="L76" s="23"/>
      <c r="M76" s="23"/>
    </row>
    <row r="77" spans="1:15" s="16" customFormat="1" ht="21" x14ac:dyDescent="0.35">
      <c r="K77" s="19"/>
      <c r="L77" s="23"/>
      <c r="M77" s="23"/>
    </row>
    <row r="78" spans="1:15" s="16" customFormat="1" ht="21" x14ac:dyDescent="0.35">
      <c r="A78" s="206" t="s">
        <v>121</v>
      </c>
      <c r="B78" s="206"/>
      <c r="C78" s="206"/>
      <c r="D78" s="206"/>
      <c r="E78" s="206"/>
      <c r="F78" s="206"/>
      <c r="G78" s="206"/>
      <c r="H78" s="206"/>
      <c r="I78" s="206"/>
      <c r="J78" s="206"/>
      <c r="K78" s="19"/>
      <c r="L78" s="23"/>
      <c r="M78" s="23"/>
    </row>
    <row r="79" spans="1:15" s="16" customFormat="1" ht="18" customHeight="1" x14ac:dyDescent="0.35">
      <c r="A79" s="206" t="s">
        <v>109</v>
      </c>
      <c r="B79" s="206"/>
      <c r="C79" s="206"/>
      <c r="D79" s="206"/>
      <c r="E79" s="206"/>
      <c r="F79" s="206"/>
      <c r="G79" s="206"/>
      <c r="H79" s="206"/>
      <c r="I79" s="206"/>
      <c r="J79" s="206"/>
      <c r="K79" s="19"/>
      <c r="L79" s="23"/>
      <c r="M79" s="23"/>
    </row>
    <row r="80" spans="1:15" s="16" customFormat="1" ht="18" customHeight="1" x14ac:dyDescent="0.35">
      <c r="A80" s="206" t="s">
        <v>83</v>
      </c>
      <c r="B80" s="206"/>
      <c r="C80" s="206"/>
      <c r="D80" s="206"/>
      <c r="E80" s="206"/>
      <c r="F80" s="206"/>
      <c r="G80" s="206"/>
      <c r="H80" s="206"/>
      <c r="I80" s="206"/>
      <c r="J80" s="206"/>
      <c r="K80" s="19"/>
      <c r="L80" s="23"/>
      <c r="M80" s="23"/>
    </row>
    <row r="81" spans="1:15" s="16" customFormat="1" ht="3" customHeight="1" thickBot="1" x14ac:dyDescent="0.4">
      <c r="A81" s="18"/>
      <c r="K81" s="19"/>
      <c r="L81" s="23"/>
      <c r="M81" s="23"/>
    </row>
    <row r="82" spans="1:15" ht="18" customHeight="1" x14ac:dyDescent="0.35">
      <c r="A82" s="39" t="s">
        <v>1</v>
      </c>
      <c r="B82" s="40" t="s">
        <v>2</v>
      </c>
      <c r="C82" s="40" t="s">
        <v>3</v>
      </c>
      <c r="D82" s="40" t="s">
        <v>4</v>
      </c>
      <c r="E82" s="40" t="s">
        <v>5</v>
      </c>
      <c r="F82" s="40" t="s">
        <v>6</v>
      </c>
      <c r="G82" s="40" t="s">
        <v>7</v>
      </c>
      <c r="H82" s="40" t="s">
        <v>8</v>
      </c>
      <c r="I82" s="40" t="s">
        <v>9</v>
      </c>
      <c r="J82" s="41" t="s">
        <v>10</v>
      </c>
      <c r="K82" s="19"/>
      <c r="L82" s="23"/>
      <c r="M82" s="23"/>
      <c r="N82" s="16"/>
      <c r="O82" s="16"/>
    </row>
    <row r="83" spans="1:15" ht="15" customHeight="1" x14ac:dyDescent="0.35">
      <c r="A83" s="3" t="s">
        <v>11</v>
      </c>
      <c r="B83" s="4">
        <v>29170.58066386819</v>
      </c>
      <c r="C83" s="4">
        <v>1639046.0607925153</v>
      </c>
      <c r="D83" s="4">
        <v>701830.45094816573</v>
      </c>
      <c r="E83" s="4">
        <v>496566.09131020197</v>
      </c>
      <c r="F83" s="4">
        <v>42266.650754760281</v>
      </c>
      <c r="G83" s="4">
        <v>0</v>
      </c>
      <c r="H83" s="4">
        <v>100125.69931972976</v>
      </c>
      <c r="I83" s="4">
        <v>53399.46621075899</v>
      </c>
      <c r="J83" s="5">
        <f>SUM(B83:I83)</f>
        <v>3062405</v>
      </c>
      <c r="K83" s="19"/>
      <c r="L83" s="23"/>
      <c r="M83" s="23"/>
      <c r="N83" s="16"/>
      <c r="O83" s="16"/>
    </row>
    <row r="84" spans="1:15" ht="15" customHeight="1" x14ac:dyDescent="0.35">
      <c r="A84" s="3" t="s">
        <v>12</v>
      </c>
      <c r="B84" s="4">
        <v>26735.59121844334</v>
      </c>
      <c r="C84" s="4">
        <v>25327.153300002068</v>
      </c>
      <c r="D84" s="4">
        <v>23447.413512240837</v>
      </c>
      <c r="E84" s="4">
        <v>16343.764774587446</v>
      </c>
      <c r="F84" s="4">
        <v>26191.141185437999</v>
      </c>
      <c r="G84" s="4">
        <v>31237.413074502903</v>
      </c>
      <c r="H84" s="4">
        <v>244620.07172135837</v>
      </c>
      <c r="I84" s="4">
        <v>21940.451213427037</v>
      </c>
      <c r="J84" s="5">
        <f t="shared" ref="J84:J142" si="2">SUM(B84:I84)</f>
        <v>415843.00000000006</v>
      </c>
      <c r="K84" s="19"/>
      <c r="L84" s="23"/>
      <c r="M84" s="23"/>
      <c r="N84" s="16"/>
      <c r="O84" s="16"/>
    </row>
    <row r="85" spans="1:15" ht="15" customHeight="1" x14ac:dyDescent="0.35">
      <c r="A85" s="3" t="s">
        <v>13</v>
      </c>
      <c r="B85" s="4">
        <v>483.52668213457076</v>
      </c>
      <c r="C85" s="4">
        <v>289</v>
      </c>
      <c r="D85" s="4">
        <v>1069</v>
      </c>
      <c r="E85" s="4">
        <v>0</v>
      </c>
      <c r="F85" s="4">
        <v>0</v>
      </c>
      <c r="G85" s="4">
        <v>8758.4733178654296</v>
      </c>
      <c r="H85" s="4">
        <v>0</v>
      </c>
      <c r="I85" s="4">
        <v>0</v>
      </c>
      <c r="J85" s="5">
        <f t="shared" si="2"/>
        <v>10600</v>
      </c>
      <c r="K85" s="19"/>
      <c r="L85" s="23"/>
      <c r="M85" s="23"/>
      <c r="N85" s="16"/>
      <c r="O85" s="16"/>
    </row>
    <row r="86" spans="1:15" ht="15" customHeight="1" x14ac:dyDescent="0.35">
      <c r="A86" s="3" t="s">
        <v>14</v>
      </c>
      <c r="B86" s="4">
        <v>17127.347471074656</v>
      </c>
      <c r="C86" s="4">
        <v>476223.61190494284</v>
      </c>
      <c r="D86" s="4">
        <v>56110.441475969114</v>
      </c>
      <c r="E86" s="4">
        <v>6143.4640481386832</v>
      </c>
      <c r="F86" s="4">
        <v>35793.755755714301</v>
      </c>
      <c r="G86" s="4">
        <v>64617.583047092958</v>
      </c>
      <c r="H86" s="4">
        <v>2884.5375565136433</v>
      </c>
      <c r="I86" s="4">
        <v>139106.68500955382</v>
      </c>
      <c r="J86" s="5">
        <f t="shared" si="2"/>
        <v>798007.42626900005</v>
      </c>
      <c r="K86" s="19"/>
      <c r="L86" s="23"/>
      <c r="M86" s="23"/>
      <c r="N86" s="16"/>
      <c r="O86" s="16"/>
    </row>
    <row r="87" spans="1:15" ht="15" customHeight="1" x14ac:dyDescent="0.35">
      <c r="A87" s="3" t="s">
        <v>15</v>
      </c>
      <c r="B87" s="4">
        <v>1.5817223198594024</v>
      </c>
      <c r="C87" s="4">
        <v>772.90065746650578</v>
      </c>
      <c r="D87" s="4">
        <v>13064.129587631898</v>
      </c>
      <c r="E87" s="4">
        <v>8</v>
      </c>
      <c r="F87" s="4">
        <v>121.14381442525135</v>
      </c>
      <c r="G87" s="4">
        <v>3</v>
      </c>
      <c r="H87" s="4">
        <v>54374.239969077709</v>
      </c>
      <c r="I87" s="4">
        <v>7600.00424907877</v>
      </c>
      <c r="J87" s="5">
        <f t="shared" si="2"/>
        <v>75945</v>
      </c>
      <c r="K87" s="19"/>
      <c r="L87" s="23"/>
      <c r="M87" s="23"/>
      <c r="N87" s="16"/>
      <c r="O87" s="16"/>
    </row>
    <row r="88" spans="1:15" ht="15" customHeight="1" x14ac:dyDescent="0.35">
      <c r="A88" s="3" t="s">
        <v>16</v>
      </c>
      <c r="B88" s="4">
        <v>6193.1846083889477</v>
      </c>
      <c r="C88" s="4">
        <v>3804.2663910726105</v>
      </c>
      <c r="D88" s="4">
        <v>9726.9852065727864</v>
      </c>
      <c r="E88" s="4">
        <v>12516.281815393742</v>
      </c>
      <c r="F88" s="4">
        <v>17437.523530408653</v>
      </c>
      <c r="G88" s="4">
        <v>9969.9557724807946</v>
      </c>
      <c r="H88" s="4">
        <v>225619.77822142141</v>
      </c>
      <c r="I88" s="4">
        <v>7950.0244542610526</v>
      </c>
      <c r="J88" s="5">
        <f t="shared" si="2"/>
        <v>293218</v>
      </c>
      <c r="K88" s="19"/>
      <c r="L88" s="23"/>
      <c r="M88" s="23"/>
      <c r="N88" s="16"/>
      <c r="O88" s="16"/>
    </row>
    <row r="89" spans="1:15" ht="15" customHeight="1" x14ac:dyDescent="0.35">
      <c r="A89" s="3" t="s">
        <v>17</v>
      </c>
      <c r="B89" s="4">
        <v>585.41212857129119</v>
      </c>
      <c r="C89" s="4">
        <v>2346.7562854149619</v>
      </c>
      <c r="D89" s="4">
        <v>15826.019769017701</v>
      </c>
      <c r="E89" s="4">
        <v>1457.8893170858489</v>
      </c>
      <c r="F89" s="4">
        <v>4098.2991736341</v>
      </c>
      <c r="G89" s="4">
        <v>46484.552269495791</v>
      </c>
      <c r="H89" s="4">
        <v>151507.00628739948</v>
      </c>
      <c r="I89" s="4">
        <v>83588.064769380828</v>
      </c>
      <c r="J89" s="5">
        <f t="shared" si="2"/>
        <v>305894</v>
      </c>
      <c r="K89" s="19"/>
      <c r="L89" s="23"/>
      <c r="M89" s="23"/>
      <c r="N89" s="16"/>
      <c r="O89" s="16"/>
    </row>
    <row r="90" spans="1:15" ht="15" customHeight="1" x14ac:dyDescent="0.35">
      <c r="A90" s="3" t="s">
        <v>18</v>
      </c>
      <c r="B90" s="4">
        <v>78.702290076335885</v>
      </c>
      <c r="C90" s="4">
        <v>0</v>
      </c>
      <c r="D90" s="4">
        <v>81.057755153343393</v>
      </c>
      <c r="E90" s="4">
        <v>0</v>
      </c>
      <c r="F90" s="4">
        <v>3434.8738292873509</v>
      </c>
      <c r="G90" s="4">
        <v>1705.3369763077264</v>
      </c>
      <c r="H90" s="4">
        <v>3644.6001116548518</v>
      </c>
      <c r="I90" s="4">
        <v>1159.4290375203916</v>
      </c>
      <c r="J90" s="5">
        <f t="shared" si="2"/>
        <v>10104</v>
      </c>
      <c r="K90" s="19"/>
      <c r="L90" s="23"/>
      <c r="M90" s="23"/>
      <c r="N90" s="16"/>
      <c r="O90" s="16"/>
    </row>
    <row r="91" spans="1:15" ht="15" customHeight="1" x14ac:dyDescent="0.35">
      <c r="A91" s="3" t="s">
        <v>19</v>
      </c>
      <c r="B91" s="4">
        <v>2885.4670628785534</v>
      </c>
      <c r="C91" s="4">
        <v>11936.637639243769</v>
      </c>
      <c r="D91" s="4">
        <v>31104.531556617301</v>
      </c>
      <c r="E91" s="4">
        <v>2379.7477755905111</v>
      </c>
      <c r="F91" s="4">
        <v>34387.235677111559</v>
      </c>
      <c r="G91" s="4">
        <v>59037.91681270078</v>
      </c>
      <c r="H91" s="4">
        <v>217583.74206517779</v>
      </c>
      <c r="I91" s="4">
        <v>4388.7214106797073</v>
      </c>
      <c r="J91" s="5">
        <f t="shared" si="2"/>
        <v>363703.99999999994</v>
      </c>
      <c r="K91" s="19"/>
      <c r="L91" s="23"/>
      <c r="M91" s="23"/>
      <c r="N91" s="16"/>
      <c r="O91" s="16"/>
    </row>
    <row r="92" spans="1:15" ht="15" customHeight="1" x14ac:dyDescent="0.35">
      <c r="A92" s="3" t="s">
        <v>90</v>
      </c>
      <c r="B92" s="4">
        <v>1589.6585365853659</v>
      </c>
      <c r="C92" s="4">
        <v>0</v>
      </c>
      <c r="D92" s="4">
        <v>28.341463414634148</v>
      </c>
      <c r="E92" s="4">
        <v>275</v>
      </c>
      <c r="F92" s="4">
        <v>0</v>
      </c>
      <c r="G92" s="4">
        <v>0</v>
      </c>
      <c r="H92" s="4">
        <v>0</v>
      </c>
      <c r="I92" s="4">
        <v>0</v>
      </c>
      <c r="J92" s="5">
        <f t="shared" si="2"/>
        <v>1893</v>
      </c>
      <c r="K92" s="19"/>
      <c r="L92" s="23"/>
      <c r="M92" s="23"/>
      <c r="N92" s="16"/>
      <c r="O92" s="16"/>
    </row>
    <row r="93" spans="1:15" ht="15" customHeight="1" x14ac:dyDescent="0.35">
      <c r="A93" s="3" t="s">
        <v>20</v>
      </c>
      <c r="B93" s="4">
        <v>15675.846991524104</v>
      </c>
      <c r="C93" s="4">
        <v>15812.759361723698</v>
      </c>
      <c r="D93" s="4">
        <v>1980.1217804848698</v>
      </c>
      <c r="E93" s="4">
        <v>29937.59111051845</v>
      </c>
      <c r="F93" s="4">
        <v>5069.3881641978278</v>
      </c>
      <c r="G93" s="4">
        <v>2710.5186361513802</v>
      </c>
      <c r="H93" s="4">
        <v>31889.035027462123</v>
      </c>
      <c r="I93" s="4">
        <v>2888.738927937552</v>
      </c>
      <c r="J93" s="5">
        <f t="shared" si="2"/>
        <v>105964</v>
      </c>
      <c r="K93" s="19"/>
      <c r="L93" s="23"/>
      <c r="M93" s="23"/>
      <c r="N93" s="16"/>
      <c r="O93" s="16"/>
    </row>
    <row r="94" spans="1:15" ht="15" customHeight="1" x14ac:dyDescent="0.35">
      <c r="A94" s="3" t="s">
        <v>21</v>
      </c>
      <c r="B94" s="4">
        <v>2319.1115358687466</v>
      </c>
      <c r="C94" s="4">
        <v>22403.597671638301</v>
      </c>
      <c r="D94" s="4">
        <v>403.09750044713888</v>
      </c>
      <c r="E94" s="4">
        <v>6501.0395387336212</v>
      </c>
      <c r="F94" s="4">
        <v>13644.781527532847</v>
      </c>
      <c r="G94" s="4">
        <v>18807.987871871137</v>
      </c>
      <c r="H94" s="4">
        <v>140.74938756003831</v>
      </c>
      <c r="I94" s="4">
        <v>12116.634966348172</v>
      </c>
      <c r="J94" s="5">
        <f t="shared" si="2"/>
        <v>76337.000000000015</v>
      </c>
      <c r="K94" s="19"/>
      <c r="L94" s="23"/>
      <c r="M94" s="23"/>
      <c r="N94" s="16"/>
      <c r="O94" s="16"/>
    </row>
    <row r="95" spans="1:15" ht="15" customHeight="1" x14ac:dyDescent="0.35">
      <c r="A95" s="3" t="s">
        <v>22</v>
      </c>
      <c r="B95" s="4">
        <v>0</v>
      </c>
      <c r="C95" s="4">
        <v>0</v>
      </c>
      <c r="D95" s="4">
        <v>0</v>
      </c>
      <c r="E95" s="4">
        <v>46471.918235431192</v>
      </c>
      <c r="F95" s="4">
        <v>2814.4253681190798</v>
      </c>
      <c r="G95" s="4">
        <v>1110.310823208255</v>
      </c>
      <c r="H95" s="4">
        <v>2404.3455732414723</v>
      </c>
      <c r="I95" s="4">
        <v>0</v>
      </c>
      <c r="J95" s="5">
        <f t="shared" si="2"/>
        <v>52801</v>
      </c>
      <c r="K95" s="19"/>
      <c r="L95" s="23"/>
      <c r="M95" s="23"/>
      <c r="N95" s="16"/>
      <c r="O95" s="16"/>
    </row>
    <row r="96" spans="1:15" ht="15" customHeight="1" x14ac:dyDescent="0.35">
      <c r="A96" s="3" t="s">
        <v>23</v>
      </c>
      <c r="B96" s="4">
        <v>8408.8438833921336</v>
      </c>
      <c r="C96" s="4">
        <v>24983.675070372919</v>
      </c>
      <c r="D96" s="4">
        <v>748.71890809082765</v>
      </c>
      <c r="E96" s="4">
        <v>8223.0266439960633</v>
      </c>
      <c r="F96" s="4">
        <v>11887.83799571734</v>
      </c>
      <c r="G96" s="4">
        <v>14331.19809996512</v>
      </c>
      <c r="H96" s="4">
        <v>257.13814069796518</v>
      </c>
      <c r="I96" s="4">
        <v>4758.5612577676311</v>
      </c>
      <c r="J96" s="5">
        <f t="shared" si="2"/>
        <v>73599</v>
      </c>
      <c r="K96" s="19"/>
      <c r="L96" s="23"/>
      <c r="M96" s="23"/>
      <c r="N96" s="16"/>
      <c r="O96" s="16"/>
    </row>
    <row r="97" spans="1:15" ht="15" customHeight="1" x14ac:dyDescent="0.35">
      <c r="A97" s="3" t="s">
        <v>24</v>
      </c>
      <c r="B97" s="4">
        <v>79912.834510255896</v>
      </c>
      <c r="C97" s="4">
        <v>34192.08138673631</v>
      </c>
      <c r="D97" s="4">
        <v>52475.166114621366</v>
      </c>
      <c r="E97" s="4">
        <v>93994.140212086917</v>
      </c>
      <c r="F97" s="4">
        <v>17959.56553795455</v>
      </c>
      <c r="G97" s="4">
        <v>10882.119185783817</v>
      </c>
      <c r="H97" s="4">
        <v>35408.903549265211</v>
      </c>
      <c r="I97" s="4">
        <v>19748.189503295915</v>
      </c>
      <c r="J97" s="5">
        <f t="shared" si="2"/>
        <v>344573.00000000006</v>
      </c>
      <c r="K97" s="19"/>
      <c r="L97" s="23"/>
      <c r="M97" s="23"/>
      <c r="N97" s="16"/>
      <c r="O97" s="16"/>
    </row>
    <row r="98" spans="1:15" ht="15" customHeight="1" x14ac:dyDescent="0.35">
      <c r="A98" s="3" t="s">
        <v>91</v>
      </c>
      <c r="B98" s="4">
        <v>0</v>
      </c>
      <c r="C98" s="4">
        <v>1276.3800000000001</v>
      </c>
      <c r="D98" s="4">
        <v>1</v>
      </c>
      <c r="E98" s="4">
        <v>40.619999999999997</v>
      </c>
      <c r="F98" s="4">
        <v>671</v>
      </c>
      <c r="G98" s="4">
        <v>0</v>
      </c>
      <c r="H98" s="4">
        <v>0</v>
      </c>
      <c r="I98" s="4">
        <v>72</v>
      </c>
      <c r="J98" s="5">
        <f t="shared" si="2"/>
        <v>2061</v>
      </c>
      <c r="K98" s="19"/>
      <c r="L98" s="23"/>
      <c r="M98" s="23"/>
      <c r="N98" s="16"/>
      <c r="O98" s="16"/>
    </row>
    <row r="99" spans="1:15" ht="15" customHeight="1" x14ac:dyDescent="0.35">
      <c r="A99" s="3" t="s">
        <v>25</v>
      </c>
      <c r="B99" s="4">
        <v>6246.7195969555933</v>
      </c>
      <c r="C99" s="4">
        <v>19083.725875177857</v>
      </c>
      <c r="D99" s="4">
        <v>21883.090069778627</v>
      </c>
      <c r="E99" s="4">
        <v>52652.489584766772</v>
      </c>
      <c r="F99" s="4">
        <v>8984.7032070053447</v>
      </c>
      <c r="G99" s="4">
        <v>13983.446986848548</v>
      </c>
      <c r="H99" s="4">
        <v>12383.780090864548</v>
      </c>
      <c r="I99" s="4">
        <v>573.04458860270779</v>
      </c>
      <c r="J99" s="5">
        <f t="shared" si="2"/>
        <v>135790.99999999997</v>
      </c>
      <c r="K99" s="19"/>
      <c r="L99" s="23"/>
      <c r="M99" s="23"/>
      <c r="N99" s="16"/>
      <c r="O99" s="16"/>
    </row>
    <row r="100" spans="1:15" ht="15" customHeight="1" x14ac:dyDescent="0.35">
      <c r="A100" s="3" t="s">
        <v>26</v>
      </c>
      <c r="B100" s="4">
        <v>0</v>
      </c>
      <c r="C100" s="4">
        <v>0</v>
      </c>
      <c r="D100" s="4">
        <v>0</v>
      </c>
      <c r="E100" s="4">
        <v>4800</v>
      </c>
      <c r="F100" s="4">
        <v>0</v>
      </c>
      <c r="G100" s="4">
        <v>0</v>
      </c>
      <c r="H100" s="4">
        <v>0</v>
      </c>
      <c r="I100" s="4">
        <v>0</v>
      </c>
      <c r="J100" s="5">
        <f t="shared" si="2"/>
        <v>4800</v>
      </c>
      <c r="K100" s="19"/>
      <c r="L100" s="23"/>
      <c r="M100" s="23"/>
      <c r="N100" s="16"/>
      <c r="O100" s="16"/>
    </row>
    <row r="101" spans="1:15" ht="15" customHeight="1" x14ac:dyDescent="0.35">
      <c r="A101" s="3" t="s">
        <v>27</v>
      </c>
      <c r="B101" s="4">
        <v>4801.2147422233347</v>
      </c>
      <c r="C101" s="4">
        <v>41389.655338890239</v>
      </c>
      <c r="D101" s="4">
        <v>17571.767105121929</v>
      </c>
      <c r="E101" s="4">
        <v>15116.411731739736</v>
      </c>
      <c r="F101" s="4">
        <v>18302.444404298949</v>
      </c>
      <c r="G101" s="4">
        <v>12338.016404676715</v>
      </c>
      <c r="H101" s="4">
        <v>17541.095507310703</v>
      </c>
      <c r="I101" s="4">
        <v>8283.3947657384051</v>
      </c>
      <c r="J101" s="5">
        <f t="shared" si="2"/>
        <v>135344</v>
      </c>
      <c r="K101" s="19"/>
      <c r="L101" s="23"/>
      <c r="M101" s="23"/>
      <c r="N101" s="16"/>
      <c r="O101" s="16"/>
    </row>
    <row r="102" spans="1:15" ht="15" customHeight="1" x14ac:dyDescent="0.35">
      <c r="A102" s="3" t="s">
        <v>28</v>
      </c>
      <c r="B102" s="4">
        <v>4733.2348568599336</v>
      </c>
      <c r="C102" s="4">
        <v>6332.0450526851555</v>
      </c>
      <c r="D102" s="4">
        <v>2506.306018512736</v>
      </c>
      <c r="E102" s="4">
        <v>26177.6659811723</v>
      </c>
      <c r="F102" s="4">
        <v>4651.4360421819783</v>
      </c>
      <c r="G102" s="4">
        <v>7213.0415591611763</v>
      </c>
      <c r="H102" s="4">
        <v>14193.337563595387</v>
      </c>
      <c r="I102" s="4">
        <v>182.93292583132916</v>
      </c>
      <c r="J102" s="5">
        <f t="shared" si="2"/>
        <v>65989.999999999985</v>
      </c>
      <c r="K102" s="19"/>
      <c r="L102" s="23"/>
      <c r="M102" s="23"/>
      <c r="N102" s="16"/>
      <c r="O102" s="16"/>
    </row>
    <row r="103" spans="1:15" ht="15" customHeight="1" x14ac:dyDescent="0.35">
      <c r="A103" s="3" t="s">
        <v>29</v>
      </c>
      <c r="B103" s="4">
        <v>4022.8650907256329</v>
      </c>
      <c r="C103" s="4">
        <v>0.92473591549295775</v>
      </c>
      <c r="D103" s="4">
        <v>1769.9621809934379</v>
      </c>
      <c r="E103" s="4">
        <v>6839.0747790269115</v>
      </c>
      <c r="F103" s="4">
        <v>15531.195507537359</v>
      </c>
      <c r="G103" s="4">
        <v>7850.2088467705325</v>
      </c>
      <c r="H103" s="4">
        <v>33964.56483281454</v>
      </c>
      <c r="I103" s="4">
        <v>102.20402621609057</v>
      </c>
      <c r="J103" s="5">
        <f t="shared" si="2"/>
        <v>70081</v>
      </c>
      <c r="K103" s="19"/>
      <c r="L103" s="23"/>
      <c r="M103" s="23"/>
      <c r="N103" s="16"/>
      <c r="O103" s="16"/>
    </row>
    <row r="104" spans="1:15" ht="15" customHeight="1" x14ac:dyDescent="0.35">
      <c r="A104" s="3" t="s">
        <v>30</v>
      </c>
      <c r="B104" s="4">
        <v>1958.4379240974872</v>
      </c>
      <c r="C104" s="4">
        <v>836.29451592397834</v>
      </c>
      <c r="D104" s="4">
        <v>250.28668531554959</v>
      </c>
      <c r="E104" s="4">
        <v>2098.7012122804922</v>
      </c>
      <c r="F104" s="4">
        <v>6356.5861881061273</v>
      </c>
      <c r="G104" s="4">
        <v>1050.8585400679738</v>
      </c>
      <c r="H104" s="4">
        <v>1585.9129898035826</v>
      </c>
      <c r="I104" s="4">
        <v>115.92194440481128</v>
      </c>
      <c r="J104" s="5">
        <f t="shared" si="2"/>
        <v>14253.000000000002</v>
      </c>
      <c r="K104" s="19"/>
      <c r="L104" s="23"/>
      <c r="M104" s="23"/>
      <c r="N104" s="16"/>
      <c r="O104" s="16"/>
    </row>
    <row r="105" spans="1:15" ht="15" customHeight="1" x14ac:dyDescent="0.35">
      <c r="A105" s="3" t="s">
        <v>31</v>
      </c>
      <c r="B105" s="4">
        <v>309.74280043866065</v>
      </c>
      <c r="C105" s="4">
        <v>285.71580683601337</v>
      </c>
      <c r="D105" s="4">
        <v>16.375548844284083</v>
      </c>
      <c r="E105" s="4">
        <v>20730.332630464436</v>
      </c>
      <c r="F105" s="4">
        <v>74.708882934987443</v>
      </c>
      <c r="G105" s="4">
        <v>15.079887788362399</v>
      </c>
      <c r="H105" s="4">
        <v>3100.2094415183178</v>
      </c>
      <c r="I105" s="4">
        <v>149.83500117493378</v>
      </c>
      <c r="J105" s="5">
        <f t="shared" si="2"/>
        <v>24681.999999999996</v>
      </c>
      <c r="K105" s="19"/>
      <c r="L105" s="23"/>
      <c r="M105" s="23"/>
      <c r="N105" s="16"/>
      <c r="O105" s="16"/>
    </row>
    <row r="106" spans="1:15" ht="15" customHeight="1" x14ac:dyDescent="0.35">
      <c r="A106" s="3" t="s">
        <v>32</v>
      </c>
      <c r="B106" s="4">
        <v>15.737864077669901</v>
      </c>
      <c r="C106" s="4">
        <v>89.194760141567329</v>
      </c>
      <c r="D106" s="4">
        <v>47.844827586206897</v>
      </c>
      <c r="E106" s="4">
        <v>10230.392366277962</v>
      </c>
      <c r="F106" s="4">
        <v>2161.2058739688423</v>
      </c>
      <c r="G106" s="4">
        <v>275.28327888608561</v>
      </c>
      <c r="H106" s="4">
        <v>225.0884284135839</v>
      </c>
      <c r="I106" s="4">
        <v>284.25260064808197</v>
      </c>
      <c r="J106" s="5">
        <f t="shared" si="2"/>
        <v>13329</v>
      </c>
      <c r="K106" s="19"/>
      <c r="L106" s="23"/>
      <c r="M106" s="23"/>
      <c r="N106" s="16"/>
      <c r="O106" s="16"/>
    </row>
    <row r="107" spans="1:15" ht="15" customHeight="1" x14ac:dyDescent="0.35">
      <c r="A107" s="3" t="s">
        <v>33</v>
      </c>
      <c r="B107" s="4">
        <v>5.918811417875526</v>
      </c>
      <c r="C107" s="4">
        <v>10.829008221993833</v>
      </c>
      <c r="D107" s="4">
        <v>925.92468672819689</v>
      </c>
      <c r="E107" s="4">
        <v>109661.63730957013</v>
      </c>
      <c r="F107" s="4">
        <v>4.7970285446888159</v>
      </c>
      <c r="G107" s="4">
        <v>5289.8073815963935</v>
      </c>
      <c r="H107" s="4">
        <v>2169.0857739207222</v>
      </c>
      <c r="I107" s="4">
        <v>0</v>
      </c>
      <c r="J107" s="5">
        <f t="shared" si="2"/>
        <v>118068</v>
      </c>
      <c r="K107" s="19"/>
      <c r="L107" s="23"/>
      <c r="M107" s="23"/>
      <c r="N107" s="16"/>
      <c r="O107" s="16"/>
    </row>
    <row r="108" spans="1:15" ht="15" customHeight="1" x14ac:dyDescent="0.35">
      <c r="A108" s="3" t="s">
        <v>34</v>
      </c>
      <c r="B108" s="4">
        <v>1734.3441629274885</v>
      </c>
      <c r="C108" s="4">
        <v>1031.0001832463408</v>
      </c>
      <c r="D108" s="4">
        <v>253.68116460078039</v>
      </c>
      <c r="E108" s="4">
        <v>1182.6902063296097</v>
      </c>
      <c r="F108" s="4">
        <v>18500.075872409659</v>
      </c>
      <c r="G108" s="4">
        <v>1379.4125293235345</v>
      </c>
      <c r="H108" s="4">
        <v>1849.8246435734086</v>
      </c>
      <c r="I108" s="4">
        <v>114.97123758917837</v>
      </c>
      <c r="J108" s="5">
        <f t="shared" si="2"/>
        <v>26046</v>
      </c>
      <c r="K108" s="19"/>
      <c r="L108" s="23"/>
      <c r="M108" s="23"/>
      <c r="N108" s="16"/>
      <c r="O108" s="16"/>
    </row>
    <row r="109" spans="1:15" ht="15" customHeight="1" x14ac:dyDescent="0.35">
      <c r="A109" s="3" t="s">
        <v>92</v>
      </c>
      <c r="B109" s="4">
        <v>0</v>
      </c>
      <c r="C109" s="4">
        <v>0</v>
      </c>
      <c r="D109" s="4">
        <v>9219.4780414243069</v>
      </c>
      <c r="E109" s="4">
        <v>0</v>
      </c>
      <c r="F109" s="4">
        <v>0</v>
      </c>
      <c r="G109" s="4">
        <v>0</v>
      </c>
      <c r="H109" s="4">
        <v>67780.5219585757</v>
      </c>
      <c r="I109" s="4">
        <v>0</v>
      </c>
      <c r="J109" s="5">
        <f t="shared" si="2"/>
        <v>77000</v>
      </c>
      <c r="K109" s="19"/>
      <c r="L109" s="23"/>
      <c r="M109" s="23"/>
      <c r="N109" s="16"/>
      <c r="O109" s="16"/>
    </row>
    <row r="110" spans="1:15" ht="15" customHeight="1" x14ac:dyDescent="0.35">
      <c r="A110" s="3" t="s">
        <v>36</v>
      </c>
      <c r="B110" s="4">
        <v>16.581956797966964</v>
      </c>
      <c r="C110" s="4">
        <v>29.199302280279795</v>
      </c>
      <c r="D110" s="4">
        <v>0</v>
      </c>
      <c r="E110" s="4">
        <v>22562.79543875777</v>
      </c>
      <c r="F110" s="4">
        <v>6360.8645560682407</v>
      </c>
      <c r="G110" s="4">
        <v>1370.6170569038081</v>
      </c>
      <c r="H110" s="4">
        <v>649.71405310128966</v>
      </c>
      <c r="I110" s="4">
        <v>14.227636090647186</v>
      </c>
      <c r="J110" s="5">
        <f t="shared" si="2"/>
        <v>31004</v>
      </c>
      <c r="K110" s="19"/>
      <c r="L110" s="23"/>
      <c r="M110" s="23"/>
      <c r="N110" s="16"/>
      <c r="O110" s="16"/>
    </row>
    <row r="111" spans="1:15" ht="15" customHeight="1" x14ac:dyDescent="0.35">
      <c r="A111" s="3" t="s">
        <v>37</v>
      </c>
      <c r="B111" s="4">
        <v>55.744483398638891</v>
      </c>
      <c r="C111" s="4">
        <v>4.5473787584362402</v>
      </c>
      <c r="D111" s="4">
        <v>0</v>
      </c>
      <c r="E111" s="4">
        <v>3030.6959726205446</v>
      </c>
      <c r="F111" s="4">
        <v>741.97407024712834</v>
      </c>
      <c r="G111" s="4">
        <v>404.64151622414244</v>
      </c>
      <c r="H111" s="4">
        <v>929.04284653483944</v>
      </c>
      <c r="I111" s="4">
        <v>49.353732216269705</v>
      </c>
      <c r="J111" s="5">
        <f t="shared" si="2"/>
        <v>5216.0000000000009</v>
      </c>
      <c r="K111" s="19"/>
      <c r="L111" s="23"/>
      <c r="M111" s="23"/>
      <c r="N111" s="16"/>
      <c r="O111" s="16"/>
    </row>
    <row r="112" spans="1:15" ht="15" customHeight="1" x14ac:dyDescent="0.35">
      <c r="A112" s="3" t="s">
        <v>38</v>
      </c>
      <c r="B112" s="4">
        <v>504.6896047493035</v>
      </c>
      <c r="C112" s="4">
        <v>68.983643713978296</v>
      </c>
      <c r="D112" s="4">
        <v>0</v>
      </c>
      <c r="E112" s="4">
        <v>1028.3096636138519</v>
      </c>
      <c r="F112" s="4">
        <v>46.591379015890787</v>
      </c>
      <c r="G112" s="4">
        <v>1.4148936170212765</v>
      </c>
      <c r="H112" s="4">
        <v>0</v>
      </c>
      <c r="I112" s="4">
        <v>62.010815289954486</v>
      </c>
      <c r="J112" s="5">
        <f t="shared" si="2"/>
        <v>1712.0000000000005</v>
      </c>
      <c r="K112" s="19"/>
      <c r="L112" s="23"/>
      <c r="M112" s="23"/>
      <c r="N112" s="16"/>
      <c r="O112" s="16"/>
    </row>
    <row r="113" spans="1:15" ht="15" customHeight="1" x14ac:dyDescent="0.35">
      <c r="A113" s="3" t="s">
        <v>39</v>
      </c>
      <c r="B113" s="4">
        <v>0</v>
      </c>
      <c r="C113" s="4">
        <v>0</v>
      </c>
      <c r="D113" s="4">
        <v>0</v>
      </c>
      <c r="E113" s="4">
        <v>7285</v>
      </c>
      <c r="F113" s="4">
        <v>0</v>
      </c>
      <c r="G113" s="4">
        <v>2</v>
      </c>
      <c r="H113" s="4">
        <v>0</v>
      </c>
      <c r="I113" s="4">
        <v>0</v>
      </c>
      <c r="J113" s="5">
        <f t="shared" si="2"/>
        <v>7287</v>
      </c>
      <c r="K113" s="19"/>
      <c r="L113" s="23"/>
      <c r="M113" s="23"/>
      <c r="N113" s="16"/>
      <c r="O113" s="16"/>
    </row>
    <row r="114" spans="1:15" ht="15" customHeight="1" x14ac:dyDescent="0.35">
      <c r="A114" s="3" t="s">
        <v>40</v>
      </c>
      <c r="B114" s="4">
        <v>0</v>
      </c>
      <c r="C114" s="4">
        <v>0</v>
      </c>
      <c r="D114" s="4">
        <v>0</v>
      </c>
      <c r="E114" s="4">
        <v>2556</v>
      </c>
      <c r="F114" s="4">
        <v>0</v>
      </c>
      <c r="G114" s="4">
        <v>0</v>
      </c>
      <c r="H114" s="4">
        <v>0</v>
      </c>
      <c r="I114" s="4">
        <v>0</v>
      </c>
      <c r="J114" s="5">
        <f t="shared" si="2"/>
        <v>2556</v>
      </c>
      <c r="K114" s="19"/>
      <c r="L114" s="23"/>
      <c r="M114" s="23"/>
      <c r="N114" s="16"/>
      <c r="O114" s="16"/>
    </row>
    <row r="115" spans="1:15" ht="15" customHeight="1" x14ac:dyDescent="0.35">
      <c r="A115" s="3" t="s">
        <v>41</v>
      </c>
      <c r="B115" s="4">
        <v>536.10840063961768</v>
      </c>
      <c r="C115" s="4">
        <v>2478.9343020823053</v>
      </c>
      <c r="D115" s="4">
        <v>356.22124835750009</v>
      </c>
      <c r="E115" s="4">
        <v>732.05969735915687</v>
      </c>
      <c r="F115" s="4">
        <v>1767.0337808789493</v>
      </c>
      <c r="G115" s="4">
        <v>8527.4099127573809</v>
      </c>
      <c r="H115" s="4">
        <v>3176.4558819490326</v>
      </c>
      <c r="I115" s="4">
        <v>1776.7767759760586</v>
      </c>
      <c r="J115" s="5">
        <f t="shared" si="2"/>
        <v>19351</v>
      </c>
      <c r="K115" s="19"/>
      <c r="L115" s="23"/>
      <c r="M115" s="23"/>
      <c r="N115" s="16"/>
      <c r="O115" s="16"/>
    </row>
    <row r="116" spans="1:15" ht="15" customHeight="1" x14ac:dyDescent="0.35">
      <c r="A116" s="3" t="s">
        <v>43</v>
      </c>
      <c r="B116" s="4">
        <v>556.75549875035506</v>
      </c>
      <c r="C116" s="4">
        <v>493.74865270511413</v>
      </c>
      <c r="D116" s="4">
        <v>749.05340710978578</v>
      </c>
      <c r="E116" s="4">
        <v>12000.430956783652</v>
      </c>
      <c r="F116" s="4">
        <v>0</v>
      </c>
      <c r="G116" s="4">
        <v>15.154440154440154</v>
      </c>
      <c r="H116" s="4">
        <v>171.85704449665121</v>
      </c>
      <c r="I116" s="4">
        <v>0</v>
      </c>
      <c r="J116" s="5">
        <f t="shared" si="2"/>
        <v>13986.999999999998</v>
      </c>
      <c r="K116" s="19"/>
      <c r="L116" s="23"/>
      <c r="M116" s="23"/>
      <c r="N116" s="16"/>
      <c r="O116" s="16"/>
    </row>
    <row r="117" spans="1:15" ht="15" customHeight="1" x14ac:dyDescent="0.35">
      <c r="A117" s="3" t="s">
        <v>44</v>
      </c>
      <c r="B117" s="4">
        <v>1303.4106531664081</v>
      </c>
      <c r="C117" s="4">
        <v>0</v>
      </c>
      <c r="D117" s="4">
        <v>25866.081097989234</v>
      </c>
      <c r="E117" s="4">
        <v>23874.994375753326</v>
      </c>
      <c r="F117" s="4">
        <v>0</v>
      </c>
      <c r="G117" s="4">
        <v>235.15847613989263</v>
      </c>
      <c r="H117" s="4">
        <v>709.35539695113926</v>
      </c>
      <c r="I117" s="4">
        <v>0</v>
      </c>
      <c r="J117" s="5">
        <f t="shared" si="2"/>
        <v>51989</v>
      </c>
      <c r="K117" s="19"/>
      <c r="L117" s="23"/>
      <c r="M117" s="23"/>
      <c r="N117" s="16"/>
      <c r="O117" s="16"/>
    </row>
    <row r="118" spans="1:15" ht="15" customHeight="1" x14ac:dyDescent="0.35">
      <c r="A118" s="3" t="s">
        <v>93</v>
      </c>
      <c r="B118" s="4">
        <v>320.11500000000001</v>
      </c>
      <c r="C118" s="4">
        <v>498.64</v>
      </c>
      <c r="D118" s="4">
        <v>395.78750000000002</v>
      </c>
      <c r="E118" s="4">
        <v>6694.4575000000004</v>
      </c>
      <c r="F118" s="4">
        <v>0</v>
      </c>
      <c r="G118" s="4">
        <v>0</v>
      </c>
      <c r="H118" s="4">
        <v>0</v>
      </c>
      <c r="I118" s="4">
        <v>0</v>
      </c>
      <c r="J118" s="5">
        <f t="shared" si="2"/>
        <v>7909</v>
      </c>
      <c r="K118" s="19"/>
      <c r="L118" s="23"/>
      <c r="M118" s="23"/>
      <c r="N118" s="16"/>
      <c r="O118" s="16"/>
    </row>
    <row r="119" spans="1:15" ht="15" customHeight="1" x14ac:dyDescent="0.35">
      <c r="A119" s="3" t="s">
        <v>94</v>
      </c>
      <c r="B119" s="4">
        <v>0</v>
      </c>
      <c r="C119" s="4">
        <v>0</v>
      </c>
      <c r="D119" s="4">
        <v>10</v>
      </c>
      <c r="E119" s="4">
        <v>78</v>
      </c>
      <c r="F119" s="4">
        <v>0</v>
      </c>
      <c r="G119" s="4">
        <v>0</v>
      </c>
      <c r="H119" s="4">
        <v>0</v>
      </c>
      <c r="I119" s="4">
        <v>0</v>
      </c>
      <c r="J119" s="5">
        <f t="shared" si="2"/>
        <v>88</v>
      </c>
      <c r="K119" s="19"/>
      <c r="L119" s="23"/>
      <c r="M119" s="23"/>
      <c r="N119" s="16"/>
      <c r="O119" s="16"/>
    </row>
    <row r="120" spans="1:15" ht="15" customHeight="1" x14ac:dyDescent="0.35">
      <c r="A120" s="3" t="s">
        <v>95</v>
      </c>
      <c r="B120" s="4">
        <v>90.231454005934722</v>
      </c>
      <c r="C120" s="4">
        <v>275.64972506223017</v>
      </c>
      <c r="D120" s="4">
        <v>0</v>
      </c>
      <c r="E120" s="4">
        <v>4421.1188209318352</v>
      </c>
      <c r="F120" s="4">
        <v>0</v>
      </c>
      <c r="G120" s="4">
        <v>20</v>
      </c>
      <c r="H120" s="4">
        <v>0</v>
      </c>
      <c r="I120" s="4">
        <v>0</v>
      </c>
      <c r="J120" s="5">
        <f t="shared" si="2"/>
        <v>4807</v>
      </c>
      <c r="K120" s="19"/>
      <c r="L120" s="23"/>
      <c r="M120" s="23"/>
      <c r="N120" s="16"/>
      <c r="O120" s="16"/>
    </row>
    <row r="121" spans="1:15" ht="15" customHeight="1" x14ac:dyDescent="0.35">
      <c r="A121" s="3" t="s">
        <v>96</v>
      </c>
      <c r="B121" s="4">
        <v>0</v>
      </c>
      <c r="C121" s="4">
        <v>0</v>
      </c>
      <c r="D121" s="4">
        <v>101.02868318122556</v>
      </c>
      <c r="E121" s="4">
        <v>7944.9713168187745</v>
      </c>
      <c r="F121" s="4">
        <v>0</v>
      </c>
      <c r="G121" s="4">
        <v>0</v>
      </c>
      <c r="H121" s="4">
        <v>0</v>
      </c>
      <c r="I121" s="4">
        <v>0</v>
      </c>
      <c r="J121" s="5">
        <f t="shared" si="2"/>
        <v>8046</v>
      </c>
      <c r="K121" s="19"/>
      <c r="L121" s="23"/>
      <c r="M121" s="23"/>
      <c r="N121" s="16"/>
      <c r="O121" s="16"/>
    </row>
    <row r="122" spans="1:15" ht="15" customHeight="1" x14ac:dyDescent="0.35">
      <c r="A122" s="3" t="s">
        <v>97</v>
      </c>
      <c r="B122" s="4">
        <v>30</v>
      </c>
      <c r="C122" s="4">
        <v>0</v>
      </c>
      <c r="D122" s="4">
        <v>0</v>
      </c>
      <c r="E122" s="4">
        <v>2858.042709483499</v>
      </c>
      <c r="F122" s="4">
        <v>137.14114832535884</v>
      </c>
      <c r="G122" s="4">
        <v>205.40909090909093</v>
      </c>
      <c r="H122" s="4">
        <v>13</v>
      </c>
      <c r="I122" s="4">
        <v>3.4070512820512819</v>
      </c>
      <c r="J122" s="5">
        <f t="shared" si="2"/>
        <v>3247</v>
      </c>
      <c r="K122" s="19"/>
      <c r="L122" s="23"/>
      <c r="M122" s="23"/>
      <c r="N122" s="16"/>
      <c r="O122" s="16"/>
    </row>
    <row r="123" spans="1:15" ht="15" customHeight="1" x14ac:dyDescent="0.35">
      <c r="A123" s="3" t="s">
        <v>98</v>
      </c>
      <c r="B123" s="4">
        <v>224.74061570153353</v>
      </c>
      <c r="C123" s="4">
        <v>0</v>
      </c>
      <c r="D123" s="4">
        <v>1111.2593842984666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5">
        <f t="shared" si="2"/>
        <v>1336</v>
      </c>
      <c r="K123" s="19"/>
      <c r="L123" s="23"/>
      <c r="M123" s="23"/>
      <c r="N123" s="16"/>
      <c r="O123" s="16"/>
    </row>
    <row r="124" spans="1:15" ht="15" customHeight="1" x14ac:dyDescent="0.35">
      <c r="A124" s="3" t="s">
        <v>99</v>
      </c>
      <c r="B124" s="4">
        <v>0</v>
      </c>
      <c r="C124" s="4">
        <v>20683.440412515825</v>
      </c>
      <c r="D124" s="4">
        <v>90.170064065230051</v>
      </c>
      <c r="E124" s="4">
        <v>7403.362798911995</v>
      </c>
      <c r="F124" s="4">
        <v>4661.6630881433111</v>
      </c>
      <c r="G124" s="4">
        <v>0</v>
      </c>
      <c r="H124" s="4">
        <v>0</v>
      </c>
      <c r="I124" s="4">
        <v>167.36363636363637</v>
      </c>
      <c r="J124" s="5">
        <f t="shared" si="2"/>
        <v>33006</v>
      </c>
      <c r="K124" s="19"/>
      <c r="L124" s="23"/>
      <c r="M124" s="23"/>
      <c r="N124" s="16"/>
      <c r="O124" s="16"/>
    </row>
    <row r="125" spans="1:15" ht="15" customHeight="1" x14ac:dyDescent="0.35">
      <c r="A125" s="3" t="s">
        <v>100</v>
      </c>
      <c r="B125" s="4">
        <v>408</v>
      </c>
      <c r="C125" s="4">
        <v>8257</v>
      </c>
      <c r="D125" s="4">
        <v>0</v>
      </c>
      <c r="E125" s="4">
        <v>0</v>
      </c>
      <c r="F125" s="4">
        <v>140</v>
      </c>
      <c r="G125" s="4">
        <v>5</v>
      </c>
      <c r="H125" s="4">
        <v>0</v>
      </c>
      <c r="I125" s="4">
        <v>6</v>
      </c>
      <c r="J125" s="5">
        <f t="shared" si="2"/>
        <v>8816</v>
      </c>
      <c r="K125" s="19"/>
      <c r="L125" s="23"/>
      <c r="M125" s="23"/>
      <c r="N125" s="16"/>
      <c r="O125" s="16"/>
    </row>
    <row r="126" spans="1:15" ht="15" customHeight="1" x14ac:dyDescent="0.35">
      <c r="A126" s="3" t="s">
        <v>45</v>
      </c>
      <c r="B126" s="4">
        <v>114695.84458032373</v>
      </c>
      <c r="C126" s="4">
        <v>18254.882583160725</v>
      </c>
      <c r="D126" s="4">
        <v>949.85133878570252</v>
      </c>
      <c r="E126" s="4">
        <v>44081.885697774109</v>
      </c>
      <c r="F126" s="4">
        <v>376846.39686526346</v>
      </c>
      <c r="G126" s="4">
        <v>60346.844743625319</v>
      </c>
      <c r="H126" s="4">
        <v>30969.529749307148</v>
      </c>
      <c r="I126" s="4">
        <v>17394.764441759766</v>
      </c>
      <c r="J126" s="5">
        <f t="shared" si="2"/>
        <v>663539.99999999988</v>
      </c>
      <c r="K126" s="19"/>
      <c r="L126" s="23"/>
      <c r="M126" s="23"/>
      <c r="N126" s="16"/>
      <c r="O126" s="16"/>
    </row>
    <row r="127" spans="1:15" ht="15" customHeight="1" x14ac:dyDescent="0.35">
      <c r="A127" s="3" t="s">
        <v>46</v>
      </c>
      <c r="B127" s="4">
        <v>2930.9888608306023</v>
      </c>
      <c r="C127" s="4">
        <v>50726.122667572927</v>
      </c>
      <c r="D127" s="4">
        <v>1390.3897372819138</v>
      </c>
      <c r="E127" s="4">
        <v>18076.54125563478</v>
      </c>
      <c r="F127" s="4">
        <v>72415.073538696364</v>
      </c>
      <c r="G127" s="4">
        <v>7530.5408957235168</v>
      </c>
      <c r="H127" s="4">
        <v>2500.8862246836234</v>
      </c>
      <c r="I127" s="4">
        <v>54072.456819576277</v>
      </c>
      <c r="J127" s="5">
        <f t="shared" si="2"/>
        <v>209643</v>
      </c>
      <c r="K127" s="19"/>
      <c r="L127" s="23"/>
      <c r="M127" s="23"/>
      <c r="N127" s="16"/>
      <c r="O127" s="16"/>
    </row>
    <row r="128" spans="1:15" ht="15" customHeight="1" x14ac:dyDescent="0.35">
      <c r="A128" s="3" t="s">
        <v>47</v>
      </c>
      <c r="B128" s="4">
        <v>1870.9139388300516</v>
      </c>
      <c r="C128" s="4">
        <v>57620.909252502286</v>
      </c>
      <c r="D128" s="4">
        <v>23813.660105591483</v>
      </c>
      <c r="E128" s="4">
        <v>30241.905917313205</v>
      </c>
      <c r="F128" s="4">
        <v>21469.815090058048</v>
      </c>
      <c r="G128" s="4">
        <v>23463.119037743971</v>
      </c>
      <c r="H128" s="4">
        <v>4777.8129433080894</v>
      </c>
      <c r="I128" s="4">
        <v>636.86371465286493</v>
      </c>
      <c r="J128" s="5">
        <f t="shared" si="2"/>
        <v>163895</v>
      </c>
      <c r="K128" s="19"/>
      <c r="L128" s="23"/>
      <c r="M128" s="23"/>
      <c r="N128" s="16"/>
      <c r="O128" s="16"/>
    </row>
    <row r="129" spans="1:15" ht="15" customHeight="1" x14ac:dyDescent="0.35">
      <c r="A129" s="3" t="s">
        <v>48</v>
      </c>
      <c r="B129" s="4">
        <v>1035.4178817474763</v>
      </c>
      <c r="C129" s="4">
        <v>85.167301114421278</v>
      </c>
      <c r="D129" s="4">
        <v>6808.7759297164639</v>
      </c>
      <c r="E129" s="4">
        <v>0</v>
      </c>
      <c r="F129" s="4">
        <v>865.35111716583708</v>
      </c>
      <c r="G129" s="4">
        <v>8606.8461170771916</v>
      </c>
      <c r="H129" s="4">
        <v>2876.9876659352635</v>
      </c>
      <c r="I129" s="4">
        <v>2699.4539872433447</v>
      </c>
      <c r="J129" s="5">
        <f t="shared" si="2"/>
        <v>22977.999999999996</v>
      </c>
      <c r="K129" s="19"/>
      <c r="L129" s="23"/>
      <c r="M129" s="23"/>
      <c r="N129" s="16"/>
      <c r="O129" s="16"/>
    </row>
    <row r="130" spans="1:15" ht="15" customHeight="1" x14ac:dyDescent="0.35">
      <c r="A130" s="3" t="s">
        <v>49</v>
      </c>
      <c r="B130" s="4">
        <v>21052.420387131126</v>
      </c>
      <c r="C130" s="4">
        <v>111027.2352302504</v>
      </c>
      <c r="D130" s="4">
        <v>0</v>
      </c>
      <c r="E130" s="4">
        <v>6864.3279707820047</v>
      </c>
      <c r="F130" s="4">
        <v>90284.664463555178</v>
      </c>
      <c r="G130" s="4">
        <v>4415.7433845832138</v>
      </c>
      <c r="H130" s="4">
        <v>146.80318937221929</v>
      </c>
      <c r="I130" s="4">
        <v>152725.80537432581</v>
      </c>
      <c r="J130" s="5">
        <f t="shared" si="2"/>
        <v>386516.99999999994</v>
      </c>
      <c r="K130" s="19"/>
      <c r="L130" s="23"/>
      <c r="M130" s="23"/>
      <c r="N130" s="16"/>
      <c r="O130" s="16"/>
    </row>
    <row r="131" spans="1:15" ht="15" customHeight="1" x14ac:dyDescent="0.35">
      <c r="A131" s="3" t="s">
        <v>50</v>
      </c>
      <c r="B131" s="4">
        <v>4403.8963438149021</v>
      </c>
      <c r="C131" s="4">
        <v>86129.666501057756</v>
      </c>
      <c r="D131" s="4">
        <v>72.92347514333251</v>
      </c>
      <c r="E131" s="4">
        <v>1902.5737380687883</v>
      </c>
      <c r="F131" s="4">
        <v>34683.370355858096</v>
      </c>
      <c r="G131" s="4">
        <v>0</v>
      </c>
      <c r="H131" s="4">
        <v>0</v>
      </c>
      <c r="I131" s="4">
        <v>467.56958605712919</v>
      </c>
      <c r="J131" s="5">
        <f t="shared" si="2"/>
        <v>127660.00000000003</v>
      </c>
      <c r="K131" s="19"/>
      <c r="L131" s="23"/>
      <c r="M131" s="23"/>
      <c r="N131" s="16"/>
      <c r="O131" s="16"/>
    </row>
    <row r="132" spans="1:15" ht="15" customHeight="1" x14ac:dyDescent="0.35">
      <c r="A132" s="3" t="s">
        <v>51</v>
      </c>
      <c r="B132" s="4">
        <v>38862.270423198235</v>
      </c>
      <c r="C132" s="4">
        <v>28618.341637817637</v>
      </c>
      <c r="D132" s="4">
        <v>100384.88973444021</v>
      </c>
      <c r="E132" s="4">
        <v>54535.794107184411</v>
      </c>
      <c r="F132" s="4">
        <v>106810.50487943721</v>
      </c>
      <c r="G132" s="4">
        <v>38900.91893769645</v>
      </c>
      <c r="H132" s="4">
        <v>24325.750137516203</v>
      </c>
      <c r="I132" s="4">
        <v>14876.530142709669</v>
      </c>
      <c r="J132" s="5">
        <f t="shared" si="2"/>
        <v>407315</v>
      </c>
      <c r="K132" s="19"/>
      <c r="L132" s="23"/>
      <c r="M132" s="23"/>
      <c r="N132" s="16"/>
      <c r="O132" s="16"/>
    </row>
    <row r="133" spans="1:15" ht="15" customHeight="1" x14ac:dyDescent="0.35">
      <c r="A133" s="3" t="s">
        <v>52</v>
      </c>
      <c r="B133" s="4">
        <v>6457.8500798199229</v>
      </c>
      <c r="C133" s="4">
        <v>1014.4230769230769</v>
      </c>
      <c r="D133" s="4">
        <v>17</v>
      </c>
      <c r="E133" s="4">
        <v>0</v>
      </c>
      <c r="F133" s="4">
        <v>0</v>
      </c>
      <c r="G133" s="4">
        <v>9692.519723042793</v>
      </c>
      <c r="H133" s="4">
        <v>0</v>
      </c>
      <c r="I133" s="4">
        <v>1302.2071202142074</v>
      </c>
      <c r="J133" s="5">
        <f t="shared" si="2"/>
        <v>18484</v>
      </c>
      <c r="K133" s="19"/>
      <c r="L133" s="23"/>
      <c r="M133" s="23"/>
      <c r="N133" s="16"/>
      <c r="O133" s="16"/>
    </row>
    <row r="134" spans="1:15" ht="15" customHeight="1" x14ac:dyDescent="0.35">
      <c r="A134" s="3" t="s">
        <v>53</v>
      </c>
      <c r="B134" s="4">
        <v>13027.030560999867</v>
      </c>
      <c r="C134" s="4">
        <v>1384.8529077998464</v>
      </c>
      <c r="D134" s="4">
        <v>0</v>
      </c>
      <c r="E134" s="4">
        <v>239.07195270443475</v>
      </c>
      <c r="F134" s="4">
        <v>13686.30288216625</v>
      </c>
      <c r="G134" s="4">
        <v>27.679245283018869</v>
      </c>
      <c r="H134" s="4">
        <v>0</v>
      </c>
      <c r="I134" s="4">
        <v>10017.06245104658</v>
      </c>
      <c r="J134" s="5">
        <f t="shared" si="2"/>
        <v>38382</v>
      </c>
      <c r="K134" s="19"/>
      <c r="L134" s="23"/>
      <c r="M134" s="23"/>
      <c r="N134" s="16"/>
      <c r="O134" s="16"/>
    </row>
    <row r="135" spans="1:15" ht="15" customHeight="1" x14ac:dyDescent="0.35">
      <c r="A135" s="3" t="s">
        <v>101</v>
      </c>
      <c r="B135" s="4">
        <v>648.56723076923072</v>
      </c>
      <c r="C135" s="4">
        <v>4262.1549487179482</v>
      </c>
      <c r="D135" s="4">
        <v>54.302884615384613</v>
      </c>
      <c r="E135" s="4">
        <v>1882.9901538461538</v>
      </c>
      <c r="F135" s="4">
        <v>22405.256153846152</v>
      </c>
      <c r="G135" s="4">
        <v>111</v>
      </c>
      <c r="H135" s="4">
        <v>0</v>
      </c>
      <c r="I135" s="4">
        <v>859.72862820512819</v>
      </c>
      <c r="J135" s="5">
        <f t="shared" si="2"/>
        <v>30223.999999999996</v>
      </c>
      <c r="K135" s="19"/>
      <c r="L135" s="23"/>
      <c r="M135" s="23"/>
      <c r="N135" s="16"/>
      <c r="O135" s="16"/>
    </row>
    <row r="136" spans="1:15" ht="15" customHeight="1" x14ac:dyDescent="0.35">
      <c r="A136" s="3" t="s">
        <v>102</v>
      </c>
      <c r="B136" s="4">
        <v>154.68583850931677</v>
      </c>
      <c r="C136" s="4">
        <v>1036.4497929606625</v>
      </c>
      <c r="D136" s="4">
        <v>0</v>
      </c>
      <c r="E136" s="4">
        <v>1022.6620910973086</v>
      </c>
      <c r="F136" s="4">
        <v>463.20227743271226</v>
      </c>
      <c r="G136" s="4">
        <v>450</v>
      </c>
      <c r="H136" s="4">
        <v>0</v>
      </c>
      <c r="I136" s="4">
        <v>3</v>
      </c>
      <c r="J136" s="5">
        <f t="shared" si="2"/>
        <v>3130</v>
      </c>
      <c r="K136" s="19"/>
      <c r="L136" s="23"/>
      <c r="M136" s="23"/>
      <c r="N136" s="16"/>
      <c r="O136" s="16"/>
    </row>
    <row r="137" spans="1:15" ht="15" customHeight="1" x14ac:dyDescent="0.35">
      <c r="A137" s="3" t="s">
        <v>103</v>
      </c>
      <c r="B137" s="4">
        <v>1137.5833333333333</v>
      </c>
      <c r="C137" s="4">
        <v>85.916666666666671</v>
      </c>
      <c r="D137" s="4">
        <v>240</v>
      </c>
      <c r="E137" s="4">
        <v>1</v>
      </c>
      <c r="F137" s="4">
        <v>20</v>
      </c>
      <c r="G137" s="4">
        <v>1351.3333333333333</v>
      </c>
      <c r="H137" s="4">
        <v>0</v>
      </c>
      <c r="I137" s="4">
        <v>101.16666666666667</v>
      </c>
      <c r="J137" s="5">
        <f t="shared" si="2"/>
        <v>2936.9999999999995</v>
      </c>
      <c r="K137" s="19"/>
      <c r="L137" s="23"/>
      <c r="M137" s="23"/>
      <c r="N137" s="16"/>
      <c r="O137" s="16"/>
    </row>
    <row r="138" spans="1:15" ht="15" customHeight="1" x14ac:dyDescent="0.35">
      <c r="A138" s="3" t="s">
        <v>104</v>
      </c>
      <c r="B138" s="4">
        <v>163.96473068813492</v>
      </c>
      <c r="C138" s="4">
        <v>112.91144335825187</v>
      </c>
      <c r="D138" s="4">
        <v>0</v>
      </c>
      <c r="E138" s="4">
        <v>735.19091431857385</v>
      </c>
      <c r="F138" s="4">
        <v>0</v>
      </c>
      <c r="G138" s="4">
        <v>23</v>
      </c>
      <c r="H138" s="4">
        <v>402.96338892083571</v>
      </c>
      <c r="I138" s="4">
        <v>2115.9695227142033</v>
      </c>
      <c r="J138" s="5">
        <f t="shared" si="2"/>
        <v>3554</v>
      </c>
      <c r="K138" s="19"/>
      <c r="L138" s="23"/>
      <c r="M138" s="23"/>
      <c r="N138" s="16"/>
      <c r="O138" s="16"/>
    </row>
    <row r="139" spans="1:15" ht="15" customHeight="1" x14ac:dyDescent="0.35">
      <c r="A139" s="3" t="s">
        <v>105</v>
      </c>
      <c r="B139" s="4">
        <v>492</v>
      </c>
      <c r="C139" s="4">
        <v>88</v>
      </c>
      <c r="D139" s="4">
        <v>3158</v>
      </c>
      <c r="E139" s="4">
        <v>316.1094890510949</v>
      </c>
      <c r="F139" s="4">
        <v>30261</v>
      </c>
      <c r="G139" s="4">
        <v>1593</v>
      </c>
      <c r="H139" s="4">
        <v>2933.8905109489051</v>
      </c>
      <c r="I139" s="4">
        <v>9550</v>
      </c>
      <c r="J139" s="5">
        <f t="shared" si="2"/>
        <v>48392</v>
      </c>
      <c r="K139" s="19"/>
      <c r="L139" s="23"/>
      <c r="M139" s="23"/>
      <c r="N139" s="16"/>
      <c r="O139" s="16"/>
    </row>
    <row r="140" spans="1:15" ht="15" customHeight="1" x14ac:dyDescent="0.35">
      <c r="A140" s="3" t="s">
        <v>106</v>
      </c>
      <c r="B140" s="4">
        <v>1175.2476630205322</v>
      </c>
      <c r="C140" s="4">
        <v>1292.3642026559912</v>
      </c>
      <c r="D140" s="4">
        <v>5924.0339166898621</v>
      </c>
      <c r="E140" s="4">
        <v>17</v>
      </c>
      <c r="F140" s="4">
        <v>2343.7019698032636</v>
      </c>
      <c r="G140" s="4">
        <v>1968.4904524459359</v>
      </c>
      <c r="H140" s="4">
        <v>872.46160198183338</v>
      </c>
      <c r="I140" s="4">
        <v>542.70019340258159</v>
      </c>
      <c r="J140" s="5">
        <f t="shared" si="2"/>
        <v>14136</v>
      </c>
      <c r="K140" s="19"/>
      <c r="L140" s="23"/>
      <c r="M140" s="23"/>
      <c r="N140" s="16"/>
      <c r="O140" s="16"/>
    </row>
    <row r="141" spans="1:15" ht="15" customHeight="1" x14ac:dyDescent="0.35">
      <c r="A141" s="3" t="s">
        <v>107</v>
      </c>
      <c r="B141" s="4">
        <v>92.0625</v>
      </c>
      <c r="C141" s="4">
        <v>0</v>
      </c>
      <c r="D141" s="4">
        <v>91.21622474747474</v>
      </c>
      <c r="E141" s="4">
        <v>1</v>
      </c>
      <c r="F141" s="4">
        <v>0</v>
      </c>
      <c r="G141" s="4">
        <v>245.72127525252526</v>
      </c>
      <c r="H141" s="4">
        <v>0</v>
      </c>
      <c r="I141" s="4">
        <v>22</v>
      </c>
      <c r="J141" s="5">
        <f t="shared" si="2"/>
        <v>452</v>
      </c>
      <c r="K141" s="19"/>
      <c r="L141" s="23"/>
      <c r="M141" s="23"/>
      <c r="N141" s="16"/>
      <c r="O141" s="16"/>
    </row>
    <row r="142" spans="1:15" ht="15" customHeight="1" x14ac:dyDescent="0.35">
      <c r="A142" s="3" t="s">
        <v>108</v>
      </c>
      <c r="B142" s="4">
        <v>4336.3001261034051</v>
      </c>
      <c r="C142" s="4">
        <v>8922.5802215240619</v>
      </c>
      <c r="D142" s="4">
        <v>50</v>
      </c>
      <c r="E142" s="4">
        <v>17505.633552195326</v>
      </c>
      <c r="F142" s="4">
        <v>17637.585564625668</v>
      </c>
      <c r="G142" s="4">
        <v>15</v>
      </c>
      <c r="H142" s="4">
        <v>0</v>
      </c>
      <c r="I142" s="4">
        <v>4147.9005355515392</v>
      </c>
      <c r="J142" s="5">
        <f t="shared" si="2"/>
        <v>52615</v>
      </c>
      <c r="K142" s="19"/>
      <c r="L142" s="23"/>
      <c r="M142" s="23"/>
      <c r="N142" s="16"/>
      <c r="O142" s="16"/>
    </row>
    <row r="143" spans="1:15" ht="15" customHeight="1" x14ac:dyDescent="0.35">
      <c r="A143" s="3" t="s">
        <v>54</v>
      </c>
      <c r="B143" s="4">
        <v>12705.403095370833</v>
      </c>
      <c r="C143" s="4">
        <v>10527.146728644109</v>
      </c>
      <c r="D143" s="4">
        <v>344826.98796752357</v>
      </c>
      <c r="E143" s="4">
        <v>11273.693049103293</v>
      </c>
      <c r="F143" s="4">
        <v>15541.003401208363</v>
      </c>
      <c r="G143" s="4">
        <v>17314.668773175468</v>
      </c>
      <c r="H143" s="4">
        <v>30976.915364235956</v>
      </c>
      <c r="I143" s="4">
        <v>2344.9316207384099</v>
      </c>
      <c r="J143" s="5">
        <f>SUM(B143:I143)</f>
        <v>445510.75</v>
      </c>
      <c r="K143" s="19"/>
      <c r="L143" s="23"/>
      <c r="M143" s="23"/>
      <c r="N143" s="16"/>
      <c r="O143" s="16"/>
    </row>
    <row r="144" spans="1:15" ht="15" customHeight="1" x14ac:dyDescent="0.35">
      <c r="A144" s="3" t="s">
        <v>55</v>
      </c>
      <c r="B144" s="4">
        <v>122049.63193323808</v>
      </c>
      <c r="C144" s="4">
        <v>163868.71638740133</v>
      </c>
      <c r="D144" s="4">
        <v>19671.598523774028</v>
      </c>
      <c r="E144" s="4">
        <v>319355.53432625113</v>
      </c>
      <c r="F144" s="4">
        <v>22349.590598286053</v>
      </c>
      <c r="G144" s="4">
        <v>54795.380601559271</v>
      </c>
      <c r="H144" s="4">
        <v>53716.467972511593</v>
      </c>
      <c r="I144" s="4">
        <v>12985.496323645139</v>
      </c>
      <c r="J144" s="5">
        <f>SUM(B144:I144)</f>
        <v>768792.41666666651</v>
      </c>
      <c r="K144" s="19"/>
      <c r="L144" s="23"/>
      <c r="M144" s="23"/>
      <c r="N144" s="16"/>
      <c r="O144" s="16"/>
    </row>
    <row r="145" spans="1:18" ht="16.5" customHeight="1" thickBot="1" x14ac:dyDescent="0.4">
      <c r="A145" s="42" t="s">
        <v>10</v>
      </c>
      <c r="B145" s="43">
        <f t="shared" ref="B145:I145" si="3">SUM(B83:B144)</f>
        <v>566334.36233004415</v>
      </c>
      <c r="C145" s="43">
        <f t="shared" si="3"/>
        <v>2905322.250705414</v>
      </c>
      <c r="D145" s="43">
        <f t="shared" si="3"/>
        <v>1498474.423130645</v>
      </c>
      <c r="E145" s="43">
        <f t="shared" si="3"/>
        <v>1580871.124049752</v>
      </c>
      <c r="F145" s="43">
        <f t="shared" si="3"/>
        <v>1132282.8625013707</v>
      </c>
      <c r="G145" s="43">
        <f t="shared" si="3"/>
        <v>560690.13320979313</v>
      </c>
      <c r="H145" s="43">
        <f t="shared" si="3"/>
        <v>1385403.1621327049</v>
      </c>
      <c r="I145" s="43">
        <f t="shared" si="3"/>
        <v>657468.27487594332</v>
      </c>
      <c r="J145" s="44">
        <f>SUM(J83:J144)</f>
        <v>10286846.592935666</v>
      </c>
      <c r="K145" s="19"/>
      <c r="L145" s="23"/>
      <c r="M145" s="23"/>
      <c r="N145" s="16"/>
      <c r="O145" s="16"/>
    </row>
    <row r="146" spans="1:18" s="25" customFormat="1" ht="16.5" customHeight="1" x14ac:dyDescent="0.35">
      <c r="A146" s="119" t="s">
        <v>251</v>
      </c>
      <c r="B146" s="126"/>
      <c r="C146" s="126"/>
      <c r="D146" s="126"/>
      <c r="E146" s="126"/>
      <c r="F146" s="29"/>
      <c r="G146" s="119"/>
      <c r="H146" s="126"/>
      <c r="I146" s="29"/>
      <c r="J146" s="32"/>
      <c r="K146" s="19"/>
      <c r="L146" s="32"/>
      <c r="M146" s="33"/>
      <c r="N146" s="26"/>
      <c r="O146" s="26"/>
      <c r="P146" s="26"/>
      <c r="Q146" s="26"/>
      <c r="R146" s="26"/>
    </row>
    <row r="147" spans="1:18" s="25" customFormat="1" ht="12" customHeight="1" x14ac:dyDescent="0.35">
      <c r="A147" s="119" t="s">
        <v>118</v>
      </c>
      <c r="B147" s="119"/>
      <c r="C147" s="119"/>
      <c r="D147" s="119"/>
      <c r="E147" s="119"/>
      <c r="F147" s="29"/>
      <c r="G147" s="120"/>
      <c r="H147" s="120"/>
      <c r="I147" s="34"/>
      <c r="J147" s="34"/>
      <c r="K147" s="19"/>
      <c r="M147" s="33"/>
      <c r="N147" s="26"/>
      <c r="O147" s="26"/>
      <c r="P147" s="26"/>
      <c r="Q147" s="26"/>
      <c r="R147" s="26"/>
    </row>
    <row r="148" spans="1:18" s="25" customFormat="1" ht="16.5" customHeight="1" x14ac:dyDescent="0.35">
      <c r="A148" s="119" t="s">
        <v>252</v>
      </c>
      <c r="B148" s="121"/>
      <c r="C148" s="121"/>
      <c r="D148" s="121"/>
      <c r="E148" s="121"/>
      <c r="F148" s="120"/>
      <c r="G148" s="120"/>
      <c r="H148" s="120"/>
      <c r="I148" s="34"/>
      <c r="J148" s="34"/>
      <c r="K148" s="19"/>
      <c r="M148" s="33"/>
      <c r="N148" s="26"/>
      <c r="O148" s="26"/>
      <c r="P148" s="26"/>
      <c r="Q148" s="26"/>
      <c r="R148" s="26"/>
    </row>
    <row r="149" spans="1:18" s="16" customFormat="1" ht="15.75" customHeight="1" x14ac:dyDescent="0.35">
      <c r="A149" s="119" t="s">
        <v>253</v>
      </c>
      <c r="B149" s="122"/>
      <c r="C149" s="122"/>
      <c r="D149" s="122"/>
      <c r="E149" s="122"/>
      <c r="F149" s="122"/>
      <c r="G149" s="122"/>
      <c r="H149" s="122"/>
      <c r="I149" s="24"/>
      <c r="J149" s="24"/>
      <c r="K149" s="19"/>
      <c r="L149" s="23"/>
      <c r="M149" s="23"/>
    </row>
    <row r="150" spans="1:18" s="16" customFormat="1" ht="21" x14ac:dyDescent="0.35">
      <c r="K150" s="19"/>
      <c r="L150" s="23"/>
      <c r="M150" s="23"/>
    </row>
    <row r="151" spans="1:18" s="16" customFormat="1" ht="21" x14ac:dyDescent="0.35">
      <c r="K151" s="19"/>
      <c r="L151" s="23"/>
      <c r="M151" s="23"/>
    </row>
    <row r="152" spans="1:18" s="16" customFormat="1" ht="21" x14ac:dyDescent="0.35">
      <c r="K152" s="19"/>
      <c r="L152" s="23"/>
      <c r="M152" s="23"/>
    </row>
    <row r="153" spans="1:18" s="16" customFormat="1" ht="21" x14ac:dyDescent="0.35">
      <c r="K153" s="19"/>
      <c r="L153" s="23"/>
      <c r="M153" s="23"/>
    </row>
    <row r="154" spans="1:18" s="16" customFormat="1" ht="18" customHeight="1" x14ac:dyDescent="0.35">
      <c r="A154" s="206" t="s">
        <v>121</v>
      </c>
      <c r="B154" s="206"/>
      <c r="C154" s="206"/>
      <c r="D154" s="206"/>
      <c r="E154" s="206"/>
      <c r="F154" s="206"/>
      <c r="G154" s="206"/>
      <c r="H154" s="206"/>
      <c r="I154" s="206"/>
      <c r="J154" s="206"/>
      <c r="K154" s="19"/>
      <c r="L154" s="23"/>
      <c r="M154" s="23"/>
    </row>
    <row r="155" spans="1:18" s="16" customFormat="1" ht="18" customHeight="1" x14ac:dyDescent="0.35">
      <c r="A155" s="206" t="s">
        <v>110</v>
      </c>
      <c r="B155" s="206"/>
      <c r="C155" s="206"/>
      <c r="D155" s="206"/>
      <c r="E155" s="206"/>
      <c r="F155" s="206"/>
      <c r="G155" s="206"/>
      <c r="H155" s="206"/>
      <c r="I155" s="206"/>
      <c r="J155" s="206"/>
      <c r="K155" s="19"/>
      <c r="L155" s="23"/>
      <c r="M155" s="23"/>
    </row>
    <row r="156" spans="1:18" s="16" customFormat="1" ht="17.25" customHeight="1" x14ac:dyDescent="0.35">
      <c r="A156" s="206" t="s">
        <v>87</v>
      </c>
      <c r="B156" s="206"/>
      <c r="C156" s="206"/>
      <c r="D156" s="206"/>
      <c r="E156" s="206"/>
      <c r="F156" s="206"/>
      <c r="G156" s="206"/>
      <c r="H156" s="206"/>
      <c r="I156" s="206"/>
      <c r="J156" s="206"/>
      <c r="K156" s="19"/>
      <c r="L156" s="23"/>
      <c r="M156" s="23"/>
    </row>
    <row r="157" spans="1:18" s="16" customFormat="1" ht="3.75" customHeight="1" thickBot="1" x14ac:dyDescent="0.4">
      <c r="A157" s="18"/>
      <c r="K157" s="19"/>
      <c r="L157" s="23"/>
      <c r="M157" s="23"/>
    </row>
    <row r="158" spans="1:18" ht="15.75" customHeight="1" x14ac:dyDescent="0.35">
      <c r="A158" s="39" t="s">
        <v>1</v>
      </c>
      <c r="B158" s="40" t="s">
        <v>2</v>
      </c>
      <c r="C158" s="40" t="s">
        <v>3</v>
      </c>
      <c r="D158" s="40" t="s">
        <v>4</v>
      </c>
      <c r="E158" s="40" t="s">
        <v>5</v>
      </c>
      <c r="F158" s="40" t="s">
        <v>6</v>
      </c>
      <c r="G158" s="40" t="s">
        <v>7</v>
      </c>
      <c r="H158" s="40" t="s">
        <v>8</v>
      </c>
      <c r="I158" s="40" t="s">
        <v>9</v>
      </c>
      <c r="J158" s="41" t="s">
        <v>10</v>
      </c>
      <c r="K158" s="19"/>
      <c r="L158" s="23"/>
      <c r="M158" s="23"/>
      <c r="N158" s="16"/>
      <c r="O158" s="16"/>
    </row>
    <row r="159" spans="1:18" ht="15" customHeight="1" x14ac:dyDescent="0.35">
      <c r="A159" s="3" t="s">
        <v>11</v>
      </c>
      <c r="B159" s="4">
        <v>139341.96342323281</v>
      </c>
      <c r="C159" s="4">
        <v>6882654.2686886881</v>
      </c>
      <c r="D159" s="4">
        <v>3621547.6324229348</v>
      </c>
      <c r="E159" s="4">
        <v>2391254.0852804156</v>
      </c>
      <c r="F159" s="4">
        <v>156230.98528552917</v>
      </c>
      <c r="G159" s="4">
        <v>0</v>
      </c>
      <c r="H159" s="4">
        <v>416817.42921238998</v>
      </c>
      <c r="I159" s="4">
        <v>224091.76238180776</v>
      </c>
      <c r="J159" s="5">
        <f>SUM(B159:I159)</f>
        <v>13831938.126694996</v>
      </c>
      <c r="K159" s="19"/>
      <c r="L159" s="23"/>
      <c r="M159" s="23"/>
      <c r="N159" s="16"/>
      <c r="O159" s="16"/>
    </row>
    <row r="160" spans="1:18" ht="15" customHeight="1" x14ac:dyDescent="0.35">
      <c r="A160" s="3" t="s">
        <v>12</v>
      </c>
      <c r="B160" s="4">
        <v>65325.075531048511</v>
      </c>
      <c r="C160" s="4">
        <v>53479.750348881142</v>
      </c>
      <c r="D160" s="4">
        <v>39166.949210506478</v>
      </c>
      <c r="E160" s="4">
        <v>35248.508897002059</v>
      </c>
      <c r="F160" s="4">
        <v>55429.416152180929</v>
      </c>
      <c r="G160" s="4">
        <v>62412.324254528139</v>
      </c>
      <c r="H160" s="4">
        <v>625252.55632902088</v>
      </c>
      <c r="I160" s="4">
        <v>48714.419276831853</v>
      </c>
      <c r="J160" s="5">
        <f>SUM(B160:I160)</f>
        <v>985029</v>
      </c>
      <c r="K160" s="19"/>
      <c r="L160" s="23"/>
      <c r="M160" s="23"/>
      <c r="N160" s="16"/>
      <c r="O160" s="16"/>
    </row>
    <row r="161" spans="1:15" ht="15" customHeight="1" x14ac:dyDescent="0.35">
      <c r="A161" s="3" t="s">
        <v>13</v>
      </c>
      <c r="B161" s="4">
        <v>820.21374045801531</v>
      </c>
      <c r="C161" s="4">
        <v>389</v>
      </c>
      <c r="D161" s="4">
        <v>2522</v>
      </c>
      <c r="E161" s="4">
        <v>0</v>
      </c>
      <c r="F161" s="4">
        <v>0</v>
      </c>
      <c r="G161" s="4">
        <v>17987.786259541987</v>
      </c>
      <c r="H161" s="4">
        <v>0</v>
      </c>
      <c r="I161" s="4">
        <v>0</v>
      </c>
      <c r="J161" s="5">
        <f>SUM(B161:I161)</f>
        <v>21719</v>
      </c>
      <c r="K161" s="19"/>
      <c r="L161" s="23"/>
      <c r="M161" s="23"/>
      <c r="N161" s="16"/>
      <c r="O161" s="16"/>
    </row>
    <row r="162" spans="1:15" ht="15" customHeight="1" x14ac:dyDescent="0.35">
      <c r="A162" s="3" t="s">
        <v>57</v>
      </c>
      <c r="B162" s="4">
        <v>12856.661132313802</v>
      </c>
      <c r="C162" s="4">
        <v>308316.13844512805</v>
      </c>
      <c r="D162" s="4">
        <v>38272.264428833878</v>
      </c>
      <c r="E162" s="4">
        <v>11918.799928306569</v>
      </c>
      <c r="F162" s="4">
        <v>62143.493657748215</v>
      </c>
      <c r="G162" s="4">
        <v>49076.799796073821</v>
      </c>
      <c r="H162" s="4">
        <v>2630.6898411942798</v>
      </c>
      <c r="I162" s="4">
        <v>109266.1527704014</v>
      </c>
      <c r="J162" s="5">
        <f>SUM(B162:I162)</f>
        <v>594481</v>
      </c>
      <c r="K162" s="19"/>
      <c r="L162" s="23"/>
      <c r="M162" s="23"/>
      <c r="N162" s="16"/>
      <c r="O162" s="16"/>
    </row>
    <row r="163" spans="1:15" ht="15" customHeight="1" x14ac:dyDescent="0.35">
      <c r="A163" s="3" t="s">
        <v>15</v>
      </c>
      <c r="B163" s="4">
        <v>4.6937672782106059</v>
      </c>
      <c r="C163" s="4">
        <v>1144.5817177620584</v>
      </c>
      <c r="D163" s="4">
        <v>20289.877398550419</v>
      </c>
      <c r="E163" s="4">
        <v>28</v>
      </c>
      <c r="F163" s="4">
        <v>188.40920653604934</v>
      </c>
      <c r="G163" s="4">
        <v>5</v>
      </c>
      <c r="H163" s="4">
        <v>105402.23689641416</v>
      </c>
      <c r="I163" s="4">
        <v>15138.201013459096</v>
      </c>
      <c r="J163" s="5">
        <f t="shared" ref="J163:J218" si="4">SUM(B163:I163)</f>
        <v>142201</v>
      </c>
      <c r="K163" s="19"/>
      <c r="L163" s="23"/>
      <c r="M163" s="23"/>
      <c r="N163" s="16"/>
      <c r="O163" s="16"/>
    </row>
    <row r="164" spans="1:15" ht="15" customHeight="1" x14ac:dyDescent="0.35">
      <c r="A164" s="3" t="s">
        <v>16</v>
      </c>
      <c r="B164" s="4">
        <v>10310.433486840851</v>
      </c>
      <c r="C164" s="4">
        <v>6870.4962341135279</v>
      </c>
      <c r="D164" s="4">
        <v>15309.00405649489</v>
      </c>
      <c r="E164" s="4">
        <v>23779.937679388735</v>
      </c>
      <c r="F164" s="4">
        <v>31252.160823405415</v>
      </c>
      <c r="G164" s="4">
        <v>12767.360419162103</v>
      </c>
      <c r="H164" s="4">
        <v>326537.60730059445</v>
      </c>
      <c r="I164" s="4">
        <v>16106</v>
      </c>
      <c r="J164" s="5">
        <f t="shared" si="4"/>
        <v>442933</v>
      </c>
      <c r="K164" s="19"/>
      <c r="L164" s="23"/>
      <c r="M164" s="23"/>
      <c r="N164" s="16"/>
      <c r="O164" s="16"/>
    </row>
    <row r="165" spans="1:15" ht="15" customHeight="1" x14ac:dyDescent="0.35">
      <c r="A165" s="3" t="s">
        <v>17</v>
      </c>
      <c r="B165" s="4">
        <v>801.92597319406309</v>
      </c>
      <c r="C165" s="4">
        <v>2937.8800678465109</v>
      </c>
      <c r="D165" s="4">
        <v>19195.393938455585</v>
      </c>
      <c r="E165" s="4">
        <v>1970.4465835689582</v>
      </c>
      <c r="F165" s="4">
        <v>6498.9266769802507</v>
      </c>
      <c r="G165" s="4">
        <v>47189.500240955058</v>
      </c>
      <c r="H165" s="4">
        <v>176530.78427730265</v>
      </c>
      <c r="I165" s="4">
        <v>126236.14224169691</v>
      </c>
      <c r="J165" s="5">
        <f t="shared" si="4"/>
        <v>381361</v>
      </c>
      <c r="K165" s="19"/>
      <c r="L165" s="23"/>
      <c r="M165" s="23"/>
      <c r="N165" s="16"/>
      <c r="O165" s="16"/>
    </row>
    <row r="166" spans="1:15" ht="15" customHeight="1" x14ac:dyDescent="0.35">
      <c r="A166" s="3" t="s">
        <v>18</v>
      </c>
      <c r="B166" s="4">
        <v>82.124172481660409</v>
      </c>
      <c r="C166" s="4">
        <v>0</v>
      </c>
      <c r="D166" s="4">
        <v>146</v>
      </c>
      <c r="E166" s="4">
        <v>0</v>
      </c>
      <c r="F166" s="4">
        <v>4981.3338329473263</v>
      </c>
      <c r="G166" s="4">
        <v>2964.4043618509136</v>
      </c>
      <c r="H166" s="4">
        <v>6221.9202414157508</v>
      </c>
      <c r="I166" s="4">
        <v>0</v>
      </c>
      <c r="J166" s="5">
        <f t="shared" si="4"/>
        <v>14395.782608695652</v>
      </c>
      <c r="K166" s="19"/>
      <c r="L166" s="23"/>
      <c r="M166" s="23"/>
      <c r="N166" s="16"/>
      <c r="O166" s="16"/>
    </row>
    <row r="167" spans="1:15" ht="15" customHeight="1" x14ac:dyDescent="0.35">
      <c r="A167" s="3" t="s">
        <v>19</v>
      </c>
      <c r="B167" s="4">
        <v>5409.7902936898699</v>
      </c>
      <c r="C167" s="4">
        <v>19262.880062456541</v>
      </c>
      <c r="D167" s="4">
        <v>50916.734641915202</v>
      </c>
      <c r="E167" s="4">
        <v>3030.0135851820373</v>
      </c>
      <c r="F167" s="4">
        <v>42032.46041726775</v>
      </c>
      <c r="G167" s="4">
        <v>88813.216040391912</v>
      </c>
      <c r="H167" s="4">
        <v>329557.30383708526</v>
      </c>
      <c r="I167" s="4">
        <v>6664.6011220114506</v>
      </c>
      <c r="J167" s="5">
        <f t="shared" si="4"/>
        <v>545687</v>
      </c>
      <c r="K167" s="19"/>
      <c r="L167" s="23"/>
      <c r="M167" s="23"/>
      <c r="N167" s="16"/>
      <c r="O167" s="16"/>
    </row>
    <row r="168" spans="1:15" ht="15" customHeight="1" x14ac:dyDescent="0.35">
      <c r="A168" s="3" t="s">
        <v>90</v>
      </c>
      <c r="B168" s="4">
        <v>93129.717117988388</v>
      </c>
      <c r="C168" s="4">
        <v>0</v>
      </c>
      <c r="D168" s="4">
        <v>112.28288201160541</v>
      </c>
      <c r="E168" s="4">
        <v>821</v>
      </c>
      <c r="F168" s="4">
        <v>0</v>
      </c>
      <c r="G168" s="4">
        <v>0</v>
      </c>
      <c r="H168" s="4">
        <v>0</v>
      </c>
      <c r="I168" s="4">
        <v>0</v>
      </c>
      <c r="J168" s="5">
        <f t="shared" si="4"/>
        <v>94063</v>
      </c>
      <c r="K168" s="19"/>
      <c r="L168" s="23"/>
      <c r="M168" s="23"/>
      <c r="N168" s="16"/>
      <c r="O168" s="16"/>
    </row>
    <row r="169" spans="1:15" ht="15" customHeight="1" x14ac:dyDescent="0.35">
      <c r="A169" s="3" t="s">
        <v>20</v>
      </c>
      <c r="B169" s="4">
        <v>203647.18494990471</v>
      </c>
      <c r="C169" s="4">
        <v>150796.82210019673</v>
      </c>
      <c r="D169" s="4">
        <v>19484.554899250907</v>
      </c>
      <c r="E169" s="4">
        <v>319700.74666274793</v>
      </c>
      <c r="F169" s="4">
        <v>49118.022744830094</v>
      </c>
      <c r="G169" s="4">
        <v>29768.759999474973</v>
      </c>
      <c r="H169" s="4">
        <v>348767.71474039659</v>
      </c>
      <c r="I169" s="4">
        <v>41861.193903198073</v>
      </c>
      <c r="J169" s="5">
        <f t="shared" si="4"/>
        <v>1163145</v>
      </c>
      <c r="K169" s="19"/>
      <c r="L169" s="23"/>
      <c r="M169" s="23"/>
      <c r="N169" s="16"/>
      <c r="O169" s="16"/>
    </row>
    <row r="170" spans="1:15" ht="15" customHeight="1" x14ac:dyDescent="0.35">
      <c r="A170" s="3" t="s">
        <v>21</v>
      </c>
      <c r="B170" s="4">
        <v>28220.402332881426</v>
      </c>
      <c r="C170" s="4">
        <v>217578.77786096744</v>
      </c>
      <c r="D170" s="4">
        <v>3307.2421986716731</v>
      </c>
      <c r="E170" s="4">
        <v>61376.486004588398</v>
      </c>
      <c r="F170" s="4">
        <v>101070.83741279208</v>
      </c>
      <c r="G170" s="4">
        <v>156116.26049060401</v>
      </c>
      <c r="H170" s="4">
        <v>1478.075072816993</v>
      </c>
      <c r="I170" s="4">
        <v>123503.91862667799</v>
      </c>
      <c r="J170" s="5">
        <f t="shared" si="4"/>
        <v>692652</v>
      </c>
      <c r="K170" s="19"/>
      <c r="L170" s="23"/>
      <c r="M170" s="23"/>
      <c r="N170" s="16"/>
      <c r="O170" s="16"/>
    </row>
    <row r="171" spans="1:15" ht="15" customHeight="1" x14ac:dyDescent="0.35">
      <c r="A171" s="3" t="s">
        <v>22</v>
      </c>
      <c r="B171" s="4">
        <v>0</v>
      </c>
      <c r="C171" s="4">
        <v>0</v>
      </c>
      <c r="D171" s="4">
        <v>0</v>
      </c>
      <c r="E171" s="4">
        <v>1851790.79524847</v>
      </c>
      <c r="F171" s="4">
        <v>57860.231848931064</v>
      </c>
      <c r="G171" s="4">
        <v>12923.463678635235</v>
      </c>
      <c r="H171" s="4">
        <v>29744.509223963916</v>
      </c>
      <c r="I171" s="4">
        <v>0</v>
      </c>
      <c r="J171" s="5">
        <f t="shared" si="4"/>
        <v>1952319.0000000002</v>
      </c>
      <c r="K171" s="19"/>
      <c r="L171" s="23"/>
      <c r="M171" s="23"/>
      <c r="N171" s="16"/>
      <c r="O171" s="16"/>
    </row>
    <row r="172" spans="1:15" ht="15" customHeight="1" x14ac:dyDescent="0.35">
      <c r="A172" s="3" t="s">
        <v>23</v>
      </c>
      <c r="B172" s="4">
        <v>99659.12561168884</v>
      </c>
      <c r="C172" s="4">
        <v>242826.80875916698</v>
      </c>
      <c r="D172" s="4">
        <v>5342.5339187961436</v>
      </c>
      <c r="E172" s="4">
        <v>72422.112355464749</v>
      </c>
      <c r="F172" s="4">
        <v>89505.654018256319</v>
      </c>
      <c r="G172" s="4">
        <v>115109.23221887485</v>
      </c>
      <c r="H172" s="4">
        <v>2925.9834722934966</v>
      </c>
      <c r="I172" s="4">
        <v>62416.549645458617</v>
      </c>
      <c r="J172" s="5">
        <f t="shared" si="4"/>
        <v>690208</v>
      </c>
      <c r="K172" s="19"/>
      <c r="L172" s="23"/>
      <c r="M172" s="23"/>
      <c r="N172" s="16"/>
      <c r="O172" s="16"/>
    </row>
    <row r="173" spans="1:15" ht="15" customHeight="1" x14ac:dyDescent="0.35">
      <c r="A173" s="3" t="s">
        <v>24</v>
      </c>
      <c r="B173" s="4">
        <v>821493.67348137987</v>
      </c>
      <c r="C173" s="4">
        <v>352872.94558292197</v>
      </c>
      <c r="D173" s="4">
        <v>473191.78637281875</v>
      </c>
      <c r="E173" s="4">
        <v>1037104.458369247</v>
      </c>
      <c r="F173" s="4">
        <v>167180.63317833253</v>
      </c>
      <c r="G173" s="4">
        <v>102832.02648084867</v>
      </c>
      <c r="H173" s="4">
        <v>360498.09456622566</v>
      </c>
      <c r="I173" s="4">
        <v>224400.38196822515</v>
      </c>
      <c r="J173" s="5">
        <f t="shared" si="4"/>
        <v>3539573.9999999995</v>
      </c>
      <c r="K173" s="19"/>
      <c r="L173" s="23"/>
      <c r="M173" s="23"/>
      <c r="N173" s="16"/>
      <c r="O173" s="16"/>
    </row>
    <row r="174" spans="1:15" ht="15" customHeight="1" x14ac:dyDescent="0.35">
      <c r="A174" s="3" t="s">
        <v>91</v>
      </c>
      <c r="B174" s="4">
        <v>0</v>
      </c>
      <c r="C174" s="4">
        <v>11490.929824561403</v>
      </c>
      <c r="D174" s="4">
        <v>7</v>
      </c>
      <c r="E174" s="4">
        <v>229.07017543859649</v>
      </c>
      <c r="F174" s="4">
        <v>6000</v>
      </c>
      <c r="G174" s="4">
        <v>0</v>
      </c>
      <c r="H174" s="4">
        <v>0</v>
      </c>
      <c r="I174" s="4">
        <v>722</v>
      </c>
      <c r="J174" s="5">
        <f t="shared" si="4"/>
        <v>18449</v>
      </c>
      <c r="K174" s="19"/>
      <c r="L174" s="23"/>
      <c r="M174" s="23"/>
      <c r="N174" s="16"/>
      <c r="O174" s="16"/>
    </row>
    <row r="175" spans="1:15" ht="15" customHeight="1" x14ac:dyDescent="0.35">
      <c r="A175" s="3" t="s">
        <v>25</v>
      </c>
      <c r="B175" s="4">
        <v>81957.480624953416</v>
      </c>
      <c r="C175" s="4">
        <v>101803.87356893106</v>
      </c>
      <c r="D175" s="4">
        <v>150454.63698039408</v>
      </c>
      <c r="E175" s="4">
        <v>348257.35922761785</v>
      </c>
      <c r="F175" s="4">
        <v>106054.98283925319</v>
      </c>
      <c r="G175" s="4">
        <v>86236.079604491664</v>
      </c>
      <c r="H175" s="4">
        <v>136057.88638238513</v>
      </c>
      <c r="I175" s="4">
        <v>6167.7007719736339</v>
      </c>
      <c r="J175" s="5">
        <f t="shared" si="4"/>
        <v>1016990</v>
      </c>
      <c r="K175" s="19"/>
      <c r="L175" s="23"/>
      <c r="M175" s="23"/>
      <c r="N175" s="16"/>
      <c r="O175" s="16"/>
    </row>
    <row r="176" spans="1:15" ht="15" customHeight="1" x14ac:dyDescent="0.35">
      <c r="A176" s="3" t="s">
        <v>26</v>
      </c>
      <c r="B176" s="4">
        <v>0</v>
      </c>
      <c r="C176" s="4">
        <v>0</v>
      </c>
      <c r="D176" s="4">
        <v>0</v>
      </c>
      <c r="E176" s="4">
        <v>33453</v>
      </c>
      <c r="F176" s="4">
        <v>0</v>
      </c>
      <c r="G176" s="4">
        <v>0</v>
      </c>
      <c r="H176" s="4">
        <v>0</v>
      </c>
      <c r="I176" s="4">
        <v>0</v>
      </c>
      <c r="J176" s="5">
        <f t="shared" si="4"/>
        <v>33453</v>
      </c>
      <c r="K176" s="19"/>
      <c r="L176" s="23"/>
      <c r="M176" s="23"/>
      <c r="N176" s="16"/>
      <c r="O176" s="16"/>
    </row>
    <row r="177" spans="1:15" ht="15" customHeight="1" x14ac:dyDescent="0.35">
      <c r="A177" s="3" t="s">
        <v>27</v>
      </c>
      <c r="B177" s="4">
        <v>38907.74490409001</v>
      </c>
      <c r="C177" s="4">
        <v>280118.86778510222</v>
      </c>
      <c r="D177" s="4">
        <v>89650.799621753555</v>
      </c>
      <c r="E177" s="4">
        <v>78871.569113011865</v>
      </c>
      <c r="F177" s="4">
        <v>105168.53560536492</v>
      </c>
      <c r="G177" s="4">
        <v>81523.438749772395</v>
      </c>
      <c r="H177" s="4">
        <v>117515.04361400109</v>
      </c>
      <c r="I177" s="4">
        <v>95205.203275301217</v>
      </c>
      <c r="J177" s="5">
        <f t="shared" si="4"/>
        <v>886961.20266839734</v>
      </c>
      <c r="K177" s="19"/>
      <c r="L177" s="23"/>
      <c r="M177" s="23"/>
      <c r="N177" s="16"/>
      <c r="O177" s="16"/>
    </row>
    <row r="178" spans="1:15" ht="15" customHeight="1" x14ac:dyDescent="0.35">
      <c r="A178" s="3" t="s">
        <v>28</v>
      </c>
      <c r="B178" s="4">
        <v>103845.79721409404</v>
      </c>
      <c r="C178" s="4">
        <v>35205.859641504074</v>
      </c>
      <c r="D178" s="4">
        <v>22954.813863701482</v>
      </c>
      <c r="E178" s="4">
        <v>180620.29944201521</v>
      </c>
      <c r="F178" s="4">
        <v>51260.915717386066</v>
      </c>
      <c r="G178" s="4">
        <v>52340.342417104039</v>
      </c>
      <c r="H178" s="4">
        <v>143856.15831641271</v>
      </c>
      <c r="I178" s="4">
        <v>1869.8133877824121</v>
      </c>
      <c r="J178" s="5">
        <f t="shared" si="4"/>
        <v>591954.00000000012</v>
      </c>
      <c r="K178" s="19"/>
      <c r="L178" s="23"/>
      <c r="M178" s="23"/>
      <c r="N178" s="16"/>
      <c r="O178" s="16"/>
    </row>
    <row r="179" spans="1:15" ht="15" customHeight="1" x14ac:dyDescent="0.35">
      <c r="A179" s="3" t="s">
        <v>29</v>
      </c>
      <c r="B179" s="4">
        <v>81798.689776785541</v>
      </c>
      <c r="C179" s="4">
        <v>0</v>
      </c>
      <c r="D179" s="4">
        <v>29598.816307551213</v>
      </c>
      <c r="E179" s="4">
        <v>156670.31062946562</v>
      </c>
      <c r="F179" s="4">
        <v>320332.38194084133</v>
      </c>
      <c r="G179" s="4">
        <v>118952.68433039365</v>
      </c>
      <c r="H179" s="4">
        <v>591768.91743733815</v>
      </c>
      <c r="I179" s="4">
        <v>3843.199577624423</v>
      </c>
      <c r="J179" s="5">
        <f t="shared" si="4"/>
        <v>1302965</v>
      </c>
      <c r="K179" s="19"/>
      <c r="L179" s="23"/>
      <c r="M179" s="23"/>
      <c r="N179" s="16"/>
      <c r="O179" s="16"/>
    </row>
    <row r="180" spans="1:15" ht="15" customHeight="1" x14ac:dyDescent="0.35">
      <c r="A180" s="3" t="s">
        <v>30</v>
      </c>
      <c r="B180" s="4">
        <v>79335.006973128387</v>
      </c>
      <c r="C180" s="4">
        <v>11676.806422133022</v>
      </c>
      <c r="D180" s="4">
        <v>5384.9486508074633</v>
      </c>
      <c r="E180" s="4">
        <v>56109.161332007832</v>
      </c>
      <c r="F180" s="4">
        <v>150661.09490126953</v>
      </c>
      <c r="G180" s="4">
        <v>20920.720027464275</v>
      </c>
      <c r="H180" s="4">
        <v>31184.211867393602</v>
      </c>
      <c r="I180" s="4">
        <v>2143.0498257958761</v>
      </c>
      <c r="J180" s="5">
        <f t="shared" si="4"/>
        <v>357414.99999999994</v>
      </c>
      <c r="K180" s="19"/>
      <c r="L180" s="23"/>
      <c r="M180" s="23"/>
      <c r="N180" s="16"/>
      <c r="O180" s="16"/>
    </row>
    <row r="181" spans="1:15" ht="15" customHeight="1" x14ac:dyDescent="0.35">
      <c r="A181" s="3" t="s">
        <v>58</v>
      </c>
      <c r="B181" s="4">
        <v>1213.2326017605126</v>
      </c>
      <c r="C181" s="4">
        <v>773.55546104376833</v>
      </c>
      <c r="D181" s="4">
        <v>41.93157947085389</v>
      </c>
      <c r="E181" s="4">
        <v>72557.053366301858</v>
      </c>
      <c r="F181" s="4">
        <v>151.45344826520719</v>
      </c>
      <c r="G181" s="4">
        <v>31.008029445880876</v>
      </c>
      <c r="H181" s="4">
        <v>9990.8518801173941</v>
      </c>
      <c r="I181" s="4">
        <v>416.91363359453209</v>
      </c>
      <c r="J181" s="5">
        <f t="shared" si="4"/>
        <v>85176</v>
      </c>
      <c r="K181" s="19"/>
      <c r="L181" s="23"/>
      <c r="M181" s="23"/>
      <c r="N181" s="16"/>
      <c r="O181" s="16"/>
    </row>
    <row r="182" spans="1:15" ht="15" customHeight="1" x14ac:dyDescent="0.35">
      <c r="A182" s="3" t="s">
        <v>59</v>
      </c>
      <c r="B182" s="4">
        <v>27</v>
      </c>
      <c r="C182" s="4">
        <v>162.83563806906238</v>
      </c>
      <c r="D182" s="4">
        <v>111.76350245499182</v>
      </c>
      <c r="E182" s="4">
        <v>20539.939993499382</v>
      </c>
      <c r="F182" s="4">
        <v>4059.8336291870723</v>
      </c>
      <c r="G182" s="4">
        <v>569.62283822148356</v>
      </c>
      <c r="H182" s="4">
        <v>362.93162104612901</v>
      </c>
      <c r="I182" s="4">
        <v>497.07277752187929</v>
      </c>
      <c r="J182" s="5">
        <f t="shared" si="4"/>
        <v>26331</v>
      </c>
      <c r="K182" s="19"/>
      <c r="L182" s="23"/>
      <c r="M182" s="23"/>
      <c r="N182" s="16"/>
      <c r="O182" s="16"/>
    </row>
    <row r="183" spans="1:15" ht="15" customHeight="1" x14ac:dyDescent="0.35">
      <c r="A183" s="3" t="s">
        <v>60</v>
      </c>
      <c r="B183" s="4">
        <v>29</v>
      </c>
      <c r="C183" s="4">
        <v>18.036376532576753</v>
      </c>
      <c r="D183" s="4">
        <v>816.19043360433443</v>
      </c>
      <c r="E183" s="4">
        <v>350945.00109547906</v>
      </c>
      <c r="F183" s="4">
        <v>10</v>
      </c>
      <c r="G183" s="4">
        <v>7297.7093672426017</v>
      </c>
      <c r="H183" s="4">
        <v>3240.0627271414637</v>
      </c>
      <c r="I183" s="4">
        <v>0</v>
      </c>
      <c r="J183" s="5">
        <f t="shared" si="4"/>
        <v>362356.00000000006</v>
      </c>
      <c r="K183" s="19"/>
      <c r="L183" s="23"/>
      <c r="M183" s="23"/>
      <c r="N183" s="16"/>
      <c r="O183" s="16"/>
    </row>
    <row r="184" spans="1:15" ht="15" customHeight="1" x14ac:dyDescent="0.35">
      <c r="A184" s="3" t="s">
        <v>34</v>
      </c>
      <c r="B184" s="4">
        <v>54715.04951884866</v>
      </c>
      <c r="C184" s="4">
        <v>16448.769324396369</v>
      </c>
      <c r="D184" s="4">
        <v>2926.9674326155437</v>
      </c>
      <c r="E184" s="4">
        <v>19951.643193899523</v>
      </c>
      <c r="F184" s="4">
        <v>523615.20220478927</v>
      </c>
      <c r="G184" s="4">
        <v>71990.689060982317</v>
      </c>
      <c r="H184" s="4">
        <v>44029.934630644086</v>
      </c>
      <c r="I184" s="4">
        <v>2069.7446338242471</v>
      </c>
      <c r="J184" s="5">
        <f t="shared" si="4"/>
        <v>735747.99999999988</v>
      </c>
      <c r="K184" s="19"/>
      <c r="L184" s="23"/>
      <c r="M184" s="23"/>
      <c r="N184" s="16"/>
      <c r="O184" s="16"/>
    </row>
    <row r="185" spans="1:15" ht="15" customHeight="1" x14ac:dyDescent="0.35">
      <c r="A185" s="3" t="s">
        <v>92</v>
      </c>
      <c r="B185" s="4">
        <v>0</v>
      </c>
      <c r="C185" s="4">
        <v>0</v>
      </c>
      <c r="D185" s="4">
        <v>553168.68248545832</v>
      </c>
      <c r="E185" s="4">
        <v>0</v>
      </c>
      <c r="F185" s="4">
        <v>0</v>
      </c>
      <c r="G185" s="4">
        <v>0</v>
      </c>
      <c r="H185" s="4">
        <v>4066831.317514542</v>
      </c>
      <c r="I185" s="4">
        <v>0</v>
      </c>
      <c r="J185" s="5">
        <f t="shared" si="4"/>
        <v>4620000</v>
      </c>
      <c r="K185" s="19"/>
      <c r="L185" s="23"/>
      <c r="M185" s="23"/>
      <c r="N185" s="16"/>
      <c r="O185" s="16"/>
    </row>
    <row r="186" spans="1:15" ht="15" customHeight="1" x14ac:dyDescent="0.35">
      <c r="A186" s="3" t="s">
        <v>36</v>
      </c>
      <c r="B186" s="4">
        <v>395</v>
      </c>
      <c r="C186" s="4">
        <v>133.88133175471879</v>
      </c>
      <c r="D186" s="4">
        <v>0</v>
      </c>
      <c r="E186" s="4">
        <v>917465.11789087742</v>
      </c>
      <c r="F186" s="4">
        <v>77629.720146746593</v>
      </c>
      <c r="G186" s="4">
        <v>17034.198565703515</v>
      </c>
      <c r="H186" s="4">
        <v>7159.3292541601504</v>
      </c>
      <c r="I186" s="4">
        <v>136.7528107575942</v>
      </c>
      <c r="J186" s="5">
        <f t="shared" si="4"/>
        <v>1019954</v>
      </c>
      <c r="K186" s="19"/>
      <c r="L186" s="23"/>
      <c r="M186" s="23"/>
      <c r="N186" s="16"/>
      <c r="O186" s="16"/>
    </row>
    <row r="187" spans="1:15" ht="15" customHeight="1" x14ac:dyDescent="0.35">
      <c r="A187" s="3" t="s">
        <v>37</v>
      </c>
      <c r="B187" s="4">
        <v>1073</v>
      </c>
      <c r="C187" s="4">
        <v>34.416077104480671</v>
      </c>
      <c r="D187" s="4">
        <v>0</v>
      </c>
      <c r="E187" s="4">
        <v>169543.67333780328</v>
      </c>
      <c r="F187" s="4">
        <v>5363.5660103314658</v>
      </c>
      <c r="G187" s="4">
        <v>4803.791686824894</v>
      </c>
      <c r="H187" s="4">
        <v>34981.52981811123</v>
      </c>
      <c r="I187" s="4">
        <v>169.02306982466934</v>
      </c>
      <c r="J187" s="5">
        <f t="shared" si="4"/>
        <v>215969.00000000006</v>
      </c>
      <c r="K187" s="19"/>
      <c r="L187" s="23"/>
      <c r="M187" s="23"/>
      <c r="N187" s="16"/>
      <c r="O187" s="16"/>
    </row>
    <row r="188" spans="1:15" ht="15" customHeight="1" x14ac:dyDescent="0.35">
      <c r="A188" s="3" t="s">
        <v>38</v>
      </c>
      <c r="B188" s="4">
        <v>9411.9816761849543</v>
      </c>
      <c r="C188" s="4">
        <v>43.281272402178821</v>
      </c>
      <c r="D188" s="4">
        <v>0</v>
      </c>
      <c r="E188" s="4">
        <v>21779.133062639026</v>
      </c>
      <c r="F188" s="4">
        <v>407.18437065637067</v>
      </c>
      <c r="G188" s="4">
        <v>15.874431301182893</v>
      </c>
      <c r="H188" s="4">
        <v>0</v>
      </c>
      <c r="I188" s="4">
        <v>756.5451868162852</v>
      </c>
      <c r="J188" s="5">
        <f t="shared" si="4"/>
        <v>32413.999999999996</v>
      </c>
      <c r="K188" s="19"/>
      <c r="L188" s="23"/>
      <c r="M188" s="23"/>
      <c r="N188" s="16"/>
      <c r="O188" s="16"/>
    </row>
    <row r="189" spans="1:15" ht="15" customHeight="1" x14ac:dyDescent="0.35">
      <c r="A189" s="3" t="s">
        <v>39</v>
      </c>
      <c r="B189" s="4">
        <v>0</v>
      </c>
      <c r="C189" s="4">
        <v>0</v>
      </c>
      <c r="D189" s="4">
        <v>0</v>
      </c>
      <c r="E189" s="4">
        <v>77661</v>
      </c>
      <c r="F189" s="4">
        <v>0</v>
      </c>
      <c r="G189" s="4">
        <v>12</v>
      </c>
      <c r="H189" s="4">
        <v>0</v>
      </c>
      <c r="I189" s="4">
        <v>0</v>
      </c>
      <c r="J189" s="5">
        <f t="shared" si="4"/>
        <v>77673</v>
      </c>
      <c r="K189" s="19"/>
      <c r="L189" s="23"/>
      <c r="M189" s="23"/>
      <c r="N189" s="16"/>
      <c r="O189" s="16"/>
    </row>
    <row r="190" spans="1:15" ht="15" customHeight="1" x14ac:dyDescent="0.35">
      <c r="A190" s="3" t="s">
        <v>40</v>
      </c>
      <c r="B190" s="4">
        <v>0</v>
      </c>
      <c r="C190" s="4">
        <v>0</v>
      </c>
      <c r="D190" s="4">
        <v>0</v>
      </c>
      <c r="E190" s="4">
        <v>35407</v>
      </c>
      <c r="F190" s="4">
        <v>0</v>
      </c>
      <c r="G190" s="4">
        <v>0</v>
      </c>
      <c r="H190" s="4">
        <v>0</v>
      </c>
      <c r="I190" s="4">
        <v>0</v>
      </c>
      <c r="J190" s="5">
        <f t="shared" si="4"/>
        <v>35407</v>
      </c>
      <c r="K190" s="19"/>
      <c r="L190" s="23"/>
      <c r="M190" s="23"/>
      <c r="N190" s="16"/>
      <c r="O190" s="16"/>
    </row>
    <row r="191" spans="1:15" ht="15" customHeight="1" x14ac:dyDescent="0.35">
      <c r="A191" s="3" t="s">
        <v>41</v>
      </c>
      <c r="B191" s="4">
        <v>7999.9726422928452</v>
      </c>
      <c r="C191" s="4">
        <v>16253.033184955371</v>
      </c>
      <c r="D191" s="4">
        <v>2374.8215904918334</v>
      </c>
      <c r="E191" s="4">
        <v>4143.4503089639938</v>
      </c>
      <c r="F191" s="4">
        <v>19879.469789311133</v>
      </c>
      <c r="G191" s="4">
        <v>60155.365923121026</v>
      </c>
      <c r="H191" s="4">
        <v>37736.1199466533</v>
      </c>
      <c r="I191" s="4">
        <v>24912.766614210494</v>
      </c>
      <c r="J191" s="5">
        <f t="shared" si="4"/>
        <v>173455</v>
      </c>
      <c r="K191" s="19"/>
      <c r="L191" s="23"/>
      <c r="M191" s="23"/>
      <c r="N191" s="16"/>
      <c r="O191" s="16"/>
    </row>
    <row r="192" spans="1:15" ht="15" customHeight="1" x14ac:dyDescent="0.35">
      <c r="A192" s="3" t="s">
        <v>43</v>
      </c>
      <c r="B192" s="4">
        <v>40898.414623176461</v>
      </c>
      <c r="C192" s="4">
        <v>2448.6838331148051</v>
      </c>
      <c r="D192" s="4">
        <v>6566.6883557524407</v>
      </c>
      <c r="E192" s="4">
        <v>84664.275818436465</v>
      </c>
      <c r="F192" s="4">
        <v>0</v>
      </c>
      <c r="G192" s="4">
        <v>134</v>
      </c>
      <c r="H192" s="4">
        <v>1703.9373695198328</v>
      </c>
      <c r="I192" s="4">
        <v>0</v>
      </c>
      <c r="J192" s="5">
        <f t="shared" si="4"/>
        <v>136416</v>
      </c>
      <c r="K192" s="19"/>
      <c r="L192" s="23"/>
      <c r="M192" s="23"/>
      <c r="N192" s="16"/>
      <c r="O192" s="16"/>
    </row>
    <row r="193" spans="1:15" ht="15" customHeight="1" x14ac:dyDescent="0.35">
      <c r="A193" s="3" t="s">
        <v>44</v>
      </c>
      <c r="B193" s="4">
        <v>67977.731488676669</v>
      </c>
      <c r="C193" s="4">
        <v>0</v>
      </c>
      <c r="D193" s="4">
        <v>220009.98471220917</v>
      </c>
      <c r="E193" s="4">
        <v>114095.52157783943</v>
      </c>
      <c r="F193" s="4">
        <v>0</v>
      </c>
      <c r="G193" s="4">
        <v>1265.52057469069</v>
      </c>
      <c r="H193" s="4">
        <v>4685.2416465840452</v>
      </c>
      <c r="I193" s="4">
        <v>0</v>
      </c>
      <c r="J193" s="5">
        <f t="shared" si="4"/>
        <v>408034.00000000006</v>
      </c>
      <c r="K193" s="19"/>
      <c r="L193" s="23"/>
      <c r="M193" s="23"/>
      <c r="N193" s="16"/>
      <c r="O193" s="16"/>
    </row>
    <row r="194" spans="1:15" ht="15" customHeight="1" x14ac:dyDescent="0.35">
      <c r="A194" s="3" t="s">
        <v>93</v>
      </c>
      <c r="B194" s="4">
        <v>36073.343170300606</v>
      </c>
      <c r="C194" s="4">
        <v>1028.6350278981395</v>
      </c>
      <c r="D194" s="4">
        <v>2705.5085013294147</v>
      </c>
      <c r="E194" s="4">
        <v>114814.51330047185</v>
      </c>
      <c r="F194" s="4">
        <v>0</v>
      </c>
      <c r="G194" s="4">
        <v>0</v>
      </c>
      <c r="H194" s="4">
        <v>0</v>
      </c>
      <c r="I194" s="4">
        <v>0</v>
      </c>
      <c r="J194" s="5">
        <f t="shared" si="4"/>
        <v>154622</v>
      </c>
      <c r="K194" s="19"/>
      <c r="L194" s="23"/>
      <c r="M194" s="23"/>
      <c r="N194" s="16"/>
      <c r="O194" s="16"/>
    </row>
    <row r="195" spans="1:15" ht="15" customHeight="1" x14ac:dyDescent="0.35">
      <c r="A195" s="3" t="s">
        <v>94</v>
      </c>
      <c r="B195" s="4">
        <v>0</v>
      </c>
      <c r="C195" s="4">
        <v>0</v>
      </c>
      <c r="D195" s="4">
        <v>60</v>
      </c>
      <c r="E195" s="4">
        <v>1002</v>
      </c>
      <c r="F195" s="4">
        <v>0</v>
      </c>
      <c r="G195" s="4">
        <v>0</v>
      </c>
      <c r="H195" s="4">
        <v>0</v>
      </c>
      <c r="I195" s="4">
        <v>0</v>
      </c>
      <c r="J195" s="5">
        <f t="shared" si="4"/>
        <v>1062</v>
      </c>
      <c r="K195" s="19"/>
      <c r="L195" s="23"/>
      <c r="M195" s="23"/>
      <c r="N195" s="16"/>
      <c r="O195" s="16"/>
    </row>
    <row r="196" spans="1:15" ht="15" customHeight="1" x14ac:dyDescent="0.35">
      <c r="A196" s="3" t="s">
        <v>95</v>
      </c>
      <c r="B196" s="4">
        <v>5943.1333333333332</v>
      </c>
      <c r="C196" s="4">
        <v>612.90992292870908</v>
      </c>
      <c r="D196" s="4">
        <v>0</v>
      </c>
      <c r="E196" s="4">
        <v>26251.956743737959</v>
      </c>
      <c r="F196" s="4">
        <v>0</v>
      </c>
      <c r="G196" s="4">
        <v>107</v>
      </c>
      <c r="H196" s="4">
        <v>0</v>
      </c>
      <c r="I196" s="4">
        <v>0</v>
      </c>
      <c r="J196" s="5">
        <f t="shared" si="4"/>
        <v>32915</v>
      </c>
      <c r="K196" s="19"/>
      <c r="L196" s="23"/>
      <c r="M196" s="23"/>
      <c r="N196" s="16"/>
      <c r="O196" s="16"/>
    </row>
    <row r="197" spans="1:15" ht="15" customHeight="1" x14ac:dyDescent="0.35">
      <c r="A197" s="3" t="s">
        <v>96</v>
      </c>
      <c r="B197" s="4">
        <v>0</v>
      </c>
      <c r="C197" s="4">
        <v>0</v>
      </c>
      <c r="D197" s="4">
        <v>226.92654028436019</v>
      </c>
      <c r="E197" s="4">
        <v>63890.073459715641</v>
      </c>
      <c r="F197" s="4">
        <v>0</v>
      </c>
      <c r="G197" s="4">
        <v>0</v>
      </c>
      <c r="H197" s="4">
        <v>0</v>
      </c>
      <c r="I197" s="4">
        <v>0</v>
      </c>
      <c r="J197" s="5">
        <f t="shared" si="4"/>
        <v>64117</v>
      </c>
      <c r="K197" s="19"/>
      <c r="L197" s="23"/>
      <c r="M197" s="23"/>
      <c r="N197" s="16"/>
      <c r="O197" s="16"/>
    </row>
    <row r="198" spans="1:15" ht="15" customHeight="1" x14ac:dyDescent="0.35">
      <c r="A198" s="3" t="s">
        <v>97</v>
      </c>
      <c r="B198" s="4">
        <v>784</v>
      </c>
      <c r="C198" s="4">
        <v>0</v>
      </c>
      <c r="D198" s="4">
        <v>0</v>
      </c>
      <c r="E198" s="4">
        <v>200627.83546704598</v>
      </c>
      <c r="F198" s="4">
        <v>1090</v>
      </c>
      <c r="G198" s="4">
        <v>2377</v>
      </c>
      <c r="H198" s="4">
        <v>455</v>
      </c>
      <c r="I198" s="4">
        <v>63.164532954006631</v>
      </c>
      <c r="J198" s="5">
        <f t="shared" si="4"/>
        <v>205397</v>
      </c>
      <c r="K198" s="19"/>
      <c r="L198" s="23"/>
      <c r="M198" s="23"/>
      <c r="N198" s="16"/>
      <c r="O198" s="16"/>
    </row>
    <row r="199" spans="1:15" ht="15" customHeight="1" x14ac:dyDescent="0.35">
      <c r="A199" s="3" t="s">
        <v>98</v>
      </c>
      <c r="B199" s="4">
        <v>39927.374188980801</v>
      </c>
      <c r="C199" s="4">
        <v>0</v>
      </c>
      <c r="D199" s="4">
        <v>1791.6258110191966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5">
        <f t="shared" si="4"/>
        <v>41719</v>
      </c>
      <c r="K199" s="19"/>
      <c r="L199" s="23"/>
      <c r="M199" s="23"/>
      <c r="N199" s="16"/>
      <c r="O199" s="16"/>
    </row>
    <row r="200" spans="1:15" ht="15" customHeight="1" x14ac:dyDescent="0.35">
      <c r="A200" s="3" t="s">
        <v>99</v>
      </c>
      <c r="B200" s="4">
        <v>0</v>
      </c>
      <c r="C200" s="4">
        <v>43846.30726262735</v>
      </c>
      <c r="D200" s="4">
        <v>156.46459298477828</v>
      </c>
      <c r="E200" s="4">
        <v>16398.128297339848</v>
      </c>
      <c r="F200" s="4">
        <v>11617.442704190884</v>
      </c>
      <c r="G200" s="4">
        <v>0</v>
      </c>
      <c r="H200" s="4">
        <v>0</v>
      </c>
      <c r="I200" s="4">
        <v>289.65714285714284</v>
      </c>
      <c r="J200" s="5">
        <f t="shared" si="4"/>
        <v>72308</v>
      </c>
      <c r="K200" s="19"/>
      <c r="L200" s="23"/>
      <c r="M200" s="23"/>
      <c r="N200" s="16"/>
      <c r="O200" s="16"/>
    </row>
    <row r="201" spans="1:15" ht="15" customHeight="1" x14ac:dyDescent="0.35">
      <c r="A201" s="3" t="s">
        <v>100</v>
      </c>
      <c r="B201" s="4">
        <v>0</v>
      </c>
      <c r="C201" s="4">
        <v>10224</v>
      </c>
      <c r="D201" s="4">
        <v>0</v>
      </c>
      <c r="E201" s="4">
        <v>0</v>
      </c>
      <c r="F201" s="4">
        <v>455</v>
      </c>
      <c r="G201" s="4">
        <v>6</v>
      </c>
      <c r="H201" s="4">
        <v>0</v>
      </c>
      <c r="I201" s="4">
        <v>51</v>
      </c>
      <c r="J201" s="5">
        <f t="shared" si="4"/>
        <v>10736</v>
      </c>
      <c r="K201" s="19"/>
      <c r="L201" s="23"/>
      <c r="M201" s="23"/>
      <c r="N201" s="16"/>
      <c r="O201" s="16"/>
    </row>
    <row r="202" spans="1:15" ht="15" customHeight="1" x14ac:dyDescent="0.35">
      <c r="A202" s="3" t="s">
        <v>61</v>
      </c>
      <c r="B202" s="4">
        <v>436381.69784408552</v>
      </c>
      <c r="C202" s="4">
        <v>30428.962354492553</v>
      </c>
      <c r="D202" s="4">
        <v>578.39578570435185</v>
      </c>
      <c r="E202" s="4">
        <v>24753.902684249184</v>
      </c>
      <c r="F202" s="4">
        <v>514453.24628090061</v>
      </c>
      <c r="G202" s="4">
        <v>80926.605720420441</v>
      </c>
      <c r="H202" s="4">
        <v>38019.26889542857</v>
      </c>
      <c r="I202" s="4">
        <v>58700.920434718806</v>
      </c>
      <c r="J202" s="5">
        <f t="shared" si="4"/>
        <v>1184243</v>
      </c>
      <c r="K202" s="19"/>
      <c r="L202" s="23"/>
      <c r="M202" s="23"/>
      <c r="N202" s="16"/>
      <c r="O202" s="16"/>
    </row>
    <row r="203" spans="1:15" ht="15" customHeight="1" x14ac:dyDescent="0.35">
      <c r="A203" s="3" t="s">
        <v>62</v>
      </c>
      <c r="B203" s="4">
        <v>11472.095200303002</v>
      </c>
      <c r="C203" s="4">
        <v>61075.898306931565</v>
      </c>
      <c r="D203" s="4">
        <v>1396.7263575075665</v>
      </c>
      <c r="E203" s="4">
        <v>31636.94675153654</v>
      </c>
      <c r="F203" s="4">
        <v>82107.718075654513</v>
      </c>
      <c r="G203" s="4">
        <v>10324.439462351427</v>
      </c>
      <c r="H203" s="4">
        <v>4155.6129881324141</v>
      </c>
      <c r="I203" s="4">
        <v>98132.562857582976</v>
      </c>
      <c r="J203" s="5">
        <f t="shared" si="4"/>
        <v>300302</v>
      </c>
      <c r="K203" s="19"/>
      <c r="L203" s="23"/>
      <c r="M203" s="23"/>
      <c r="N203" s="16"/>
      <c r="O203" s="16"/>
    </row>
    <row r="204" spans="1:15" ht="15" customHeight="1" x14ac:dyDescent="0.35">
      <c r="A204" s="3" t="s">
        <v>63</v>
      </c>
      <c r="B204" s="4">
        <v>3494.5520506265261</v>
      </c>
      <c r="C204" s="4">
        <v>134766.49687967123</v>
      </c>
      <c r="D204" s="4">
        <v>41774.473316306161</v>
      </c>
      <c r="E204" s="4">
        <v>103400.92008850005</v>
      </c>
      <c r="F204" s="4">
        <v>46424.373435230591</v>
      </c>
      <c r="G204" s="4">
        <v>36863.509104167599</v>
      </c>
      <c r="H204" s="4">
        <v>9302.6216464654026</v>
      </c>
      <c r="I204" s="4">
        <v>1187.0534790324541</v>
      </c>
      <c r="J204" s="5">
        <f t="shared" si="4"/>
        <v>377214</v>
      </c>
      <c r="K204" s="19"/>
      <c r="L204" s="23"/>
      <c r="M204" s="23"/>
      <c r="N204" s="16"/>
      <c r="O204" s="16"/>
    </row>
    <row r="205" spans="1:15" ht="15" customHeight="1" x14ac:dyDescent="0.35">
      <c r="A205" s="3" t="s">
        <v>64</v>
      </c>
      <c r="B205" s="4">
        <v>1500.1006429828408</v>
      </c>
      <c r="C205" s="4">
        <v>67</v>
      </c>
      <c r="D205" s="4">
        <v>4781.764625163577</v>
      </c>
      <c r="E205" s="4">
        <v>0</v>
      </c>
      <c r="F205" s="4">
        <v>1656.6382454224122</v>
      </c>
      <c r="G205" s="4">
        <v>9485.1624345723358</v>
      </c>
      <c r="H205" s="4">
        <v>2932.0162080895134</v>
      </c>
      <c r="I205" s="4">
        <v>4922.3178437693214</v>
      </c>
      <c r="J205" s="5">
        <f t="shared" si="4"/>
        <v>25345</v>
      </c>
      <c r="K205" s="19"/>
      <c r="L205" s="23"/>
      <c r="M205" s="23"/>
      <c r="N205" s="16"/>
      <c r="O205" s="16"/>
    </row>
    <row r="206" spans="1:15" ht="15" customHeight="1" x14ac:dyDescent="0.35">
      <c r="A206" s="3" t="s">
        <v>65</v>
      </c>
      <c r="B206" s="4">
        <v>65847.163765319157</v>
      </c>
      <c r="C206" s="4">
        <v>171149.17701548582</v>
      </c>
      <c r="D206" s="4">
        <v>0</v>
      </c>
      <c r="E206" s="4">
        <v>4624.1769570863989</v>
      </c>
      <c r="F206" s="4">
        <v>110103.80800674099</v>
      </c>
      <c r="G206" s="4">
        <v>3431.740332783198</v>
      </c>
      <c r="H206" s="4">
        <v>306.10118402566815</v>
      </c>
      <c r="I206" s="4">
        <v>244403.83273855876</v>
      </c>
      <c r="J206" s="5">
        <f t="shared" si="4"/>
        <v>599866</v>
      </c>
      <c r="K206" s="19"/>
      <c r="L206" s="23"/>
      <c r="M206" s="23"/>
      <c r="N206" s="16"/>
      <c r="O206" s="16"/>
    </row>
    <row r="207" spans="1:15" ht="15" customHeight="1" x14ac:dyDescent="0.35">
      <c r="A207" s="3" t="s">
        <v>66</v>
      </c>
      <c r="B207" s="4">
        <v>6456.5665647522319</v>
      </c>
      <c r="C207" s="4">
        <v>127211.99876743363</v>
      </c>
      <c r="D207" s="4">
        <v>69.609336609336609</v>
      </c>
      <c r="E207" s="4">
        <v>1616.4265397963368</v>
      </c>
      <c r="F207" s="4">
        <v>43623.645608297549</v>
      </c>
      <c r="G207" s="4">
        <v>0</v>
      </c>
      <c r="H207" s="4">
        <v>0</v>
      </c>
      <c r="I207" s="4">
        <v>523.75318311089268</v>
      </c>
      <c r="J207" s="5">
        <f t="shared" si="4"/>
        <v>179501.99999999997</v>
      </c>
      <c r="K207" s="19"/>
      <c r="L207" s="23"/>
      <c r="M207" s="23"/>
      <c r="N207" s="16"/>
      <c r="O207" s="16"/>
    </row>
    <row r="208" spans="1:15" ht="15" customHeight="1" x14ac:dyDescent="0.35">
      <c r="A208" s="3" t="s">
        <v>67</v>
      </c>
      <c r="B208" s="4">
        <v>120056.58428985279</v>
      </c>
      <c r="C208" s="4">
        <v>30895.370790542838</v>
      </c>
      <c r="D208" s="4">
        <v>100623.46529915117</v>
      </c>
      <c r="E208" s="4">
        <v>46602.32205250665</v>
      </c>
      <c r="F208" s="4">
        <v>146266.01199526677</v>
      </c>
      <c r="G208" s="4">
        <v>38615.469890095213</v>
      </c>
      <c r="H208" s="4">
        <v>47928.272698671877</v>
      </c>
      <c r="I208" s="4">
        <v>39675.50298391268</v>
      </c>
      <c r="J208" s="5">
        <f t="shared" si="4"/>
        <v>570663</v>
      </c>
      <c r="K208" s="19"/>
      <c r="L208" s="23"/>
      <c r="M208" s="23"/>
      <c r="N208" s="16"/>
      <c r="O208" s="16"/>
    </row>
    <row r="209" spans="1:28" ht="15" customHeight="1" x14ac:dyDescent="0.35">
      <c r="A209" s="3" t="s">
        <v>68</v>
      </c>
      <c r="B209" s="4">
        <v>10481.860982863895</v>
      </c>
      <c r="C209" s="4">
        <v>1045.1463414634147</v>
      </c>
      <c r="D209" s="4">
        <v>11</v>
      </c>
      <c r="E209" s="4">
        <v>0</v>
      </c>
      <c r="F209" s="4">
        <v>0</v>
      </c>
      <c r="G209" s="4">
        <v>5270.8665692269988</v>
      </c>
      <c r="H209" s="4">
        <v>0</v>
      </c>
      <c r="I209" s="4">
        <v>2121.126106445693</v>
      </c>
      <c r="J209" s="5">
        <f t="shared" si="4"/>
        <v>18930</v>
      </c>
      <c r="K209" s="19"/>
      <c r="L209" s="23"/>
      <c r="M209" s="23"/>
      <c r="N209" s="16"/>
      <c r="O209" s="16"/>
    </row>
    <row r="210" spans="1:28" ht="15" customHeight="1" x14ac:dyDescent="0.35">
      <c r="A210" s="3" t="s">
        <v>69</v>
      </c>
      <c r="B210" s="4">
        <v>47209.766504221698</v>
      </c>
      <c r="C210" s="4">
        <v>1726.6023366359279</v>
      </c>
      <c r="D210" s="4">
        <v>0</v>
      </c>
      <c r="E210" s="4">
        <v>821.18136598431227</v>
      </c>
      <c r="F210" s="4">
        <v>11494.288348591117</v>
      </c>
      <c r="G210" s="4">
        <v>18.015665796344649</v>
      </c>
      <c r="H210" s="4">
        <v>0</v>
      </c>
      <c r="I210" s="4">
        <v>18184.145778770602</v>
      </c>
      <c r="J210" s="5">
        <f t="shared" si="4"/>
        <v>79454</v>
      </c>
      <c r="K210" s="19"/>
      <c r="L210" s="23"/>
      <c r="M210" s="23"/>
      <c r="N210" s="16"/>
      <c r="O210" s="16"/>
    </row>
    <row r="211" spans="1:28" ht="15" customHeight="1" x14ac:dyDescent="0.35">
      <c r="A211" s="3" t="s">
        <v>101</v>
      </c>
      <c r="B211" s="4">
        <v>7382.1168100278364</v>
      </c>
      <c r="C211" s="4">
        <v>8701.1557027061845</v>
      </c>
      <c r="D211" s="4">
        <v>503.11755950755554</v>
      </c>
      <c r="E211" s="4">
        <v>3930.7518369241948</v>
      </c>
      <c r="F211" s="4">
        <v>74475.915022500514</v>
      </c>
      <c r="G211" s="4">
        <v>21</v>
      </c>
      <c r="H211" s="4">
        <v>0</v>
      </c>
      <c r="I211" s="4">
        <v>5893.9430683337268</v>
      </c>
      <c r="J211" s="5">
        <f t="shared" si="4"/>
        <v>100908.00000000001</v>
      </c>
      <c r="K211" s="19"/>
      <c r="L211" s="23"/>
      <c r="M211" s="23"/>
      <c r="N211" s="16"/>
      <c r="O211" s="16"/>
    </row>
    <row r="212" spans="1:28" ht="15" customHeight="1" x14ac:dyDescent="0.35">
      <c r="A212" s="3" t="s">
        <v>111</v>
      </c>
      <c r="B212" s="4">
        <v>157.97797356828193</v>
      </c>
      <c r="C212" s="4">
        <v>5627.7841409691628</v>
      </c>
      <c r="D212" s="4">
        <v>0</v>
      </c>
      <c r="E212" s="4">
        <v>436.23788546255508</v>
      </c>
      <c r="F212" s="4">
        <v>2030</v>
      </c>
      <c r="G212" s="4">
        <v>2098</v>
      </c>
      <c r="H212" s="4">
        <v>0</v>
      </c>
      <c r="I212" s="4">
        <v>7</v>
      </c>
      <c r="J212" s="5">
        <f t="shared" si="4"/>
        <v>10357</v>
      </c>
      <c r="K212" s="19"/>
      <c r="L212" s="23"/>
      <c r="M212" s="23"/>
      <c r="N212" s="16"/>
      <c r="O212" s="16"/>
    </row>
    <row r="213" spans="1:28" ht="15" customHeight="1" x14ac:dyDescent="0.35">
      <c r="A213" s="3" t="s">
        <v>112</v>
      </c>
      <c r="B213" s="4">
        <v>1163.0197344922015</v>
      </c>
      <c r="C213" s="4">
        <v>592.35650077390164</v>
      </c>
      <c r="D213" s="4">
        <v>1319</v>
      </c>
      <c r="E213" s="4">
        <v>1</v>
      </c>
      <c r="F213" s="4">
        <v>40</v>
      </c>
      <c r="G213" s="4">
        <v>4600.4607691391839</v>
      </c>
      <c r="H213" s="4">
        <v>0</v>
      </c>
      <c r="I213" s="4">
        <v>200.16299559471366</v>
      </c>
      <c r="J213" s="5">
        <f t="shared" si="4"/>
        <v>7916.0000000000009</v>
      </c>
      <c r="K213" s="19"/>
      <c r="L213" s="23"/>
      <c r="M213" s="23"/>
      <c r="N213" s="16"/>
      <c r="O213" s="16"/>
    </row>
    <row r="214" spans="1:28" ht="15" customHeight="1" x14ac:dyDescent="0.35">
      <c r="A214" s="3" t="s">
        <v>113</v>
      </c>
      <c r="B214" s="4">
        <v>1407.5483870967741</v>
      </c>
      <c r="C214" s="4">
        <v>297</v>
      </c>
      <c r="D214" s="4">
        <v>0</v>
      </c>
      <c r="E214" s="4">
        <v>1990.8387096774195</v>
      </c>
      <c r="F214" s="4">
        <v>0</v>
      </c>
      <c r="G214" s="4">
        <v>46</v>
      </c>
      <c r="H214" s="4">
        <v>5589.6129032258068</v>
      </c>
      <c r="I214" s="4">
        <v>5079</v>
      </c>
      <c r="J214" s="5">
        <f t="shared" si="4"/>
        <v>14410</v>
      </c>
      <c r="K214" s="19"/>
      <c r="L214" s="23"/>
      <c r="M214" s="23"/>
      <c r="N214" s="16"/>
      <c r="O214" s="16"/>
    </row>
    <row r="215" spans="1:28" ht="15" customHeight="1" x14ac:dyDescent="0.35">
      <c r="A215" s="3" t="s">
        <v>114</v>
      </c>
      <c r="B215" s="4">
        <v>1178</v>
      </c>
      <c r="C215" s="4">
        <v>184</v>
      </c>
      <c r="D215" s="4">
        <v>4990</v>
      </c>
      <c r="E215" s="4">
        <v>2580.2727272727275</v>
      </c>
      <c r="F215" s="4">
        <v>54695</v>
      </c>
      <c r="G215" s="4">
        <v>1735</v>
      </c>
      <c r="H215" s="4">
        <v>8198.7272727272721</v>
      </c>
      <c r="I215" s="4">
        <v>29357</v>
      </c>
      <c r="J215" s="5">
        <f t="shared" si="4"/>
        <v>102918</v>
      </c>
      <c r="K215" s="19"/>
      <c r="L215" s="23"/>
      <c r="M215" s="23"/>
      <c r="N215" s="16"/>
      <c r="O215" s="16"/>
    </row>
    <row r="216" spans="1:28" ht="15" customHeight="1" x14ac:dyDescent="0.35">
      <c r="A216" s="3" t="s">
        <v>115</v>
      </c>
      <c r="B216" s="4">
        <v>1085.0453001132503</v>
      </c>
      <c r="C216" s="4">
        <v>7448.9640492674343</v>
      </c>
      <c r="D216" s="4">
        <v>2843.1530463613894</v>
      </c>
      <c r="E216" s="4">
        <v>2000</v>
      </c>
      <c r="F216" s="4">
        <v>17534.779874213837</v>
      </c>
      <c r="G216" s="4">
        <v>2130.2637048868564</v>
      </c>
      <c r="H216" s="4">
        <v>20317</v>
      </c>
      <c r="I216" s="4">
        <v>929.79402515723268</v>
      </c>
      <c r="J216" s="5">
        <f t="shared" si="4"/>
        <v>54289</v>
      </c>
      <c r="K216" s="19"/>
      <c r="L216" s="23"/>
      <c r="M216" s="23"/>
      <c r="N216" s="16"/>
      <c r="O216" s="16"/>
    </row>
    <row r="217" spans="1:28" ht="15" customHeight="1" x14ac:dyDescent="0.35">
      <c r="A217" s="3" t="s">
        <v>107</v>
      </c>
      <c r="B217" s="4">
        <v>716.42222222222222</v>
      </c>
      <c r="C217" s="4">
        <v>0</v>
      </c>
      <c r="D217" s="4">
        <v>354.67880485527547</v>
      </c>
      <c r="E217" s="4">
        <v>1</v>
      </c>
      <c r="F217" s="4">
        <v>0</v>
      </c>
      <c r="G217" s="4">
        <v>282.89897292250231</v>
      </c>
      <c r="H217" s="4">
        <v>0</v>
      </c>
      <c r="I217" s="4">
        <v>64</v>
      </c>
      <c r="J217" s="5">
        <f t="shared" si="4"/>
        <v>1419</v>
      </c>
      <c r="K217" s="19"/>
      <c r="L217" s="23"/>
      <c r="M217" s="23"/>
      <c r="N217" s="16"/>
      <c r="O217" s="16"/>
    </row>
    <row r="218" spans="1:28" ht="15" customHeight="1" x14ac:dyDescent="0.35">
      <c r="A218" s="3" t="s">
        <v>116</v>
      </c>
      <c r="B218" s="4">
        <v>25813.255449174983</v>
      </c>
      <c r="C218" s="4">
        <v>18097.548941568726</v>
      </c>
      <c r="D218" s="4">
        <v>436</v>
      </c>
      <c r="E218" s="4">
        <v>4710.1629888308407</v>
      </c>
      <c r="F218" s="4">
        <v>52850.043043869999</v>
      </c>
      <c r="G218" s="4">
        <v>5512</v>
      </c>
      <c r="H218" s="4">
        <v>0</v>
      </c>
      <c r="I218" s="4">
        <v>20212.989576555443</v>
      </c>
      <c r="J218" s="5">
        <f t="shared" si="4"/>
        <v>127631.99999999999</v>
      </c>
      <c r="K218" s="19"/>
      <c r="L218" s="23"/>
      <c r="M218" s="23"/>
      <c r="N218" s="16"/>
      <c r="O218" s="16"/>
    </row>
    <row r="219" spans="1:28" ht="15" customHeight="1" x14ac:dyDescent="0.35">
      <c r="A219" s="3" t="s">
        <v>70</v>
      </c>
      <c r="B219" s="4">
        <v>3398311.3257005247</v>
      </c>
      <c r="C219" s="4">
        <v>852825.0281970182</v>
      </c>
      <c r="D219" s="4">
        <v>32228368.687077373</v>
      </c>
      <c r="E219" s="4">
        <v>749051.55578135187</v>
      </c>
      <c r="F219" s="4">
        <v>1645676.7060834705</v>
      </c>
      <c r="G219" s="4">
        <v>1382896.8513433556</v>
      </c>
      <c r="H219" s="4">
        <v>2478078.918924863</v>
      </c>
      <c r="I219" s="4">
        <v>464291.92689204158</v>
      </c>
      <c r="J219" s="5">
        <f>SUM(B219:I219)</f>
        <v>43199500.999999993</v>
      </c>
      <c r="K219" s="19"/>
      <c r="L219" s="23"/>
      <c r="M219" s="23"/>
      <c r="N219" s="16"/>
      <c r="O219" s="16"/>
    </row>
    <row r="220" spans="1:28" ht="15" customHeight="1" x14ac:dyDescent="0.35">
      <c r="A220" s="3" t="s">
        <v>71</v>
      </c>
      <c r="B220" s="4">
        <v>536104.03217519447</v>
      </c>
      <c r="C220" s="4">
        <v>539074.76163722796</v>
      </c>
      <c r="D220" s="4">
        <v>108168.91053288274</v>
      </c>
      <c r="E220" s="4">
        <v>809008.3591244329</v>
      </c>
      <c r="F220" s="4">
        <v>99691.798154324875</v>
      </c>
      <c r="G220" s="4">
        <v>160225.97420447398</v>
      </c>
      <c r="H220" s="4">
        <v>159774.51073784562</v>
      </c>
      <c r="I220" s="4">
        <v>81545.641944199495</v>
      </c>
      <c r="J220" s="5">
        <f>SUM(B220:I220)</f>
        <v>2493593.9885105821</v>
      </c>
      <c r="K220" s="19"/>
      <c r="L220" s="23"/>
      <c r="M220" s="23"/>
      <c r="N220" s="16"/>
      <c r="O220" s="16"/>
    </row>
    <row r="221" spans="1:28" ht="19.5" hidden="1" customHeight="1" thickBot="1" x14ac:dyDescent="0.4">
      <c r="A221" s="8" t="s">
        <v>10</v>
      </c>
      <c r="B221" s="9">
        <f t="shared" ref="B221:J221" si="5">SUM(B159:B220)</f>
        <v>6809635.0693484098</v>
      </c>
      <c r="C221" s="9">
        <f t="shared" si="5"/>
        <v>10762670.283785375</v>
      </c>
      <c r="D221" s="9">
        <f t="shared" si="5"/>
        <v>37894031.809072547</v>
      </c>
      <c r="E221" s="9">
        <f t="shared" si="5"/>
        <v>10763559.532921597</v>
      </c>
      <c r="F221" s="9">
        <f t="shared" si="5"/>
        <v>5110373.3207378145</v>
      </c>
      <c r="G221" s="9">
        <f t="shared" si="5"/>
        <v>2968223.4380218936</v>
      </c>
      <c r="H221" s="9">
        <f t="shared" si="5"/>
        <v>10738526.042496638</v>
      </c>
      <c r="I221" s="9">
        <f t="shared" si="5"/>
        <v>2213145.6040983903</v>
      </c>
      <c r="J221" s="10">
        <f t="shared" si="5"/>
        <v>87260165.100482672</v>
      </c>
      <c r="K221" s="19"/>
      <c r="L221" s="23"/>
      <c r="M221" s="23"/>
      <c r="N221" s="16"/>
      <c r="O221" s="16"/>
    </row>
    <row r="222" spans="1:28" s="20" customFormat="1" ht="17.25" customHeight="1" x14ac:dyDescent="0.35">
      <c r="A222" s="29" t="s">
        <v>72</v>
      </c>
      <c r="B222" s="124"/>
      <c r="C222" s="124"/>
      <c r="D222" s="123"/>
      <c r="E222" s="124"/>
      <c r="F222" s="123"/>
      <c r="G222" s="123"/>
      <c r="H222" s="123"/>
      <c r="J222" s="27"/>
      <c r="K222" s="19"/>
      <c r="L222" s="27"/>
      <c r="M222" s="35"/>
      <c r="Z222" s="35"/>
      <c r="AA222" s="35"/>
      <c r="AB222" s="35"/>
    </row>
    <row r="223" spans="1:28" s="20" customFormat="1" ht="12" customHeight="1" x14ac:dyDescent="0.35">
      <c r="A223" s="29" t="s">
        <v>73</v>
      </c>
      <c r="B223" s="123"/>
      <c r="C223" s="123"/>
      <c r="D223" s="123"/>
      <c r="E223" s="123"/>
      <c r="F223" s="123"/>
      <c r="G223" s="123"/>
      <c r="H223" s="123"/>
      <c r="K223" s="19"/>
      <c r="M223" s="35"/>
      <c r="Z223" s="35"/>
      <c r="AA223" s="35"/>
      <c r="AB223" s="35"/>
    </row>
    <row r="224" spans="1:28" s="20" customFormat="1" ht="16.5" customHeight="1" x14ac:dyDescent="0.35">
      <c r="A224" s="119" t="s">
        <v>248</v>
      </c>
      <c r="B224" s="123"/>
      <c r="C224" s="123"/>
      <c r="D224" s="123"/>
      <c r="E224" s="123"/>
      <c r="F224" s="123"/>
      <c r="G224" s="123"/>
      <c r="H224" s="123"/>
      <c r="K224" s="19"/>
      <c r="M224" s="35"/>
      <c r="Z224" s="35"/>
      <c r="AA224" s="35"/>
      <c r="AB224" s="35"/>
    </row>
    <row r="225" spans="1:28" s="20" customFormat="1" ht="16.5" customHeight="1" x14ac:dyDescent="0.35">
      <c r="A225" s="29" t="s">
        <v>247</v>
      </c>
      <c r="B225" s="123"/>
      <c r="C225" s="123"/>
      <c r="D225" s="29"/>
      <c r="E225" s="123"/>
      <c r="F225" s="123"/>
      <c r="G225" s="123"/>
      <c r="H225" s="123"/>
      <c r="K225" s="19"/>
      <c r="M225" s="35"/>
      <c r="Z225" s="35"/>
      <c r="AA225" s="35"/>
      <c r="AB225" s="35"/>
    </row>
    <row r="226" spans="1:28" s="16" customFormat="1" ht="21" x14ac:dyDescent="0.35">
      <c r="A226" s="119"/>
      <c r="B226" s="119"/>
      <c r="C226" s="119"/>
      <c r="D226" s="119"/>
      <c r="E226" s="119"/>
      <c r="F226" s="119"/>
      <c r="G226" s="119"/>
      <c r="H226" s="119"/>
      <c r="K226" s="19"/>
      <c r="L226" s="23"/>
      <c r="M226" s="23"/>
    </row>
    <row r="227" spans="1:28" s="16" customFormat="1" ht="21" x14ac:dyDescent="0.35">
      <c r="A227" s="125"/>
      <c r="B227" s="125"/>
      <c r="C227" s="125"/>
      <c r="D227" s="125"/>
      <c r="E227" s="125"/>
      <c r="F227" s="125"/>
      <c r="G227" s="125"/>
      <c r="H227" s="125"/>
      <c r="I227" s="56"/>
      <c r="J227" s="56"/>
      <c r="K227" s="19"/>
      <c r="L227" s="23"/>
      <c r="M227" s="23"/>
    </row>
    <row r="228" spans="1:28" s="16" customFormat="1" ht="21" x14ac:dyDescent="0.35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19"/>
      <c r="L228" s="23"/>
      <c r="M228" s="23"/>
    </row>
    <row r="229" spans="1:28" s="16" customFormat="1" ht="21" x14ac:dyDescent="0.35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19"/>
      <c r="L229" s="23"/>
      <c r="M229" s="23"/>
    </row>
    <row r="230" spans="1:28" s="16" customFormat="1" ht="21" x14ac:dyDescent="0.35">
      <c r="A230" s="206" t="s">
        <v>121</v>
      </c>
      <c r="B230" s="206"/>
      <c r="C230" s="206"/>
      <c r="D230" s="206"/>
      <c r="E230" s="206"/>
      <c r="F230" s="206"/>
      <c r="G230" s="206"/>
      <c r="H230" s="206"/>
      <c r="I230" s="206"/>
      <c r="J230" s="206"/>
      <c r="K230" s="19"/>
      <c r="L230" s="23"/>
      <c r="M230" s="23"/>
    </row>
    <row r="231" spans="1:28" s="16" customFormat="1" ht="3" customHeight="1" x14ac:dyDescent="0.35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19"/>
      <c r="L231" s="23"/>
      <c r="M231" s="23"/>
    </row>
    <row r="232" spans="1:28" s="16" customFormat="1" ht="18" customHeight="1" x14ac:dyDescent="0.35">
      <c r="A232" s="206" t="s">
        <v>110</v>
      </c>
      <c r="B232" s="206"/>
      <c r="C232" s="206"/>
      <c r="D232" s="206"/>
      <c r="E232" s="206"/>
      <c r="F232" s="206"/>
      <c r="G232" s="206"/>
      <c r="H232" s="206"/>
      <c r="I232" s="206"/>
      <c r="J232" s="206"/>
      <c r="K232" s="19"/>
      <c r="L232" s="23"/>
      <c r="M232" s="23"/>
    </row>
    <row r="233" spans="1:28" s="16" customFormat="1" ht="17.25" customHeight="1" x14ac:dyDescent="0.35">
      <c r="A233" s="206" t="s">
        <v>88</v>
      </c>
      <c r="B233" s="206"/>
      <c r="C233" s="206"/>
      <c r="D233" s="206"/>
      <c r="E233" s="206"/>
      <c r="F233" s="206"/>
      <c r="G233" s="206"/>
      <c r="H233" s="206"/>
      <c r="I233" s="206"/>
      <c r="J233" s="206"/>
      <c r="K233" s="19"/>
      <c r="L233" s="23"/>
      <c r="M233" s="23"/>
    </row>
    <row r="234" spans="1:28" s="16" customFormat="1" ht="3.75" customHeight="1" thickBot="1" x14ac:dyDescent="0.4">
      <c r="A234" s="18"/>
      <c r="K234" s="19"/>
      <c r="L234" s="23"/>
      <c r="M234" s="23"/>
    </row>
    <row r="235" spans="1:28" ht="15.75" customHeight="1" x14ac:dyDescent="0.35">
      <c r="A235" s="39" t="s">
        <v>1</v>
      </c>
      <c r="B235" s="40" t="s">
        <v>2</v>
      </c>
      <c r="C235" s="40" t="s">
        <v>3</v>
      </c>
      <c r="D235" s="40" t="s">
        <v>4</v>
      </c>
      <c r="E235" s="40" t="s">
        <v>5</v>
      </c>
      <c r="F235" s="40" t="s">
        <v>6</v>
      </c>
      <c r="G235" s="40" t="s">
        <v>7</v>
      </c>
      <c r="H235" s="40" t="s">
        <v>8</v>
      </c>
      <c r="I235" s="40" t="s">
        <v>9</v>
      </c>
      <c r="J235" s="41" t="s">
        <v>10</v>
      </c>
      <c r="K235" s="19"/>
      <c r="L235" s="23"/>
      <c r="M235" s="23"/>
      <c r="N235" s="16"/>
      <c r="O235" s="16"/>
    </row>
    <row r="236" spans="1:28" ht="15" customHeight="1" x14ac:dyDescent="0.35">
      <c r="A236" s="3" t="s">
        <v>11</v>
      </c>
      <c r="B236" s="4">
        <f t="shared" ref="B236:I238" si="6">+B159</f>
        <v>139341.96342323281</v>
      </c>
      <c r="C236" s="4">
        <f t="shared" si="6"/>
        <v>6882654.2686886881</v>
      </c>
      <c r="D236" s="4">
        <f t="shared" si="6"/>
        <v>3621547.6324229348</v>
      </c>
      <c r="E236" s="4">
        <f t="shared" si="6"/>
        <v>2391254.0852804156</v>
      </c>
      <c r="F236" s="4">
        <f t="shared" si="6"/>
        <v>156230.98528552917</v>
      </c>
      <c r="G236" s="4">
        <f t="shared" si="6"/>
        <v>0</v>
      </c>
      <c r="H236" s="4">
        <f t="shared" si="6"/>
        <v>416817.42921238998</v>
      </c>
      <c r="I236" s="4">
        <f t="shared" si="6"/>
        <v>224091.76238180776</v>
      </c>
      <c r="J236" s="5">
        <f>SUM(B236:I236)</f>
        <v>13831938.126694996</v>
      </c>
      <c r="K236" s="19"/>
      <c r="L236" s="23"/>
      <c r="M236" s="23"/>
      <c r="N236" s="16"/>
      <c r="O236" s="16"/>
    </row>
    <row r="237" spans="1:28" ht="15" customHeight="1" x14ac:dyDescent="0.35">
      <c r="A237" s="3" t="s">
        <v>12</v>
      </c>
      <c r="B237" s="4">
        <f t="shared" si="6"/>
        <v>65325.075531048511</v>
      </c>
      <c r="C237" s="4">
        <f t="shared" si="6"/>
        <v>53479.750348881142</v>
      </c>
      <c r="D237" s="4">
        <f t="shared" si="6"/>
        <v>39166.949210506478</v>
      </c>
      <c r="E237" s="4">
        <f t="shared" si="6"/>
        <v>35248.508897002059</v>
      </c>
      <c r="F237" s="4">
        <f t="shared" si="6"/>
        <v>55429.416152180929</v>
      </c>
      <c r="G237" s="4">
        <f t="shared" si="6"/>
        <v>62412.324254528139</v>
      </c>
      <c r="H237" s="4">
        <f t="shared" si="6"/>
        <v>625252.55632902088</v>
      </c>
      <c r="I237" s="4">
        <f t="shared" si="6"/>
        <v>48714.419276831853</v>
      </c>
      <c r="J237" s="5">
        <f>SUM(B237:I237)</f>
        <v>985029</v>
      </c>
      <c r="K237" s="19"/>
      <c r="L237" s="23"/>
      <c r="M237" s="23"/>
      <c r="N237" s="16"/>
      <c r="O237" s="16"/>
    </row>
    <row r="238" spans="1:28" ht="15" customHeight="1" x14ac:dyDescent="0.35">
      <c r="A238" s="3" t="s">
        <v>13</v>
      </c>
      <c r="B238" s="4">
        <f t="shared" si="6"/>
        <v>820.21374045801531</v>
      </c>
      <c r="C238" s="4">
        <f t="shared" si="6"/>
        <v>389</v>
      </c>
      <c r="D238" s="4">
        <f t="shared" si="6"/>
        <v>2522</v>
      </c>
      <c r="E238" s="4">
        <f t="shared" si="6"/>
        <v>0</v>
      </c>
      <c r="F238" s="4">
        <f t="shared" si="6"/>
        <v>0</v>
      </c>
      <c r="G238" s="4">
        <f t="shared" si="6"/>
        <v>17987.786259541987</v>
      </c>
      <c r="H238" s="4">
        <f t="shared" si="6"/>
        <v>0</v>
      </c>
      <c r="I238" s="4">
        <f t="shared" si="6"/>
        <v>0</v>
      </c>
      <c r="J238" s="5">
        <f>SUM(B238:I238)</f>
        <v>21719</v>
      </c>
      <c r="K238" s="19"/>
      <c r="L238" s="23"/>
      <c r="M238" s="23"/>
      <c r="N238" s="16"/>
      <c r="O238" s="16"/>
    </row>
    <row r="239" spans="1:28" ht="15" customHeight="1" x14ac:dyDescent="0.35">
      <c r="A239" s="3" t="s">
        <v>14</v>
      </c>
      <c r="B239" s="4">
        <f t="shared" ref="B239:I239" si="7">+B162*15</f>
        <v>192849.91698470703</v>
      </c>
      <c r="C239" s="4">
        <f t="shared" si="7"/>
        <v>4624742.076676921</v>
      </c>
      <c r="D239" s="4">
        <f t="shared" si="7"/>
        <v>574083.9664325082</v>
      </c>
      <c r="E239" s="4">
        <f t="shared" si="7"/>
        <v>178781.99892459853</v>
      </c>
      <c r="F239" s="4">
        <f t="shared" si="7"/>
        <v>932152.40486622322</v>
      </c>
      <c r="G239" s="4">
        <f t="shared" si="7"/>
        <v>736151.99694110733</v>
      </c>
      <c r="H239" s="4">
        <f t="shared" si="7"/>
        <v>39460.347617914194</v>
      </c>
      <c r="I239" s="4">
        <f t="shared" si="7"/>
        <v>1638992.291556021</v>
      </c>
      <c r="J239" s="5">
        <f>SUM(B239:I239)</f>
        <v>8917215</v>
      </c>
      <c r="K239" s="19"/>
      <c r="L239" s="23"/>
      <c r="M239" s="23"/>
      <c r="N239" s="16"/>
      <c r="O239" s="16"/>
    </row>
    <row r="240" spans="1:28" ht="15" customHeight="1" x14ac:dyDescent="0.35">
      <c r="A240" s="3" t="s">
        <v>15</v>
      </c>
      <c r="B240" s="4">
        <f t="shared" ref="B240:I249" si="8">+B163</f>
        <v>4.6937672782106059</v>
      </c>
      <c r="C240" s="4">
        <f t="shared" si="8"/>
        <v>1144.5817177620584</v>
      </c>
      <c r="D240" s="4">
        <f t="shared" si="8"/>
        <v>20289.877398550419</v>
      </c>
      <c r="E240" s="4">
        <f t="shared" si="8"/>
        <v>28</v>
      </c>
      <c r="F240" s="4">
        <f t="shared" si="8"/>
        <v>188.40920653604934</v>
      </c>
      <c r="G240" s="4">
        <f t="shared" si="8"/>
        <v>5</v>
      </c>
      <c r="H240" s="4">
        <f t="shared" si="8"/>
        <v>105402.23689641416</v>
      </c>
      <c r="I240" s="4">
        <f t="shared" si="8"/>
        <v>15138.201013459096</v>
      </c>
      <c r="J240" s="5">
        <f t="shared" ref="J240:J287" si="9">SUM(B240:I240)</f>
        <v>142201</v>
      </c>
      <c r="K240" s="19"/>
      <c r="L240" s="23"/>
      <c r="M240" s="23"/>
      <c r="N240" s="16"/>
      <c r="O240" s="16"/>
    </row>
    <row r="241" spans="1:15" ht="15" customHeight="1" x14ac:dyDescent="0.35">
      <c r="A241" s="3" t="s">
        <v>16</v>
      </c>
      <c r="B241" s="4">
        <f t="shared" si="8"/>
        <v>10310.433486840851</v>
      </c>
      <c r="C241" s="4">
        <f t="shared" si="8"/>
        <v>6870.4962341135279</v>
      </c>
      <c r="D241" s="4">
        <f t="shared" si="8"/>
        <v>15309.00405649489</v>
      </c>
      <c r="E241" s="4">
        <f t="shared" si="8"/>
        <v>23779.937679388735</v>
      </c>
      <c r="F241" s="4">
        <f t="shared" si="8"/>
        <v>31252.160823405415</v>
      </c>
      <c r="G241" s="4">
        <f t="shared" si="8"/>
        <v>12767.360419162103</v>
      </c>
      <c r="H241" s="4">
        <f t="shared" si="8"/>
        <v>326537.60730059445</v>
      </c>
      <c r="I241" s="4">
        <f t="shared" si="8"/>
        <v>16106</v>
      </c>
      <c r="J241" s="5">
        <f t="shared" si="9"/>
        <v>442933</v>
      </c>
      <c r="K241" s="19"/>
      <c r="L241" s="23"/>
      <c r="M241" s="23"/>
      <c r="N241" s="16"/>
      <c r="O241" s="16"/>
    </row>
    <row r="242" spans="1:15" ht="15" customHeight="1" x14ac:dyDescent="0.35">
      <c r="A242" s="3" t="s">
        <v>17</v>
      </c>
      <c r="B242" s="4">
        <f t="shared" si="8"/>
        <v>801.92597319406309</v>
      </c>
      <c r="C242" s="4">
        <f t="shared" si="8"/>
        <v>2937.8800678465109</v>
      </c>
      <c r="D242" s="4">
        <f t="shared" si="8"/>
        <v>19195.393938455585</v>
      </c>
      <c r="E242" s="4">
        <f t="shared" si="8"/>
        <v>1970.4465835689582</v>
      </c>
      <c r="F242" s="4">
        <f t="shared" si="8"/>
        <v>6498.9266769802507</v>
      </c>
      <c r="G242" s="4">
        <f t="shared" si="8"/>
        <v>47189.500240955058</v>
      </c>
      <c r="H242" s="4">
        <f t="shared" si="8"/>
        <v>176530.78427730265</v>
      </c>
      <c r="I242" s="4">
        <f t="shared" si="8"/>
        <v>126236.14224169691</v>
      </c>
      <c r="J242" s="5">
        <f t="shared" si="9"/>
        <v>381361</v>
      </c>
      <c r="K242" s="19"/>
      <c r="L242" s="23"/>
      <c r="M242" s="23"/>
      <c r="N242" s="16"/>
      <c r="O242" s="16"/>
    </row>
    <row r="243" spans="1:15" ht="15" customHeight="1" x14ac:dyDescent="0.35">
      <c r="A243" s="3" t="s">
        <v>18</v>
      </c>
      <c r="B243" s="4">
        <f t="shared" si="8"/>
        <v>82.124172481660409</v>
      </c>
      <c r="C243" s="4">
        <f t="shared" si="8"/>
        <v>0</v>
      </c>
      <c r="D243" s="4">
        <f t="shared" si="8"/>
        <v>146</v>
      </c>
      <c r="E243" s="4">
        <f t="shared" si="8"/>
        <v>0</v>
      </c>
      <c r="F243" s="4">
        <f t="shared" si="8"/>
        <v>4981.3338329473263</v>
      </c>
      <c r="G243" s="4">
        <f t="shared" si="8"/>
        <v>2964.4043618509136</v>
      </c>
      <c r="H243" s="4">
        <f t="shared" si="8"/>
        <v>6221.9202414157508</v>
      </c>
      <c r="I243" s="4">
        <f t="shared" si="8"/>
        <v>0</v>
      </c>
      <c r="J243" s="5">
        <f t="shared" si="9"/>
        <v>14395.782608695652</v>
      </c>
      <c r="K243" s="19"/>
      <c r="L243" s="23"/>
      <c r="M243" s="23"/>
      <c r="N243" s="16"/>
      <c r="O243" s="16"/>
    </row>
    <row r="244" spans="1:15" ht="15" customHeight="1" x14ac:dyDescent="0.35">
      <c r="A244" s="3" t="s">
        <v>19</v>
      </c>
      <c r="B244" s="4">
        <f t="shared" si="8"/>
        <v>5409.7902936898699</v>
      </c>
      <c r="C244" s="4">
        <f t="shared" si="8"/>
        <v>19262.880062456541</v>
      </c>
      <c r="D244" s="4">
        <f t="shared" si="8"/>
        <v>50916.734641915202</v>
      </c>
      <c r="E244" s="4">
        <f t="shared" si="8"/>
        <v>3030.0135851820373</v>
      </c>
      <c r="F244" s="4">
        <f t="shared" si="8"/>
        <v>42032.46041726775</v>
      </c>
      <c r="G244" s="4">
        <f t="shared" si="8"/>
        <v>88813.216040391912</v>
      </c>
      <c r="H244" s="4">
        <f t="shared" si="8"/>
        <v>329557.30383708526</v>
      </c>
      <c r="I244" s="4">
        <f t="shared" si="8"/>
        <v>6664.6011220114506</v>
      </c>
      <c r="J244" s="5">
        <f t="shared" si="9"/>
        <v>545687</v>
      </c>
      <c r="K244" s="19"/>
      <c r="L244" s="23"/>
      <c r="M244" s="23"/>
      <c r="N244" s="16"/>
      <c r="O244" s="16"/>
    </row>
    <row r="245" spans="1:15" ht="15" customHeight="1" x14ac:dyDescent="0.35">
      <c r="A245" s="3" t="s">
        <v>90</v>
      </c>
      <c r="B245" s="4">
        <f t="shared" si="8"/>
        <v>93129.717117988388</v>
      </c>
      <c r="C245" s="4">
        <f t="shared" si="8"/>
        <v>0</v>
      </c>
      <c r="D245" s="4">
        <f t="shared" si="8"/>
        <v>112.28288201160541</v>
      </c>
      <c r="E245" s="4">
        <f t="shared" si="8"/>
        <v>821</v>
      </c>
      <c r="F245" s="4">
        <f t="shared" si="8"/>
        <v>0</v>
      </c>
      <c r="G245" s="4">
        <f t="shared" si="8"/>
        <v>0</v>
      </c>
      <c r="H245" s="4">
        <f t="shared" si="8"/>
        <v>0</v>
      </c>
      <c r="I245" s="4">
        <f t="shared" si="8"/>
        <v>0</v>
      </c>
      <c r="J245" s="5">
        <f t="shared" si="9"/>
        <v>94063</v>
      </c>
      <c r="K245" s="19"/>
      <c r="L245" s="23"/>
      <c r="M245" s="23"/>
      <c r="N245" s="16"/>
      <c r="O245" s="16"/>
    </row>
    <row r="246" spans="1:15" ht="15" customHeight="1" x14ac:dyDescent="0.35">
      <c r="A246" s="3" t="s">
        <v>20</v>
      </c>
      <c r="B246" s="4">
        <f t="shared" si="8"/>
        <v>203647.18494990471</v>
      </c>
      <c r="C246" s="4">
        <f t="shared" si="8"/>
        <v>150796.82210019673</v>
      </c>
      <c r="D246" s="4">
        <f t="shared" si="8"/>
        <v>19484.554899250907</v>
      </c>
      <c r="E246" s="4">
        <f t="shared" si="8"/>
        <v>319700.74666274793</v>
      </c>
      <c r="F246" s="4">
        <f t="shared" si="8"/>
        <v>49118.022744830094</v>
      </c>
      <c r="G246" s="4">
        <f t="shared" si="8"/>
        <v>29768.759999474973</v>
      </c>
      <c r="H246" s="4">
        <f t="shared" si="8"/>
        <v>348767.71474039659</v>
      </c>
      <c r="I246" s="4">
        <f t="shared" si="8"/>
        <v>41861.193903198073</v>
      </c>
      <c r="J246" s="5">
        <f t="shared" si="9"/>
        <v>1163145</v>
      </c>
      <c r="K246" s="19"/>
      <c r="L246" s="23"/>
      <c r="M246" s="23"/>
      <c r="N246" s="16"/>
      <c r="O246" s="16"/>
    </row>
    <row r="247" spans="1:15" ht="15" customHeight="1" x14ac:dyDescent="0.35">
      <c r="A247" s="3" t="s">
        <v>21</v>
      </c>
      <c r="B247" s="4">
        <f t="shared" si="8"/>
        <v>28220.402332881426</v>
      </c>
      <c r="C247" s="4">
        <f t="shared" si="8"/>
        <v>217578.77786096744</v>
      </c>
      <c r="D247" s="4">
        <f t="shared" si="8"/>
        <v>3307.2421986716731</v>
      </c>
      <c r="E247" s="4">
        <f t="shared" si="8"/>
        <v>61376.486004588398</v>
      </c>
      <c r="F247" s="4">
        <f t="shared" si="8"/>
        <v>101070.83741279208</v>
      </c>
      <c r="G247" s="4">
        <f t="shared" si="8"/>
        <v>156116.26049060401</v>
      </c>
      <c r="H247" s="4">
        <f t="shared" si="8"/>
        <v>1478.075072816993</v>
      </c>
      <c r="I247" s="4">
        <f t="shared" si="8"/>
        <v>123503.91862667799</v>
      </c>
      <c r="J247" s="5">
        <f t="shared" si="9"/>
        <v>692652</v>
      </c>
      <c r="K247" s="19"/>
      <c r="L247" s="23"/>
      <c r="M247" s="23"/>
      <c r="N247" s="16"/>
      <c r="O247" s="16"/>
    </row>
    <row r="248" spans="1:15" ht="15" customHeight="1" x14ac:dyDescent="0.35">
      <c r="A248" s="3" t="s">
        <v>22</v>
      </c>
      <c r="B248" s="4">
        <f t="shared" si="8"/>
        <v>0</v>
      </c>
      <c r="C248" s="4">
        <f t="shared" si="8"/>
        <v>0</v>
      </c>
      <c r="D248" s="4">
        <f t="shared" si="8"/>
        <v>0</v>
      </c>
      <c r="E248" s="4">
        <f t="shared" si="8"/>
        <v>1851790.79524847</v>
      </c>
      <c r="F248" s="4">
        <f t="shared" si="8"/>
        <v>57860.231848931064</v>
      </c>
      <c r="G248" s="4">
        <f t="shared" si="8"/>
        <v>12923.463678635235</v>
      </c>
      <c r="H248" s="4">
        <f t="shared" si="8"/>
        <v>29744.509223963916</v>
      </c>
      <c r="I248" s="4">
        <f t="shared" si="8"/>
        <v>0</v>
      </c>
      <c r="J248" s="5">
        <f t="shared" si="9"/>
        <v>1952319.0000000002</v>
      </c>
      <c r="K248" s="19"/>
      <c r="L248" s="23"/>
      <c r="M248" s="23"/>
      <c r="N248" s="16"/>
      <c r="O248" s="16"/>
    </row>
    <row r="249" spans="1:15" ht="15" customHeight="1" x14ac:dyDescent="0.35">
      <c r="A249" s="3" t="s">
        <v>23</v>
      </c>
      <c r="B249" s="4">
        <f t="shared" si="8"/>
        <v>99659.12561168884</v>
      </c>
      <c r="C249" s="4">
        <f t="shared" si="8"/>
        <v>242826.80875916698</v>
      </c>
      <c r="D249" s="4">
        <f t="shared" si="8"/>
        <v>5342.5339187961436</v>
      </c>
      <c r="E249" s="4">
        <f t="shared" si="8"/>
        <v>72422.112355464749</v>
      </c>
      <c r="F249" s="4">
        <f t="shared" si="8"/>
        <v>89505.654018256319</v>
      </c>
      <c r="G249" s="4">
        <f t="shared" si="8"/>
        <v>115109.23221887485</v>
      </c>
      <c r="H249" s="4">
        <f t="shared" si="8"/>
        <v>2925.9834722934966</v>
      </c>
      <c r="I249" s="4">
        <f t="shared" si="8"/>
        <v>62416.549645458617</v>
      </c>
      <c r="J249" s="5">
        <f t="shared" si="9"/>
        <v>690208</v>
      </c>
      <c r="K249" s="19"/>
      <c r="L249" s="23"/>
      <c r="M249" s="23"/>
      <c r="N249" s="16"/>
      <c r="O249" s="16"/>
    </row>
    <row r="250" spans="1:15" ht="15" customHeight="1" x14ac:dyDescent="0.35">
      <c r="A250" s="3" t="s">
        <v>24</v>
      </c>
      <c r="B250" s="4">
        <f t="shared" ref="B250:I257" si="10">+B173</f>
        <v>821493.67348137987</v>
      </c>
      <c r="C250" s="4">
        <f t="shared" si="10"/>
        <v>352872.94558292197</v>
      </c>
      <c r="D250" s="4">
        <f t="shared" si="10"/>
        <v>473191.78637281875</v>
      </c>
      <c r="E250" s="4">
        <f t="shared" si="10"/>
        <v>1037104.458369247</v>
      </c>
      <c r="F250" s="4">
        <f t="shared" si="10"/>
        <v>167180.63317833253</v>
      </c>
      <c r="G250" s="4">
        <f t="shared" si="10"/>
        <v>102832.02648084867</v>
      </c>
      <c r="H250" s="4">
        <f t="shared" si="10"/>
        <v>360498.09456622566</v>
      </c>
      <c r="I250" s="4">
        <f t="shared" si="10"/>
        <v>224400.38196822515</v>
      </c>
      <c r="J250" s="5">
        <f t="shared" si="9"/>
        <v>3539573.9999999995</v>
      </c>
      <c r="K250" s="19"/>
      <c r="L250" s="23"/>
      <c r="M250" s="23"/>
      <c r="N250" s="16"/>
      <c r="O250" s="16"/>
    </row>
    <row r="251" spans="1:15" ht="15" customHeight="1" x14ac:dyDescent="0.35">
      <c r="A251" s="3" t="s">
        <v>91</v>
      </c>
      <c r="B251" s="4">
        <f t="shared" si="10"/>
        <v>0</v>
      </c>
      <c r="C251" s="4">
        <f t="shared" si="10"/>
        <v>11490.929824561403</v>
      </c>
      <c r="D251" s="4">
        <f t="shared" si="10"/>
        <v>7</v>
      </c>
      <c r="E251" s="4">
        <f t="shared" si="10"/>
        <v>229.07017543859649</v>
      </c>
      <c r="F251" s="4">
        <f t="shared" si="10"/>
        <v>6000</v>
      </c>
      <c r="G251" s="4">
        <f t="shared" si="10"/>
        <v>0</v>
      </c>
      <c r="H251" s="4">
        <f t="shared" si="10"/>
        <v>0</v>
      </c>
      <c r="I251" s="4">
        <f t="shared" si="10"/>
        <v>722</v>
      </c>
      <c r="J251" s="5">
        <f t="shared" si="9"/>
        <v>18449</v>
      </c>
      <c r="K251" s="19"/>
      <c r="L251" s="23"/>
      <c r="M251" s="23"/>
      <c r="N251" s="16"/>
      <c r="O251" s="16"/>
    </row>
    <row r="252" spans="1:15" ht="15" customHeight="1" x14ac:dyDescent="0.35">
      <c r="A252" s="3" t="s">
        <v>25</v>
      </c>
      <c r="B252" s="4">
        <f t="shared" si="10"/>
        <v>81957.480624953416</v>
      </c>
      <c r="C252" s="4">
        <f t="shared" si="10"/>
        <v>101803.87356893106</v>
      </c>
      <c r="D252" s="4">
        <f t="shared" si="10"/>
        <v>150454.63698039408</v>
      </c>
      <c r="E252" s="4">
        <f t="shared" si="10"/>
        <v>348257.35922761785</v>
      </c>
      <c r="F252" s="4">
        <f t="shared" si="10"/>
        <v>106054.98283925319</v>
      </c>
      <c r="G252" s="4">
        <f t="shared" si="10"/>
        <v>86236.079604491664</v>
      </c>
      <c r="H252" s="4">
        <f t="shared" si="10"/>
        <v>136057.88638238513</v>
      </c>
      <c r="I252" s="4">
        <f t="shared" si="10"/>
        <v>6167.7007719736339</v>
      </c>
      <c r="J252" s="5">
        <f t="shared" si="9"/>
        <v>1016990</v>
      </c>
      <c r="K252" s="19"/>
      <c r="L252" s="23"/>
      <c r="M252" s="23"/>
      <c r="N252" s="16"/>
      <c r="O252" s="16"/>
    </row>
    <row r="253" spans="1:15" ht="15" customHeight="1" x14ac:dyDescent="0.35">
      <c r="A253" s="3" t="s">
        <v>26</v>
      </c>
      <c r="B253" s="4">
        <f t="shared" si="10"/>
        <v>0</v>
      </c>
      <c r="C253" s="4">
        <f t="shared" si="10"/>
        <v>0</v>
      </c>
      <c r="D253" s="4">
        <f t="shared" si="10"/>
        <v>0</v>
      </c>
      <c r="E253" s="4">
        <f t="shared" si="10"/>
        <v>33453</v>
      </c>
      <c r="F253" s="4">
        <f t="shared" si="10"/>
        <v>0</v>
      </c>
      <c r="G253" s="4">
        <f t="shared" si="10"/>
        <v>0</v>
      </c>
      <c r="H253" s="4">
        <f t="shared" si="10"/>
        <v>0</v>
      </c>
      <c r="I253" s="4">
        <f t="shared" si="10"/>
        <v>0</v>
      </c>
      <c r="J253" s="5">
        <f t="shared" si="9"/>
        <v>33453</v>
      </c>
      <c r="K253" s="19"/>
      <c r="L253" s="23"/>
      <c r="M253" s="23"/>
      <c r="N253" s="16"/>
      <c r="O253" s="16"/>
    </row>
    <row r="254" spans="1:15" ht="15" customHeight="1" x14ac:dyDescent="0.35">
      <c r="A254" s="3" t="s">
        <v>27</v>
      </c>
      <c r="B254" s="4">
        <f t="shared" si="10"/>
        <v>38907.74490409001</v>
      </c>
      <c r="C254" s="4">
        <f t="shared" si="10"/>
        <v>280118.86778510222</v>
      </c>
      <c r="D254" s="4">
        <f t="shared" si="10"/>
        <v>89650.799621753555</v>
      </c>
      <c r="E254" s="4">
        <f t="shared" si="10"/>
        <v>78871.569113011865</v>
      </c>
      <c r="F254" s="4">
        <f t="shared" si="10"/>
        <v>105168.53560536492</v>
      </c>
      <c r="G254" s="4">
        <f t="shared" si="10"/>
        <v>81523.438749772395</v>
      </c>
      <c r="H254" s="4">
        <f t="shared" si="10"/>
        <v>117515.04361400109</v>
      </c>
      <c r="I254" s="4">
        <f t="shared" si="10"/>
        <v>95205.203275301217</v>
      </c>
      <c r="J254" s="5">
        <f t="shared" si="9"/>
        <v>886961.20266839734</v>
      </c>
      <c r="K254" s="19"/>
      <c r="L254" s="23"/>
      <c r="M254" s="23"/>
      <c r="N254" s="16"/>
      <c r="O254" s="16"/>
    </row>
    <row r="255" spans="1:15" ht="15" customHeight="1" x14ac:dyDescent="0.35">
      <c r="A255" s="3" t="s">
        <v>28</v>
      </c>
      <c r="B255" s="4">
        <f t="shared" si="10"/>
        <v>103845.79721409404</v>
      </c>
      <c r="C255" s="4">
        <f t="shared" si="10"/>
        <v>35205.859641504074</v>
      </c>
      <c r="D255" s="4">
        <f t="shared" si="10"/>
        <v>22954.813863701482</v>
      </c>
      <c r="E255" s="4">
        <f t="shared" si="10"/>
        <v>180620.29944201521</v>
      </c>
      <c r="F255" s="4">
        <f t="shared" si="10"/>
        <v>51260.915717386066</v>
      </c>
      <c r="G255" s="4">
        <f t="shared" si="10"/>
        <v>52340.342417104039</v>
      </c>
      <c r="H255" s="4">
        <f t="shared" si="10"/>
        <v>143856.15831641271</v>
      </c>
      <c r="I255" s="4">
        <f t="shared" si="10"/>
        <v>1869.8133877824121</v>
      </c>
      <c r="J255" s="5">
        <f t="shared" si="9"/>
        <v>591954.00000000012</v>
      </c>
      <c r="K255" s="19"/>
      <c r="L255" s="23"/>
      <c r="M255" s="23"/>
      <c r="N255" s="16"/>
      <c r="O255" s="16"/>
    </row>
    <row r="256" spans="1:15" ht="15" customHeight="1" x14ac:dyDescent="0.35">
      <c r="A256" s="3" t="s">
        <v>29</v>
      </c>
      <c r="B256" s="4">
        <f t="shared" si="10"/>
        <v>81798.689776785541</v>
      </c>
      <c r="C256" s="4">
        <f t="shared" si="10"/>
        <v>0</v>
      </c>
      <c r="D256" s="4">
        <f t="shared" si="10"/>
        <v>29598.816307551213</v>
      </c>
      <c r="E256" s="4">
        <f t="shared" si="10"/>
        <v>156670.31062946562</v>
      </c>
      <c r="F256" s="4">
        <f t="shared" si="10"/>
        <v>320332.38194084133</v>
      </c>
      <c r="G256" s="4">
        <f t="shared" si="10"/>
        <v>118952.68433039365</v>
      </c>
      <c r="H256" s="4">
        <f t="shared" si="10"/>
        <v>591768.91743733815</v>
      </c>
      <c r="I256" s="4">
        <f t="shared" si="10"/>
        <v>3843.199577624423</v>
      </c>
      <c r="J256" s="5">
        <f t="shared" si="9"/>
        <v>1302965</v>
      </c>
      <c r="K256" s="19"/>
      <c r="L256" s="23"/>
      <c r="M256" s="23"/>
      <c r="N256" s="16"/>
      <c r="O256" s="16"/>
    </row>
    <row r="257" spans="1:15" ht="15" customHeight="1" x14ac:dyDescent="0.35">
      <c r="A257" s="3" t="s">
        <v>30</v>
      </c>
      <c r="B257" s="4">
        <f t="shared" si="10"/>
        <v>79335.006973128387</v>
      </c>
      <c r="C257" s="4">
        <f t="shared" si="10"/>
        <v>11676.806422133022</v>
      </c>
      <c r="D257" s="4">
        <f t="shared" si="10"/>
        <v>5384.9486508074633</v>
      </c>
      <c r="E257" s="4">
        <f t="shared" si="10"/>
        <v>56109.161332007832</v>
      </c>
      <c r="F257" s="4">
        <f t="shared" si="10"/>
        <v>150661.09490126953</v>
      </c>
      <c r="G257" s="4">
        <f t="shared" si="10"/>
        <v>20920.720027464275</v>
      </c>
      <c r="H257" s="4">
        <f t="shared" si="10"/>
        <v>31184.211867393602</v>
      </c>
      <c r="I257" s="4">
        <f t="shared" si="10"/>
        <v>2143.0498257958761</v>
      </c>
      <c r="J257" s="5">
        <f t="shared" si="9"/>
        <v>357414.99999999994</v>
      </c>
      <c r="K257" s="19"/>
      <c r="L257" s="23"/>
      <c r="M257" s="23"/>
      <c r="N257" s="16"/>
      <c r="O257" s="16"/>
    </row>
    <row r="258" spans="1:15" ht="15" customHeight="1" x14ac:dyDescent="0.35">
      <c r="A258" s="3" t="s">
        <v>31</v>
      </c>
      <c r="B258" s="4">
        <f t="shared" ref="B258:I258" si="11">+B181*1.6</f>
        <v>1941.1721628168202</v>
      </c>
      <c r="C258" s="4">
        <f t="shared" si="11"/>
        <v>1237.6887376700295</v>
      </c>
      <c r="D258" s="4">
        <f t="shared" si="11"/>
        <v>67.090527153366224</v>
      </c>
      <c r="E258" s="4">
        <f t="shared" si="11"/>
        <v>116091.28538608298</v>
      </c>
      <c r="F258" s="4">
        <f t="shared" si="11"/>
        <v>242.32551722433152</v>
      </c>
      <c r="G258" s="4">
        <f t="shared" si="11"/>
        <v>49.612847113409401</v>
      </c>
      <c r="H258" s="4">
        <f t="shared" si="11"/>
        <v>15985.363008187831</v>
      </c>
      <c r="I258" s="4">
        <f t="shared" si="11"/>
        <v>667.06181375125141</v>
      </c>
      <c r="J258" s="5">
        <f t="shared" si="9"/>
        <v>136281.60000000003</v>
      </c>
      <c r="K258" s="19"/>
      <c r="L258" s="23"/>
      <c r="M258" s="23"/>
      <c r="N258" s="16"/>
      <c r="O258" s="16"/>
    </row>
    <row r="259" spans="1:15" ht="15" customHeight="1" x14ac:dyDescent="0.35">
      <c r="A259" s="3" t="s">
        <v>32</v>
      </c>
      <c r="B259" s="4">
        <f t="shared" ref="B259:I259" si="12">+B182*35</f>
        <v>945</v>
      </c>
      <c r="C259" s="4">
        <f t="shared" si="12"/>
        <v>5699.2473324171833</v>
      </c>
      <c r="D259" s="4">
        <f t="shared" si="12"/>
        <v>3911.7225859247137</v>
      </c>
      <c r="E259" s="4">
        <f t="shared" si="12"/>
        <v>718897.89977247838</v>
      </c>
      <c r="F259" s="4">
        <f t="shared" si="12"/>
        <v>142094.17702154754</v>
      </c>
      <c r="G259" s="4">
        <f t="shared" si="12"/>
        <v>19936.799337751923</v>
      </c>
      <c r="H259" s="4">
        <f t="shared" si="12"/>
        <v>12702.606736614516</v>
      </c>
      <c r="I259" s="4">
        <f t="shared" si="12"/>
        <v>17397.547213265774</v>
      </c>
      <c r="J259" s="5">
        <f t="shared" si="9"/>
        <v>921585</v>
      </c>
      <c r="K259" s="19"/>
      <c r="L259" s="23"/>
      <c r="M259" s="23"/>
      <c r="N259" s="16"/>
      <c r="O259" s="16"/>
    </row>
    <row r="260" spans="1:15" ht="15" customHeight="1" x14ac:dyDescent="0.35">
      <c r="A260" s="3" t="s">
        <v>33</v>
      </c>
      <c r="B260" s="4">
        <f t="shared" ref="B260:I260" si="13">+B183*15</f>
        <v>435</v>
      </c>
      <c r="C260" s="4">
        <f t="shared" si="13"/>
        <v>270.5456479886513</v>
      </c>
      <c r="D260" s="4">
        <f t="shared" si="13"/>
        <v>12242.856504065017</v>
      </c>
      <c r="E260" s="4">
        <f t="shared" si="13"/>
        <v>5264175.0164321857</v>
      </c>
      <c r="F260" s="4">
        <f t="shared" si="13"/>
        <v>150</v>
      </c>
      <c r="G260" s="4">
        <f t="shared" si="13"/>
        <v>109465.64050863903</v>
      </c>
      <c r="H260" s="4">
        <f t="shared" si="13"/>
        <v>48600.940907121956</v>
      </c>
      <c r="I260" s="4">
        <f t="shared" si="13"/>
        <v>0</v>
      </c>
      <c r="J260" s="5">
        <f t="shared" si="9"/>
        <v>5435340</v>
      </c>
      <c r="K260" s="19"/>
      <c r="L260" s="23"/>
      <c r="M260" s="23"/>
      <c r="N260" s="16"/>
      <c r="O260" s="16"/>
    </row>
    <row r="261" spans="1:15" ht="15" customHeight="1" x14ac:dyDescent="0.35">
      <c r="A261" s="3" t="s">
        <v>34</v>
      </c>
      <c r="B261" s="4">
        <f t="shared" ref="B261:I274" si="14">+B184</f>
        <v>54715.04951884866</v>
      </c>
      <c r="C261" s="4">
        <f t="shared" si="14"/>
        <v>16448.769324396369</v>
      </c>
      <c r="D261" s="4">
        <f t="shared" si="14"/>
        <v>2926.9674326155437</v>
      </c>
      <c r="E261" s="4">
        <f t="shared" si="14"/>
        <v>19951.643193899523</v>
      </c>
      <c r="F261" s="4">
        <f t="shared" si="14"/>
        <v>523615.20220478927</v>
      </c>
      <c r="G261" s="4">
        <f t="shared" si="14"/>
        <v>71990.689060982317</v>
      </c>
      <c r="H261" s="4">
        <f t="shared" si="14"/>
        <v>44029.934630644086</v>
      </c>
      <c r="I261" s="4">
        <f t="shared" si="14"/>
        <v>2069.7446338242471</v>
      </c>
      <c r="J261" s="5">
        <f t="shared" si="9"/>
        <v>735747.99999999988</v>
      </c>
      <c r="K261" s="19"/>
      <c r="L261" s="23"/>
      <c r="M261" s="23"/>
      <c r="N261" s="16"/>
      <c r="O261" s="16"/>
    </row>
    <row r="262" spans="1:15" ht="15" customHeight="1" x14ac:dyDescent="0.35">
      <c r="A262" s="3" t="s">
        <v>35</v>
      </c>
      <c r="B262" s="4">
        <f t="shared" si="14"/>
        <v>0</v>
      </c>
      <c r="C262" s="4">
        <f t="shared" si="14"/>
        <v>0</v>
      </c>
      <c r="D262" s="4">
        <f t="shared" si="14"/>
        <v>553168.68248545832</v>
      </c>
      <c r="E262" s="4">
        <f t="shared" si="14"/>
        <v>0</v>
      </c>
      <c r="F262" s="4">
        <f t="shared" si="14"/>
        <v>0</v>
      </c>
      <c r="G262" s="4">
        <f t="shared" si="14"/>
        <v>0</v>
      </c>
      <c r="H262" s="4">
        <f t="shared" si="14"/>
        <v>4066831.317514542</v>
      </c>
      <c r="I262" s="4">
        <f t="shared" si="14"/>
        <v>0</v>
      </c>
      <c r="J262" s="5">
        <f t="shared" si="9"/>
        <v>4620000</v>
      </c>
      <c r="K262" s="19"/>
      <c r="L262" s="23"/>
      <c r="M262" s="23"/>
      <c r="N262" s="16"/>
      <c r="O262" s="16"/>
    </row>
    <row r="263" spans="1:15" ht="15" customHeight="1" x14ac:dyDescent="0.35">
      <c r="A263" s="3" t="s">
        <v>36</v>
      </c>
      <c r="B263" s="4">
        <f t="shared" si="14"/>
        <v>395</v>
      </c>
      <c r="C263" s="4">
        <f t="shared" si="14"/>
        <v>133.88133175471879</v>
      </c>
      <c r="D263" s="4">
        <f t="shared" si="14"/>
        <v>0</v>
      </c>
      <c r="E263" s="4">
        <f t="shared" si="14"/>
        <v>917465.11789087742</v>
      </c>
      <c r="F263" s="4">
        <f t="shared" si="14"/>
        <v>77629.720146746593</v>
      </c>
      <c r="G263" s="4">
        <f t="shared" si="14"/>
        <v>17034.198565703515</v>
      </c>
      <c r="H263" s="4">
        <f t="shared" si="14"/>
        <v>7159.3292541601504</v>
      </c>
      <c r="I263" s="4">
        <f t="shared" si="14"/>
        <v>136.7528107575942</v>
      </c>
      <c r="J263" s="5">
        <f t="shared" si="9"/>
        <v>1019954</v>
      </c>
      <c r="K263" s="19"/>
      <c r="L263" s="23"/>
      <c r="M263" s="23"/>
      <c r="N263" s="16"/>
      <c r="O263" s="16"/>
    </row>
    <row r="264" spans="1:15" ht="15" customHeight="1" x14ac:dyDescent="0.35">
      <c r="A264" s="3" t="s">
        <v>37</v>
      </c>
      <c r="B264" s="4">
        <f t="shared" si="14"/>
        <v>1073</v>
      </c>
      <c r="C264" s="4">
        <f t="shared" si="14"/>
        <v>34.416077104480671</v>
      </c>
      <c r="D264" s="4">
        <f t="shared" si="14"/>
        <v>0</v>
      </c>
      <c r="E264" s="4">
        <f t="shared" si="14"/>
        <v>169543.67333780328</v>
      </c>
      <c r="F264" s="4">
        <f t="shared" si="14"/>
        <v>5363.5660103314658</v>
      </c>
      <c r="G264" s="4">
        <f t="shared" si="14"/>
        <v>4803.791686824894</v>
      </c>
      <c r="H264" s="4">
        <f t="shared" si="14"/>
        <v>34981.52981811123</v>
      </c>
      <c r="I264" s="4">
        <f t="shared" si="14"/>
        <v>169.02306982466934</v>
      </c>
      <c r="J264" s="5">
        <f t="shared" si="9"/>
        <v>215969.00000000006</v>
      </c>
      <c r="K264" s="19"/>
      <c r="L264" s="23"/>
      <c r="M264" s="23"/>
      <c r="N264" s="16"/>
      <c r="O264" s="16"/>
    </row>
    <row r="265" spans="1:15" ht="15" customHeight="1" x14ac:dyDescent="0.35">
      <c r="A265" s="3" t="s">
        <v>38</v>
      </c>
      <c r="B265" s="4">
        <f t="shared" si="14"/>
        <v>9411.9816761849543</v>
      </c>
      <c r="C265" s="4">
        <f t="shared" si="14"/>
        <v>43.281272402178821</v>
      </c>
      <c r="D265" s="4">
        <f t="shared" si="14"/>
        <v>0</v>
      </c>
      <c r="E265" s="4">
        <f t="shared" si="14"/>
        <v>21779.133062639026</v>
      </c>
      <c r="F265" s="4">
        <f t="shared" si="14"/>
        <v>407.18437065637067</v>
      </c>
      <c r="G265" s="4">
        <f t="shared" si="14"/>
        <v>15.874431301182893</v>
      </c>
      <c r="H265" s="4">
        <f t="shared" si="14"/>
        <v>0</v>
      </c>
      <c r="I265" s="4">
        <f t="shared" si="14"/>
        <v>756.5451868162852</v>
      </c>
      <c r="J265" s="5">
        <f t="shared" si="9"/>
        <v>32413.999999999996</v>
      </c>
      <c r="K265" s="19"/>
      <c r="L265" s="23"/>
      <c r="M265" s="23"/>
      <c r="N265" s="16"/>
      <c r="O265" s="16"/>
    </row>
    <row r="266" spans="1:15" ht="15" customHeight="1" x14ac:dyDescent="0.35">
      <c r="A266" s="3" t="s">
        <v>39</v>
      </c>
      <c r="B266" s="4">
        <f t="shared" si="14"/>
        <v>0</v>
      </c>
      <c r="C266" s="4">
        <f t="shared" si="14"/>
        <v>0</v>
      </c>
      <c r="D266" s="4">
        <f t="shared" si="14"/>
        <v>0</v>
      </c>
      <c r="E266" s="4">
        <f t="shared" si="14"/>
        <v>77661</v>
      </c>
      <c r="F266" s="4">
        <f t="shared" si="14"/>
        <v>0</v>
      </c>
      <c r="G266" s="4">
        <f t="shared" si="14"/>
        <v>12</v>
      </c>
      <c r="H266" s="4">
        <f t="shared" si="14"/>
        <v>0</v>
      </c>
      <c r="I266" s="4">
        <f t="shared" si="14"/>
        <v>0</v>
      </c>
      <c r="J266" s="5">
        <f t="shared" si="9"/>
        <v>77673</v>
      </c>
      <c r="K266" s="19"/>
      <c r="L266" s="23"/>
      <c r="M266" s="23"/>
      <c r="N266" s="16"/>
      <c r="O266" s="16"/>
    </row>
    <row r="267" spans="1:15" ht="15" customHeight="1" x14ac:dyDescent="0.35">
      <c r="A267" s="3" t="s">
        <v>40</v>
      </c>
      <c r="B267" s="4">
        <f t="shared" si="14"/>
        <v>0</v>
      </c>
      <c r="C267" s="4">
        <f t="shared" si="14"/>
        <v>0</v>
      </c>
      <c r="D267" s="4">
        <f t="shared" si="14"/>
        <v>0</v>
      </c>
      <c r="E267" s="4">
        <f t="shared" si="14"/>
        <v>35407</v>
      </c>
      <c r="F267" s="4">
        <f t="shared" si="14"/>
        <v>0</v>
      </c>
      <c r="G267" s="4">
        <f t="shared" si="14"/>
        <v>0</v>
      </c>
      <c r="H267" s="4">
        <f t="shared" si="14"/>
        <v>0</v>
      </c>
      <c r="I267" s="4">
        <f t="shared" si="14"/>
        <v>0</v>
      </c>
      <c r="J267" s="5">
        <f t="shared" si="9"/>
        <v>35407</v>
      </c>
      <c r="K267" s="19"/>
      <c r="L267" s="23"/>
      <c r="M267" s="23"/>
      <c r="N267" s="16"/>
      <c r="O267" s="16"/>
    </row>
    <row r="268" spans="1:15" ht="15" customHeight="1" x14ac:dyDescent="0.35">
      <c r="A268" s="3" t="s">
        <v>41</v>
      </c>
      <c r="B268" s="4">
        <f t="shared" si="14"/>
        <v>7999.9726422928452</v>
      </c>
      <c r="C268" s="4">
        <f t="shared" si="14"/>
        <v>16253.033184955371</v>
      </c>
      <c r="D268" s="4">
        <f t="shared" si="14"/>
        <v>2374.8215904918334</v>
      </c>
      <c r="E268" s="4">
        <f t="shared" si="14"/>
        <v>4143.4503089639938</v>
      </c>
      <c r="F268" s="4">
        <f t="shared" si="14"/>
        <v>19879.469789311133</v>
      </c>
      <c r="G268" s="4">
        <f t="shared" si="14"/>
        <v>60155.365923121026</v>
      </c>
      <c r="H268" s="4">
        <f t="shared" si="14"/>
        <v>37736.1199466533</v>
      </c>
      <c r="I268" s="4">
        <f t="shared" si="14"/>
        <v>24912.766614210494</v>
      </c>
      <c r="J268" s="5">
        <f t="shared" si="9"/>
        <v>173455</v>
      </c>
      <c r="K268" s="19"/>
      <c r="L268" s="23"/>
      <c r="M268" s="23"/>
      <c r="N268" s="16"/>
      <c r="O268" s="16"/>
    </row>
    <row r="269" spans="1:15" ht="15" customHeight="1" x14ac:dyDescent="0.35">
      <c r="A269" s="3" t="s">
        <v>43</v>
      </c>
      <c r="B269" s="4">
        <f t="shared" si="14"/>
        <v>40898.414623176461</v>
      </c>
      <c r="C269" s="4">
        <f t="shared" si="14"/>
        <v>2448.6838331148051</v>
      </c>
      <c r="D269" s="4">
        <f t="shared" si="14"/>
        <v>6566.6883557524407</v>
      </c>
      <c r="E269" s="4">
        <f t="shared" si="14"/>
        <v>84664.275818436465</v>
      </c>
      <c r="F269" s="4">
        <f t="shared" si="14"/>
        <v>0</v>
      </c>
      <c r="G269" s="4">
        <f t="shared" si="14"/>
        <v>134</v>
      </c>
      <c r="H269" s="4">
        <f t="shared" si="14"/>
        <v>1703.9373695198328</v>
      </c>
      <c r="I269" s="4">
        <f t="shared" si="14"/>
        <v>0</v>
      </c>
      <c r="J269" s="5">
        <f t="shared" si="9"/>
        <v>136416</v>
      </c>
      <c r="K269" s="19"/>
      <c r="L269" s="23"/>
      <c r="M269" s="23"/>
      <c r="N269" s="16"/>
      <c r="O269" s="16"/>
    </row>
    <row r="270" spans="1:15" ht="15" customHeight="1" x14ac:dyDescent="0.35">
      <c r="A270" s="3" t="s">
        <v>44</v>
      </c>
      <c r="B270" s="4">
        <f t="shared" si="14"/>
        <v>67977.731488676669</v>
      </c>
      <c r="C270" s="4">
        <f t="shared" si="14"/>
        <v>0</v>
      </c>
      <c r="D270" s="4">
        <f t="shared" si="14"/>
        <v>220009.98471220917</v>
      </c>
      <c r="E270" s="4">
        <f t="shared" si="14"/>
        <v>114095.52157783943</v>
      </c>
      <c r="F270" s="4">
        <f t="shared" si="14"/>
        <v>0</v>
      </c>
      <c r="G270" s="4">
        <f t="shared" si="14"/>
        <v>1265.52057469069</v>
      </c>
      <c r="H270" s="4">
        <f t="shared" si="14"/>
        <v>4685.2416465840452</v>
      </c>
      <c r="I270" s="4">
        <f t="shared" si="14"/>
        <v>0</v>
      </c>
      <c r="J270" s="5">
        <f t="shared" si="9"/>
        <v>408034.00000000006</v>
      </c>
      <c r="K270" s="19"/>
      <c r="L270" s="23"/>
      <c r="M270" s="23"/>
      <c r="N270" s="16"/>
      <c r="O270" s="16"/>
    </row>
    <row r="271" spans="1:15" ht="15" customHeight="1" x14ac:dyDescent="0.35">
      <c r="A271" s="3" t="s">
        <v>93</v>
      </c>
      <c r="B271" s="4">
        <f t="shared" si="14"/>
        <v>36073.343170300606</v>
      </c>
      <c r="C271" s="4">
        <f t="shared" si="14"/>
        <v>1028.6350278981395</v>
      </c>
      <c r="D271" s="4">
        <f t="shared" si="14"/>
        <v>2705.5085013294147</v>
      </c>
      <c r="E271" s="4">
        <f t="shared" si="14"/>
        <v>114814.51330047185</v>
      </c>
      <c r="F271" s="4">
        <f t="shared" si="14"/>
        <v>0</v>
      </c>
      <c r="G271" s="4">
        <f t="shared" si="14"/>
        <v>0</v>
      </c>
      <c r="H271" s="4">
        <f t="shared" si="14"/>
        <v>0</v>
      </c>
      <c r="I271" s="4">
        <f t="shared" si="14"/>
        <v>0</v>
      </c>
      <c r="J271" s="5">
        <f t="shared" ref="J271:J278" si="15">SUM(B271:I271)</f>
        <v>154622</v>
      </c>
      <c r="K271" s="19"/>
      <c r="L271" s="23"/>
      <c r="M271" s="23"/>
      <c r="N271" s="16"/>
      <c r="O271" s="16"/>
    </row>
    <row r="272" spans="1:15" ht="15" customHeight="1" x14ac:dyDescent="0.35">
      <c r="A272" s="3" t="s">
        <v>94</v>
      </c>
      <c r="B272" s="4">
        <f t="shared" si="14"/>
        <v>0</v>
      </c>
      <c r="C272" s="4">
        <f t="shared" si="14"/>
        <v>0</v>
      </c>
      <c r="D272" s="4">
        <f t="shared" si="14"/>
        <v>60</v>
      </c>
      <c r="E272" s="4">
        <f t="shared" si="14"/>
        <v>1002</v>
      </c>
      <c r="F272" s="4">
        <f t="shared" si="14"/>
        <v>0</v>
      </c>
      <c r="G272" s="4">
        <f t="shared" si="14"/>
        <v>0</v>
      </c>
      <c r="H272" s="4">
        <f t="shared" si="14"/>
        <v>0</v>
      </c>
      <c r="I272" s="4">
        <f t="shared" si="14"/>
        <v>0</v>
      </c>
      <c r="J272" s="5">
        <f t="shared" si="15"/>
        <v>1062</v>
      </c>
      <c r="K272" s="19"/>
      <c r="L272" s="23"/>
      <c r="M272" s="23"/>
      <c r="N272" s="16"/>
      <c r="O272" s="16"/>
    </row>
    <row r="273" spans="1:15" ht="15" customHeight="1" x14ac:dyDescent="0.35">
      <c r="A273" s="3" t="s">
        <v>95</v>
      </c>
      <c r="B273" s="4">
        <f t="shared" si="14"/>
        <v>5943.1333333333332</v>
      </c>
      <c r="C273" s="4">
        <f t="shared" si="14"/>
        <v>612.90992292870908</v>
      </c>
      <c r="D273" s="4">
        <f t="shared" si="14"/>
        <v>0</v>
      </c>
      <c r="E273" s="4">
        <f t="shared" si="14"/>
        <v>26251.956743737959</v>
      </c>
      <c r="F273" s="4">
        <f t="shared" si="14"/>
        <v>0</v>
      </c>
      <c r="G273" s="4">
        <f t="shared" si="14"/>
        <v>107</v>
      </c>
      <c r="H273" s="4">
        <f t="shared" si="14"/>
        <v>0</v>
      </c>
      <c r="I273" s="4">
        <f t="shared" si="14"/>
        <v>0</v>
      </c>
      <c r="J273" s="5">
        <f t="shared" si="15"/>
        <v>32915</v>
      </c>
      <c r="K273" s="19"/>
      <c r="L273" s="23"/>
      <c r="M273" s="23"/>
      <c r="N273" s="16"/>
      <c r="O273" s="16"/>
    </row>
    <row r="274" spans="1:15" ht="15" customHeight="1" x14ac:dyDescent="0.35">
      <c r="A274" s="3" t="s">
        <v>96</v>
      </c>
      <c r="B274" s="4">
        <f t="shared" si="14"/>
        <v>0</v>
      </c>
      <c r="C274" s="4">
        <f t="shared" si="14"/>
        <v>0</v>
      </c>
      <c r="D274" s="4">
        <f t="shared" si="14"/>
        <v>226.92654028436019</v>
      </c>
      <c r="E274" s="4">
        <f t="shared" si="14"/>
        <v>63890.073459715641</v>
      </c>
      <c r="F274" s="4">
        <f t="shared" si="14"/>
        <v>0</v>
      </c>
      <c r="G274" s="4">
        <f t="shared" si="14"/>
        <v>0</v>
      </c>
      <c r="H274" s="4">
        <f t="shared" si="14"/>
        <v>0</v>
      </c>
      <c r="I274" s="4">
        <f t="shared" si="14"/>
        <v>0</v>
      </c>
      <c r="J274" s="5">
        <f t="shared" si="15"/>
        <v>64117</v>
      </c>
      <c r="K274" s="19"/>
      <c r="L274" s="23"/>
      <c r="M274" s="23"/>
      <c r="N274" s="16"/>
      <c r="O274" s="16"/>
    </row>
    <row r="275" spans="1:15" ht="15" customHeight="1" x14ac:dyDescent="0.35">
      <c r="A275" s="3" t="s">
        <v>97</v>
      </c>
      <c r="B275" s="4">
        <f t="shared" ref="B275:I275" si="16">+B198*0.03</f>
        <v>23.52</v>
      </c>
      <c r="C275" s="4">
        <f t="shared" si="16"/>
        <v>0</v>
      </c>
      <c r="D275" s="4">
        <f t="shared" si="16"/>
        <v>0</v>
      </c>
      <c r="E275" s="4">
        <f t="shared" si="16"/>
        <v>6018.8350640113795</v>
      </c>
      <c r="F275" s="4">
        <f t="shared" si="16"/>
        <v>32.699999999999996</v>
      </c>
      <c r="G275" s="4">
        <f t="shared" si="16"/>
        <v>71.31</v>
      </c>
      <c r="H275" s="4">
        <f t="shared" si="16"/>
        <v>13.65</v>
      </c>
      <c r="I275" s="4">
        <f t="shared" si="16"/>
        <v>1.8949359886201989</v>
      </c>
      <c r="J275" s="5">
        <f t="shared" si="15"/>
        <v>6161.91</v>
      </c>
      <c r="K275" s="19"/>
      <c r="L275" s="23"/>
      <c r="M275" s="23"/>
      <c r="N275" s="16"/>
      <c r="O275" s="16"/>
    </row>
    <row r="276" spans="1:15" ht="15" customHeight="1" x14ac:dyDescent="0.35">
      <c r="A276" s="3" t="s">
        <v>98</v>
      </c>
      <c r="B276" s="4">
        <f t="shared" ref="B276:I278" si="17">+B199</f>
        <v>39927.374188980801</v>
      </c>
      <c r="C276" s="4">
        <f t="shared" si="17"/>
        <v>0</v>
      </c>
      <c r="D276" s="4">
        <f t="shared" si="17"/>
        <v>1791.6258110191966</v>
      </c>
      <c r="E276" s="4">
        <f t="shared" si="17"/>
        <v>0</v>
      </c>
      <c r="F276" s="4">
        <f t="shared" si="17"/>
        <v>0</v>
      </c>
      <c r="G276" s="4">
        <f t="shared" si="17"/>
        <v>0</v>
      </c>
      <c r="H276" s="4">
        <f t="shared" si="17"/>
        <v>0</v>
      </c>
      <c r="I276" s="4">
        <f t="shared" si="17"/>
        <v>0</v>
      </c>
      <c r="J276" s="5">
        <f t="shared" si="15"/>
        <v>41719</v>
      </c>
      <c r="K276" s="19"/>
      <c r="L276" s="23"/>
      <c r="M276" s="23"/>
      <c r="N276" s="16"/>
      <c r="O276" s="16"/>
    </row>
    <row r="277" spans="1:15" ht="15" customHeight="1" x14ac:dyDescent="0.35">
      <c r="A277" s="3" t="s">
        <v>99</v>
      </c>
      <c r="B277" s="4">
        <f t="shared" si="17"/>
        <v>0</v>
      </c>
      <c r="C277" s="4">
        <f t="shared" si="17"/>
        <v>43846.30726262735</v>
      </c>
      <c r="D277" s="4">
        <f t="shared" si="17"/>
        <v>156.46459298477828</v>
      </c>
      <c r="E277" s="4">
        <f t="shared" si="17"/>
        <v>16398.128297339848</v>
      </c>
      <c r="F277" s="4">
        <f t="shared" si="17"/>
        <v>11617.442704190884</v>
      </c>
      <c r="G277" s="4">
        <f t="shared" si="17"/>
        <v>0</v>
      </c>
      <c r="H277" s="4">
        <f t="shared" si="17"/>
        <v>0</v>
      </c>
      <c r="I277" s="4">
        <f t="shared" si="17"/>
        <v>289.65714285714284</v>
      </c>
      <c r="J277" s="5">
        <f t="shared" si="15"/>
        <v>72308</v>
      </c>
      <c r="K277" s="19"/>
      <c r="L277" s="23"/>
      <c r="M277" s="23"/>
      <c r="N277" s="16"/>
      <c r="O277" s="16"/>
    </row>
    <row r="278" spans="1:15" ht="15" customHeight="1" x14ac:dyDescent="0.35">
      <c r="A278" s="3" t="s">
        <v>100</v>
      </c>
      <c r="B278" s="4">
        <f t="shared" si="17"/>
        <v>0</v>
      </c>
      <c r="C278" s="4">
        <f t="shared" si="17"/>
        <v>10224</v>
      </c>
      <c r="D278" s="4">
        <f t="shared" si="17"/>
        <v>0</v>
      </c>
      <c r="E278" s="4">
        <f t="shared" si="17"/>
        <v>0</v>
      </c>
      <c r="F278" s="4">
        <f t="shared" si="17"/>
        <v>455</v>
      </c>
      <c r="G278" s="4">
        <f t="shared" si="17"/>
        <v>6</v>
      </c>
      <c r="H278" s="4">
        <f t="shared" si="17"/>
        <v>0</v>
      </c>
      <c r="I278" s="4">
        <f t="shared" si="17"/>
        <v>51</v>
      </c>
      <c r="J278" s="5">
        <f t="shared" si="15"/>
        <v>10736</v>
      </c>
      <c r="K278" s="19"/>
      <c r="L278" s="23"/>
      <c r="M278" s="23"/>
      <c r="N278" s="16"/>
      <c r="O278" s="16"/>
    </row>
    <row r="279" spans="1:15" ht="15" customHeight="1" x14ac:dyDescent="0.35">
      <c r="A279" s="3" t="s">
        <v>45</v>
      </c>
      <c r="B279" s="4">
        <f t="shared" ref="B279:I279" si="18">+B202*12</f>
        <v>5236580.3741290262</v>
      </c>
      <c r="C279" s="4">
        <f t="shared" si="18"/>
        <v>365147.54825391062</v>
      </c>
      <c r="D279" s="4">
        <f t="shared" si="18"/>
        <v>6940.7494284522218</v>
      </c>
      <c r="E279" s="4">
        <f t="shared" si="18"/>
        <v>297046.83221099019</v>
      </c>
      <c r="F279" s="4">
        <f t="shared" si="18"/>
        <v>6173438.9553708071</v>
      </c>
      <c r="G279" s="4">
        <f t="shared" si="18"/>
        <v>971119.26864504535</v>
      </c>
      <c r="H279" s="4">
        <f t="shared" si="18"/>
        <v>456231.22674514283</v>
      </c>
      <c r="I279" s="4">
        <f t="shared" si="18"/>
        <v>704411.04521662567</v>
      </c>
      <c r="J279" s="5">
        <f t="shared" si="9"/>
        <v>14210916.000000002</v>
      </c>
      <c r="K279" s="19"/>
      <c r="L279" s="23"/>
      <c r="M279" s="23"/>
      <c r="N279" s="16"/>
      <c r="O279" s="16"/>
    </row>
    <row r="280" spans="1:15" ht="15" customHeight="1" x14ac:dyDescent="0.35">
      <c r="A280" s="3" t="s">
        <v>46</v>
      </c>
      <c r="B280" s="4">
        <f t="shared" ref="B280:I280" si="19">+B203*3</f>
        <v>34416.285600909003</v>
      </c>
      <c r="C280" s="4">
        <f t="shared" si="19"/>
        <v>183227.69492079469</v>
      </c>
      <c r="D280" s="4">
        <f t="shared" si="19"/>
        <v>4190.1790725226992</v>
      </c>
      <c r="E280" s="4">
        <f t="shared" si="19"/>
        <v>94910.840254609619</v>
      </c>
      <c r="F280" s="4">
        <f t="shared" si="19"/>
        <v>246323.15422696352</v>
      </c>
      <c r="G280" s="4">
        <f t="shared" si="19"/>
        <v>30973.318387054282</v>
      </c>
      <c r="H280" s="4">
        <f t="shared" si="19"/>
        <v>12466.838964397242</v>
      </c>
      <c r="I280" s="4">
        <f t="shared" si="19"/>
        <v>294397.68857274891</v>
      </c>
      <c r="J280" s="5">
        <f t="shared" si="9"/>
        <v>900905.99999999988</v>
      </c>
      <c r="K280" s="19"/>
      <c r="L280" s="23"/>
      <c r="M280" s="23"/>
      <c r="N280" s="16"/>
      <c r="O280" s="16"/>
    </row>
    <row r="281" spans="1:15" ht="15" customHeight="1" x14ac:dyDescent="0.35">
      <c r="A281" s="3" t="s">
        <v>47</v>
      </c>
      <c r="B281" s="4">
        <f t="shared" ref="B281:I281" si="20">+B204*60</f>
        <v>209673.12303759158</v>
      </c>
      <c r="C281" s="4">
        <f t="shared" si="20"/>
        <v>8085989.8127802741</v>
      </c>
      <c r="D281" s="4">
        <f t="shared" si="20"/>
        <v>2506468.3989783698</v>
      </c>
      <c r="E281" s="4">
        <f t="shared" si="20"/>
        <v>6204055.2053100029</v>
      </c>
      <c r="F281" s="4">
        <f t="shared" si="20"/>
        <v>2785462.4061138355</v>
      </c>
      <c r="G281" s="4">
        <f t="shared" si="20"/>
        <v>2211810.546250056</v>
      </c>
      <c r="H281" s="4">
        <f t="shared" si="20"/>
        <v>558157.29878792411</v>
      </c>
      <c r="I281" s="4">
        <f t="shared" si="20"/>
        <v>71223.208741947252</v>
      </c>
      <c r="J281" s="5">
        <f t="shared" si="9"/>
        <v>22632840.000000004</v>
      </c>
      <c r="K281" s="19"/>
      <c r="L281" s="23"/>
      <c r="M281" s="23"/>
      <c r="N281" s="16"/>
      <c r="O281" s="16"/>
    </row>
    <row r="282" spans="1:15" ht="15" customHeight="1" x14ac:dyDescent="0.35">
      <c r="A282" s="3" t="s">
        <v>48</v>
      </c>
      <c r="B282" s="4">
        <f t="shared" ref="B282:I282" si="21">+B205*35</f>
        <v>52503.522504399429</v>
      </c>
      <c r="C282" s="4">
        <f t="shared" si="21"/>
        <v>2345</v>
      </c>
      <c r="D282" s="4">
        <f t="shared" si="21"/>
        <v>167361.76188072519</v>
      </c>
      <c r="E282" s="4">
        <f t="shared" si="21"/>
        <v>0</v>
      </c>
      <c r="F282" s="4">
        <f t="shared" si="21"/>
        <v>57982.338589784427</v>
      </c>
      <c r="G282" s="4">
        <f t="shared" si="21"/>
        <v>331980.68521003175</v>
      </c>
      <c r="H282" s="4">
        <f t="shared" si="21"/>
        <v>102620.56728313297</v>
      </c>
      <c r="I282" s="4">
        <f t="shared" si="21"/>
        <v>172281.12453192624</v>
      </c>
      <c r="J282" s="5">
        <f t="shared" si="9"/>
        <v>887075</v>
      </c>
      <c r="K282" s="19"/>
      <c r="L282" s="23"/>
      <c r="M282" s="23"/>
      <c r="N282" s="16"/>
      <c r="O282" s="16"/>
    </row>
    <row r="283" spans="1:15" ht="15" customHeight="1" x14ac:dyDescent="0.35">
      <c r="A283" s="3" t="s">
        <v>49</v>
      </c>
      <c r="B283" s="4">
        <f t="shared" ref="B283:I283" si="22">+B206*5</f>
        <v>329235.81882659579</v>
      </c>
      <c r="C283" s="4">
        <f t="shared" si="22"/>
        <v>855745.88507742912</v>
      </c>
      <c r="D283" s="4">
        <f t="shared" si="22"/>
        <v>0</v>
      </c>
      <c r="E283" s="4">
        <f t="shared" si="22"/>
        <v>23120.884785431994</v>
      </c>
      <c r="F283" s="4">
        <f t="shared" si="22"/>
        <v>550519.04003370495</v>
      </c>
      <c r="G283" s="4">
        <f t="shared" si="22"/>
        <v>17158.701663915992</v>
      </c>
      <c r="H283" s="4">
        <f t="shared" si="22"/>
        <v>1530.5059201283407</v>
      </c>
      <c r="I283" s="4">
        <f t="shared" si="22"/>
        <v>1222019.1636927938</v>
      </c>
      <c r="J283" s="5">
        <f t="shared" si="9"/>
        <v>2999330</v>
      </c>
      <c r="K283" s="19"/>
      <c r="L283" s="23"/>
      <c r="M283" s="23"/>
      <c r="N283" s="16"/>
      <c r="O283" s="16"/>
    </row>
    <row r="284" spans="1:15" ht="15" customHeight="1" x14ac:dyDescent="0.35">
      <c r="A284" s="3" t="s">
        <v>50</v>
      </c>
      <c r="B284" s="4">
        <f t="shared" ref="B284:I284" si="23">+B207*50</f>
        <v>322828.32823761157</v>
      </c>
      <c r="C284" s="4">
        <f t="shared" si="23"/>
        <v>6360599.9383716816</v>
      </c>
      <c r="D284" s="4">
        <f t="shared" si="23"/>
        <v>3480.4668304668303</v>
      </c>
      <c r="E284" s="4">
        <f t="shared" si="23"/>
        <v>80821.326989816836</v>
      </c>
      <c r="F284" s="4">
        <f t="shared" si="23"/>
        <v>2181182.2804148775</v>
      </c>
      <c r="G284" s="4">
        <f t="shared" si="23"/>
        <v>0</v>
      </c>
      <c r="H284" s="4">
        <f t="shared" si="23"/>
        <v>0</v>
      </c>
      <c r="I284" s="4">
        <f t="shared" si="23"/>
        <v>26187.659155544636</v>
      </c>
      <c r="J284" s="5">
        <f t="shared" si="9"/>
        <v>8975099.9999999981</v>
      </c>
      <c r="K284" s="19"/>
      <c r="L284" s="23"/>
      <c r="M284" s="23"/>
      <c r="N284" s="16"/>
      <c r="O284" s="16"/>
    </row>
    <row r="285" spans="1:15" ht="15" customHeight="1" x14ac:dyDescent="0.35">
      <c r="A285" s="3" t="s">
        <v>51</v>
      </c>
      <c r="B285" s="4">
        <f t="shared" ref="B285:I285" si="24">+B208*1.3</f>
        <v>156073.55957680862</v>
      </c>
      <c r="C285" s="4">
        <f t="shared" si="24"/>
        <v>40163.982027705693</v>
      </c>
      <c r="D285" s="4">
        <f t="shared" si="24"/>
        <v>130810.50488889652</v>
      </c>
      <c r="E285" s="4">
        <f t="shared" si="24"/>
        <v>60583.01866825865</v>
      </c>
      <c r="F285" s="4">
        <f t="shared" si="24"/>
        <v>190145.81559384681</v>
      </c>
      <c r="G285" s="4">
        <f t="shared" si="24"/>
        <v>50200.110857123778</v>
      </c>
      <c r="H285" s="4">
        <f t="shared" si="24"/>
        <v>62306.754508273443</v>
      </c>
      <c r="I285" s="4">
        <f t="shared" si="24"/>
        <v>51578.153879086487</v>
      </c>
      <c r="J285" s="5">
        <f t="shared" si="9"/>
        <v>741861.9</v>
      </c>
      <c r="K285" s="19"/>
      <c r="L285" s="23"/>
      <c r="M285" s="23"/>
      <c r="N285" s="16"/>
      <c r="O285" s="16"/>
    </row>
    <row r="286" spans="1:15" ht="15" customHeight="1" x14ac:dyDescent="0.35">
      <c r="A286" s="3" t="s">
        <v>52</v>
      </c>
      <c r="B286" s="4">
        <f t="shared" ref="B286:I286" si="25">+B209*8</f>
        <v>83854.887862911157</v>
      </c>
      <c r="C286" s="4">
        <f t="shared" si="25"/>
        <v>8361.1707317073178</v>
      </c>
      <c r="D286" s="4">
        <f t="shared" si="25"/>
        <v>88</v>
      </c>
      <c r="E286" s="4">
        <f t="shared" si="25"/>
        <v>0</v>
      </c>
      <c r="F286" s="4">
        <f t="shared" si="25"/>
        <v>0</v>
      </c>
      <c r="G286" s="4">
        <f t="shared" si="25"/>
        <v>42166.93255381599</v>
      </c>
      <c r="H286" s="4">
        <f t="shared" si="25"/>
        <v>0</v>
      </c>
      <c r="I286" s="4">
        <f t="shared" si="25"/>
        <v>16969.008851565544</v>
      </c>
      <c r="J286" s="5">
        <f t="shared" si="9"/>
        <v>151440</v>
      </c>
      <c r="K286" s="19"/>
      <c r="L286" s="23"/>
      <c r="M286" s="23"/>
      <c r="N286" s="16"/>
      <c r="O286" s="16"/>
    </row>
    <row r="287" spans="1:15" ht="15" customHeight="1" x14ac:dyDescent="0.35">
      <c r="A287" s="3" t="s">
        <v>53</v>
      </c>
      <c r="B287" s="4">
        <f t="shared" ref="B287:I287" si="26">+B210*4.7</f>
        <v>221885.902569842</v>
      </c>
      <c r="C287" s="4">
        <f t="shared" si="26"/>
        <v>8115.0309821888613</v>
      </c>
      <c r="D287" s="4">
        <f t="shared" si="26"/>
        <v>0</v>
      </c>
      <c r="E287" s="4">
        <f t="shared" si="26"/>
        <v>3859.5524201262679</v>
      </c>
      <c r="F287" s="4">
        <f t="shared" si="26"/>
        <v>54023.155238378255</v>
      </c>
      <c r="G287" s="4">
        <f t="shared" si="26"/>
        <v>84.673629242819857</v>
      </c>
      <c r="H287" s="4">
        <f t="shared" si="26"/>
        <v>0</v>
      </c>
      <c r="I287" s="4">
        <f t="shared" si="26"/>
        <v>85465.48516022184</v>
      </c>
      <c r="J287" s="5">
        <f t="shared" si="9"/>
        <v>373433.80000000005</v>
      </c>
      <c r="K287" s="19"/>
      <c r="L287" s="23"/>
      <c r="M287" s="23"/>
      <c r="N287" s="16"/>
      <c r="O287" s="16"/>
    </row>
    <row r="288" spans="1:15" ht="15" customHeight="1" x14ac:dyDescent="0.35">
      <c r="A288" s="3" t="s">
        <v>101</v>
      </c>
      <c r="B288" s="4">
        <f t="shared" ref="B288:I288" si="27">+B211</f>
        <v>7382.1168100278364</v>
      </c>
      <c r="C288" s="4">
        <f t="shared" si="27"/>
        <v>8701.1557027061845</v>
      </c>
      <c r="D288" s="4">
        <f t="shared" si="27"/>
        <v>503.11755950755554</v>
      </c>
      <c r="E288" s="4">
        <f t="shared" si="27"/>
        <v>3930.7518369241948</v>
      </c>
      <c r="F288" s="4">
        <f t="shared" si="27"/>
        <v>74475.915022500514</v>
      </c>
      <c r="G288" s="4">
        <f t="shared" si="27"/>
        <v>21</v>
      </c>
      <c r="H288" s="4">
        <f t="shared" si="27"/>
        <v>0</v>
      </c>
      <c r="I288" s="4">
        <f t="shared" si="27"/>
        <v>5893.9430683337268</v>
      </c>
      <c r="J288" s="5">
        <f t="shared" ref="J288:J295" si="28">SUM(B288:I288)</f>
        <v>100908.00000000001</v>
      </c>
      <c r="K288" s="19"/>
      <c r="L288" s="23"/>
      <c r="M288" s="23"/>
      <c r="N288" s="16"/>
      <c r="O288" s="16"/>
    </row>
    <row r="289" spans="1:28" ht="15" customHeight="1" x14ac:dyDescent="0.35">
      <c r="A289" s="3" t="s">
        <v>102</v>
      </c>
      <c r="B289" s="4">
        <f t="shared" ref="B289:I289" si="29">+B212*35</f>
        <v>5529.2290748898677</v>
      </c>
      <c r="C289" s="4">
        <f t="shared" si="29"/>
        <v>196972.44493392069</v>
      </c>
      <c r="D289" s="4">
        <f t="shared" si="29"/>
        <v>0</v>
      </c>
      <c r="E289" s="4">
        <f t="shared" si="29"/>
        <v>15268.325991189427</v>
      </c>
      <c r="F289" s="4">
        <f t="shared" si="29"/>
        <v>71050</v>
      </c>
      <c r="G289" s="4">
        <f t="shared" si="29"/>
        <v>73430</v>
      </c>
      <c r="H289" s="4">
        <f t="shared" si="29"/>
        <v>0</v>
      </c>
      <c r="I289" s="4">
        <f t="shared" si="29"/>
        <v>245</v>
      </c>
      <c r="J289" s="5">
        <f t="shared" si="28"/>
        <v>362495</v>
      </c>
      <c r="K289" s="19"/>
      <c r="L289" s="23"/>
      <c r="M289" s="23"/>
      <c r="N289" s="16"/>
      <c r="O289" s="16"/>
    </row>
    <row r="290" spans="1:28" ht="15" customHeight="1" x14ac:dyDescent="0.35">
      <c r="A290" s="3" t="s">
        <v>103</v>
      </c>
      <c r="B290" s="4">
        <f t="shared" ref="B290:I290" si="30">+B213*20</f>
        <v>23260.39468984403</v>
      </c>
      <c r="C290" s="4">
        <f t="shared" si="30"/>
        <v>11847.130015478033</v>
      </c>
      <c r="D290" s="4">
        <f t="shared" si="30"/>
        <v>26380</v>
      </c>
      <c r="E290" s="4">
        <f t="shared" si="30"/>
        <v>20</v>
      </c>
      <c r="F290" s="4">
        <f t="shared" si="30"/>
        <v>800</v>
      </c>
      <c r="G290" s="4">
        <f t="shared" si="30"/>
        <v>92009.215382783674</v>
      </c>
      <c r="H290" s="4">
        <f t="shared" si="30"/>
        <v>0</v>
      </c>
      <c r="I290" s="4">
        <f t="shared" si="30"/>
        <v>4003.2599118942735</v>
      </c>
      <c r="J290" s="5">
        <f t="shared" si="28"/>
        <v>158320</v>
      </c>
      <c r="K290" s="19"/>
      <c r="L290" s="23"/>
      <c r="M290" s="23"/>
      <c r="N290" s="16"/>
      <c r="O290" s="16"/>
    </row>
    <row r="291" spans="1:28" ht="15" customHeight="1" x14ac:dyDescent="0.35">
      <c r="A291" s="3" t="s">
        <v>104</v>
      </c>
      <c r="B291" s="4">
        <f t="shared" ref="B291:I291" si="31">+B214*3</f>
        <v>4222.645161290322</v>
      </c>
      <c r="C291" s="4">
        <f t="shared" si="31"/>
        <v>891</v>
      </c>
      <c r="D291" s="4">
        <f t="shared" si="31"/>
        <v>0</v>
      </c>
      <c r="E291" s="4">
        <f t="shared" si="31"/>
        <v>5972.5161290322585</v>
      </c>
      <c r="F291" s="4">
        <f t="shared" si="31"/>
        <v>0</v>
      </c>
      <c r="G291" s="4">
        <f t="shared" si="31"/>
        <v>138</v>
      </c>
      <c r="H291" s="4">
        <f t="shared" si="31"/>
        <v>16768.83870967742</v>
      </c>
      <c r="I291" s="4">
        <f t="shared" si="31"/>
        <v>15237</v>
      </c>
      <c r="J291" s="5">
        <f t="shared" si="28"/>
        <v>43230</v>
      </c>
      <c r="K291" s="19"/>
      <c r="L291" s="23"/>
      <c r="M291" s="23"/>
      <c r="N291" s="16"/>
      <c r="O291" s="16"/>
    </row>
    <row r="292" spans="1:28" ht="15" customHeight="1" x14ac:dyDescent="0.35">
      <c r="A292" s="3" t="s">
        <v>105</v>
      </c>
      <c r="B292" s="4">
        <f t="shared" ref="B292:I292" si="32">+B215*8</f>
        <v>9424</v>
      </c>
      <c r="C292" s="4">
        <f t="shared" si="32"/>
        <v>1472</v>
      </c>
      <c r="D292" s="4">
        <f t="shared" si="32"/>
        <v>39920</v>
      </c>
      <c r="E292" s="4">
        <f t="shared" si="32"/>
        <v>20642.18181818182</v>
      </c>
      <c r="F292" s="4">
        <f t="shared" si="32"/>
        <v>437560</v>
      </c>
      <c r="G292" s="4">
        <f t="shared" si="32"/>
        <v>13880</v>
      </c>
      <c r="H292" s="4">
        <f t="shared" si="32"/>
        <v>65589.818181818177</v>
      </c>
      <c r="I292" s="4">
        <f t="shared" si="32"/>
        <v>234856</v>
      </c>
      <c r="J292" s="5">
        <f t="shared" si="28"/>
        <v>823344</v>
      </c>
      <c r="K292" s="19"/>
      <c r="L292" s="23"/>
      <c r="M292" s="23"/>
      <c r="N292" s="16"/>
      <c r="O292" s="16"/>
    </row>
    <row r="293" spans="1:28" ht="15" customHeight="1" x14ac:dyDescent="0.35">
      <c r="A293" s="3" t="s">
        <v>106</v>
      </c>
      <c r="B293" s="4">
        <f t="shared" ref="B293:I293" si="33">+B216*150</f>
        <v>162756.79501698754</v>
      </c>
      <c r="C293" s="4">
        <f t="shared" si="33"/>
        <v>1117344.607390115</v>
      </c>
      <c r="D293" s="4">
        <f t="shared" si="33"/>
        <v>426472.95695420844</v>
      </c>
      <c r="E293" s="4">
        <f t="shared" si="33"/>
        <v>300000</v>
      </c>
      <c r="F293" s="4">
        <f t="shared" si="33"/>
        <v>2630216.9811320757</v>
      </c>
      <c r="G293" s="4">
        <f t="shared" si="33"/>
        <v>319539.55573302845</v>
      </c>
      <c r="H293" s="4">
        <f t="shared" si="33"/>
        <v>3047550</v>
      </c>
      <c r="I293" s="4">
        <f t="shared" si="33"/>
        <v>139469.10377358491</v>
      </c>
      <c r="J293" s="5">
        <f t="shared" si="28"/>
        <v>8143350</v>
      </c>
      <c r="K293" s="19"/>
      <c r="L293" s="23"/>
      <c r="M293" s="23"/>
      <c r="N293" s="16"/>
      <c r="O293" s="16"/>
    </row>
    <row r="294" spans="1:28" ht="15" customHeight="1" x14ac:dyDescent="0.35">
      <c r="A294" s="3" t="s">
        <v>107</v>
      </c>
      <c r="B294" s="4">
        <f t="shared" ref="B294:I294" si="34">+B217</f>
        <v>716.42222222222222</v>
      </c>
      <c r="C294" s="4">
        <f t="shared" si="34"/>
        <v>0</v>
      </c>
      <c r="D294" s="4">
        <f t="shared" si="34"/>
        <v>354.67880485527547</v>
      </c>
      <c r="E294" s="4">
        <f t="shared" si="34"/>
        <v>1</v>
      </c>
      <c r="F294" s="4">
        <f t="shared" si="34"/>
        <v>0</v>
      </c>
      <c r="G294" s="4">
        <f t="shared" si="34"/>
        <v>282.89897292250231</v>
      </c>
      <c r="H294" s="4">
        <f t="shared" si="34"/>
        <v>0</v>
      </c>
      <c r="I294" s="4">
        <f t="shared" si="34"/>
        <v>64</v>
      </c>
      <c r="J294" s="5">
        <f t="shared" si="28"/>
        <v>1419</v>
      </c>
      <c r="K294" s="19"/>
      <c r="L294" s="23"/>
      <c r="M294" s="23"/>
      <c r="N294" s="16"/>
      <c r="O294" s="16"/>
    </row>
    <row r="295" spans="1:28" ht="15" customHeight="1" x14ac:dyDescent="0.35">
      <c r="A295" s="3" t="s">
        <v>108</v>
      </c>
      <c r="B295" s="4">
        <f t="shared" ref="B295:I295" si="35">+B218*15</f>
        <v>387198.83173762477</v>
      </c>
      <c r="C295" s="4">
        <f t="shared" si="35"/>
        <v>271463.23412353091</v>
      </c>
      <c r="D295" s="4">
        <f t="shared" si="35"/>
        <v>6540</v>
      </c>
      <c r="E295" s="4">
        <f t="shared" si="35"/>
        <v>70652.444832462614</v>
      </c>
      <c r="F295" s="4">
        <f t="shared" si="35"/>
        <v>792750.64565804997</v>
      </c>
      <c r="G295" s="4">
        <f t="shared" si="35"/>
        <v>82680</v>
      </c>
      <c r="H295" s="4">
        <f t="shared" si="35"/>
        <v>0</v>
      </c>
      <c r="I295" s="4">
        <f t="shared" si="35"/>
        <v>303194.84364833165</v>
      </c>
      <c r="J295" s="5">
        <f t="shared" si="28"/>
        <v>1914480</v>
      </c>
      <c r="K295" s="19"/>
      <c r="L295" s="23"/>
      <c r="M295" s="23"/>
      <c r="N295" s="16"/>
      <c r="O295" s="16"/>
    </row>
    <row r="296" spans="1:28" ht="15" customHeight="1" x14ac:dyDescent="0.35">
      <c r="A296" s="3" t="s">
        <v>54</v>
      </c>
      <c r="B296" s="4">
        <f t="shared" ref="B296:I296" si="36">+B219*0.6</f>
        <v>2038986.7954203147</v>
      </c>
      <c r="C296" s="4">
        <f t="shared" si="36"/>
        <v>511695.01691821089</v>
      </c>
      <c r="D296" s="4">
        <f t="shared" si="36"/>
        <v>19337021.212246422</v>
      </c>
      <c r="E296" s="4">
        <f t="shared" si="36"/>
        <v>449430.9334688111</v>
      </c>
      <c r="F296" s="4">
        <f t="shared" si="36"/>
        <v>987406.02365008229</v>
      </c>
      <c r="G296" s="4">
        <f t="shared" si="36"/>
        <v>829738.11080601334</v>
      </c>
      <c r="H296" s="4">
        <f t="shared" si="36"/>
        <v>1486847.3513549177</v>
      </c>
      <c r="I296" s="4">
        <f t="shared" si="36"/>
        <v>278575.15613522491</v>
      </c>
      <c r="J296" s="5">
        <f>SUM(B296:I296)</f>
        <v>25919700.600000001</v>
      </c>
      <c r="K296" s="19"/>
      <c r="L296" s="23"/>
      <c r="M296" s="23"/>
      <c r="N296" s="16"/>
      <c r="O296" s="16"/>
    </row>
    <row r="297" spans="1:28" ht="15" customHeight="1" x14ac:dyDescent="0.35">
      <c r="A297" s="3" t="s">
        <v>55</v>
      </c>
      <c r="B297" s="4">
        <f t="shared" ref="B297:I297" si="37">+B220*9</f>
        <v>4824936.2895767502</v>
      </c>
      <c r="C297" s="4">
        <f t="shared" si="37"/>
        <v>4851672.8547350513</v>
      </c>
      <c r="D297" s="4">
        <f t="shared" si="37"/>
        <v>973520.19479594473</v>
      </c>
      <c r="E297" s="4">
        <f t="shared" si="37"/>
        <v>7281075.2321198964</v>
      </c>
      <c r="F297" s="4">
        <f t="shared" si="37"/>
        <v>897226.18338892388</v>
      </c>
      <c r="G297" s="4">
        <f t="shared" si="37"/>
        <v>1442033.7678402658</v>
      </c>
      <c r="H297" s="4">
        <f t="shared" si="37"/>
        <v>1437970.5966406106</v>
      </c>
      <c r="I297" s="4">
        <f t="shared" si="37"/>
        <v>733910.77749779541</v>
      </c>
      <c r="J297" s="5">
        <f>SUM(B297:I297)</f>
        <v>22442345.896595232</v>
      </c>
      <c r="K297" s="19"/>
      <c r="L297" s="23"/>
      <c r="M297" s="23"/>
      <c r="N297" s="16"/>
      <c r="O297" s="16"/>
    </row>
    <row r="298" spans="1:28" ht="15" customHeight="1" thickBot="1" x14ac:dyDescent="0.4">
      <c r="A298" s="42" t="s">
        <v>10</v>
      </c>
      <c r="B298" s="43">
        <f t="shared" ref="B298:J298" si="38">SUM(B236:B297)</f>
        <v>16426165.975220086</v>
      </c>
      <c r="C298" s="43">
        <f t="shared" si="38"/>
        <v>35975889.531262115</v>
      </c>
      <c r="D298" s="43">
        <f t="shared" si="38"/>
        <v>29578928.534876779</v>
      </c>
      <c r="E298" s="43">
        <f t="shared" si="38"/>
        <v>29515160.929992452</v>
      </c>
      <c r="F298" s="43">
        <f t="shared" si="38"/>
        <v>21345029.069666956</v>
      </c>
      <c r="G298" s="43">
        <f t="shared" si="38"/>
        <v>8539309.1853826288</v>
      </c>
      <c r="H298" s="43">
        <f t="shared" si="38"/>
        <v>15312046.548333526</v>
      </c>
      <c r="I298" s="43">
        <f t="shared" si="38"/>
        <v>7044510.0438327854</v>
      </c>
      <c r="J298" s="44">
        <f t="shared" si="38"/>
        <v>163737039.81856734</v>
      </c>
      <c r="K298" s="19"/>
      <c r="L298" s="23"/>
      <c r="M298" s="23"/>
      <c r="N298" s="16"/>
      <c r="O298" s="16"/>
    </row>
    <row r="299" spans="1:28" s="20" customFormat="1" ht="20.25" customHeight="1" x14ac:dyDescent="0.35">
      <c r="A299" s="119" t="s">
        <v>250</v>
      </c>
      <c r="B299" s="123"/>
      <c r="C299" s="123"/>
      <c r="D299" s="123"/>
      <c r="E299" s="123"/>
      <c r="F299" s="123"/>
      <c r="G299" s="123"/>
      <c r="H299" s="123"/>
      <c r="K299" s="19"/>
      <c r="M299" s="35"/>
      <c r="Z299" s="35"/>
      <c r="AA299" s="35"/>
      <c r="AB299" s="35"/>
    </row>
    <row r="300" spans="1:28" s="20" customFormat="1" ht="13.5" customHeight="1" x14ac:dyDescent="0.35">
      <c r="A300" s="116" t="s">
        <v>244</v>
      </c>
      <c r="B300" s="123"/>
      <c r="C300" s="123"/>
      <c r="D300" s="29"/>
      <c r="E300" s="123"/>
      <c r="F300" s="123"/>
      <c r="G300" s="123"/>
      <c r="H300" s="123"/>
      <c r="K300" s="19"/>
      <c r="M300" s="35"/>
      <c r="Z300" s="35"/>
      <c r="AA300" s="35"/>
      <c r="AB300" s="35"/>
    </row>
    <row r="301" spans="1:28" s="20" customFormat="1" ht="15" customHeight="1" x14ac:dyDescent="0.35">
      <c r="A301" s="116" t="s">
        <v>270</v>
      </c>
      <c r="K301" s="19"/>
      <c r="M301" s="35"/>
      <c r="Z301" s="35"/>
      <c r="AA301" s="35"/>
      <c r="AB301" s="35"/>
    </row>
    <row r="302" spans="1:28" s="20" customFormat="1" ht="12.75" customHeight="1" x14ac:dyDescent="0.2">
      <c r="A302" s="116" t="s">
        <v>267</v>
      </c>
      <c r="M302" s="35"/>
      <c r="Z302" s="35"/>
      <c r="AA302" s="35"/>
      <c r="AB302" s="35"/>
    </row>
    <row r="303" spans="1:28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L303" s="16"/>
      <c r="M303" s="16"/>
      <c r="N303" s="16"/>
      <c r="O303" s="16"/>
    </row>
    <row r="304" spans="1:28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L304" s="16"/>
      <c r="M304" s="16"/>
      <c r="N304" s="16"/>
      <c r="O304" s="16"/>
    </row>
    <row r="305" spans="1:15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L305" s="16"/>
      <c r="M305" s="16"/>
      <c r="N305" s="16"/>
      <c r="O305" s="16"/>
    </row>
    <row r="306" spans="1:15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L306" s="16"/>
      <c r="M306" s="16"/>
      <c r="N306" s="16"/>
      <c r="O306" s="16"/>
    </row>
    <row r="307" spans="1:15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L307" s="16"/>
      <c r="M307" s="16"/>
      <c r="N307" s="16"/>
      <c r="O307" s="16"/>
    </row>
    <row r="308" spans="1:15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L308" s="16"/>
      <c r="M308" s="16"/>
      <c r="N308" s="16"/>
      <c r="O308" s="16"/>
    </row>
    <row r="309" spans="1:15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L309" s="16"/>
      <c r="M309" s="16"/>
      <c r="N309" s="16"/>
      <c r="O309" s="16"/>
    </row>
    <row r="310" spans="1:15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L310" s="16"/>
      <c r="M310" s="16"/>
      <c r="N310" s="16"/>
      <c r="O310" s="16"/>
    </row>
    <row r="311" spans="1:15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L311" s="16"/>
      <c r="M311" s="16"/>
      <c r="N311" s="16"/>
      <c r="O311" s="16"/>
    </row>
    <row r="312" spans="1:15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L312" s="16"/>
      <c r="M312" s="16"/>
      <c r="N312" s="16"/>
      <c r="O312" s="16"/>
    </row>
    <row r="313" spans="1:15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L313" s="16"/>
      <c r="M313" s="16"/>
      <c r="N313" s="16"/>
      <c r="O313" s="16"/>
    </row>
    <row r="314" spans="1:15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L314" s="16"/>
      <c r="M314" s="16"/>
      <c r="N314" s="16"/>
      <c r="O314" s="16"/>
    </row>
    <row r="315" spans="1:15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L315" s="16"/>
      <c r="M315" s="16"/>
      <c r="N315" s="16"/>
      <c r="O315" s="16"/>
    </row>
    <row r="316" spans="1:15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L316" s="16"/>
      <c r="M316" s="16"/>
      <c r="N316" s="16"/>
      <c r="O316" s="16"/>
    </row>
    <row r="317" spans="1:15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L317" s="16"/>
      <c r="M317" s="16"/>
      <c r="N317" s="16"/>
      <c r="O317" s="16"/>
    </row>
    <row r="318" spans="1:15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L318" s="16"/>
      <c r="M318" s="16"/>
      <c r="N318" s="16"/>
      <c r="O318" s="16"/>
    </row>
    <row r="319" spans="1:15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L319" s="16"/>
      <c r="M319" s="16"/>
      <c r="N319" s="16"/>
      <c r="O319" s="16"/>
    </row>
    <row r="320" spans="1:15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L320" s="16"/>
      <c r="M320" s="16"/>
      <c r="N320" s="16"/>
      <c r="O320" s="16"/>
    </row>
    <row r="321" spans="1:15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L321" s="16"/>
      <c r="M321" s="16"/>
      <c r="N321" s="16"/>
      <c r="O321" s="16"/>
    </row>
    <row r="322" spans="1:15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L322" s="16"/>
      <c r="M322" s="16"/>
      <c r="N322" s="16"/>
      <c r="O322" s="16"/>
    </row>
    <row r="323" spans="1:15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L323" s="16"/>
      <c r="M323" s="16"/>
      <c r="N323" s="16"/>
      <c r="O323" s="16"/>
    </row>
    <row r="324" spans="1:15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L324" s="16"/>
      <c r="M324" s="16"/>
      <c r="N324" s="16"/>
      <c r="O324" s="16"/>
    </row>
    <row r="325" spans="1:15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L325" s="16"/>
      <c r="M325" s="16"/>
      <c r="N325" s="16"/>
      <c r="O325" s="16"/>
    </row>
    <row r="326" spans="1:15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L326" s="16"/>
      <c r="M326" s="16"/>
      <c r="N326" s="16"/>
      <c r="O326" s="16"/>
    </row>
    <row r="327" spans="1:15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L327" s="16"/>
      <c r="M327" s="16"/>
      <c r="N327" s="16"/>
      <c r="O327" s="16"/>
    </row>
    <row r="328" spans="1:15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L328" s="16"/>
      <c r="M328" s="16"/>
      <c r="N328" s="16"/>
      <c r="O328" s="16"/>
    </row>
    <row r="329" spans="1:15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L329" s="16"/>
      <c r="M329" s="16"/>
      <c r="N329" s="16"/>
      <c r="O329" s="16"/>
    </row>
    <row r="330" spans="1:15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L330" s="16"/>
      <c r="M330" s="16"/>
      <c r="N330" s="16"/>
      <c r="O330" s="16"/>
    </row>
    <row r="331" spans="1:15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L331" s="16"/>
      <c r="M331" s="16"/>
      <c r="N331" s="16"/>
      <c r="O331" s="16"/>
    </row>
    <row r="332" spans="1:15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L332" s="16"/>
      <c r="M332" s="16"/>
      <c r="N332" s="16"/>
      <c r="O332" s="16"/>
    </row>
    <row r="333" spans="1:15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L333" s="16"/>
      <c r="M333" s="16"/>
      <c r="N333" s="16"/>
      <c r="O333" s="16"/>
    </row>
    <row r="334" spans="1:15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L334" s="16"/>
      <c r="M334" s="16"/>
      <c r="N334" s="16"/>
      <c r="O334" s="16"/>
    </row>
    <row r="335" spans="1:15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L335" s="16"/>
      <c r="M335" s="16"/>
      <c r="N335" s="16"/>
      <c r="O335" s="16"/>
    </row>
    <row r="336" spans="1:15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L336" s="16"/>
      <c r="M336" s="16"/>
      <c r="N336" s="16"/>
      <c r="O336" s="16"/>
    </row>
    <row r="337" spans="1:15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L337" s="16"/>
      <c r="M337" s="16"/>
      <c r="N337" s="16"/>
      <c r="O337" s="16"/>
    </row>
    <row r="338" spans="1:15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L338" s="16"/>
      <c r="M338" s="16"/>
      <c r="N338" s="16"/>
      <c r="O338" s="16"/>
    </row>
    <row r="339" spans="1:15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L339" s="16"/>
      <c r="M339" s="16"/>
      <c r="N339" s="16"/>
      <c r="O339" s="16"/>
    </row>
    <row r="340" spans="1:15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L340" s="16"/>
      <c r="M340" s="16"/>
      <c r="N340" s="16"/>
      <c r="O340" s="16"/>
    </row>
    <row r="341" spans="1:15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L341" s="16"/>
      <c r="M341" s="16"/>
      <c r="N341" s="16"/>
      <c r="O341" s="16"/>
    </row>
    <row r="342" spans="1:15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L342" s="16"/>
      <c r="M342" s="16"/>
      <c r="N342" s="16"/>
      <c r="O342" s="16"/>
    </row>
    <row r="343" spans="1:15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L343" s="16"/>
      <c r="M343" s="16"/>
      <c r="N343" s="16"/>
      <c r="O343" s="16"/>
    </row>
    <row r="344" spans="1:15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L344" s="16"/>
      <c r="M344" s="16"/>
      <c r="N344" s="16"/>
      <c r="O344" s="16"/>
    </row>
    <row r="345" spans="1:15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L345" s="16"/>
      <c r="M345" s="16"/>
      <c r="N345" s="16"/>
      <c r="O345" s="16"/>
    </row>
    <row r="346" spans="1:15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L346" s="16"/>
      <c r="M346" s="16"/>
      <c r="N346" s="16"/>
      <c r="O346" s="16"/>
    </row>
    <row r="347" spans="1:15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L347" s="16"/>
      <c r="M347" s="16"/>
      <c r="N347" s="16"/>
      <c r="O347" s="16"/>
    </row>
    <row r="348" spans="1:15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L348" s="16"/>
      <c r="M348" s="16"/>
      <c r="N348" s="16"/>
      <c r="O348" s="16"/>
    </row>
    <row r="349" spans="1:15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L349" s="16"/>
      <c r="M349" s="16"/>
      <c r="N349" s="16"/>
      <c r="O349" s="16"/>
    </row>
    <row r="350" spans="1:15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L350" s="16"/>
      <c r="M350" s="16"/>
      <c r="N350" s="16"/>
      <c r="O350" s="16"/>
    </row>
    <row r="351" spans="1:15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L351" s="16"/>
      <c r="M351" s="16"/>
      <c r="N351" s="16"/>
      <c r="O351" s="16"/>
    </row>
    <row r="352" spans="1:15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L352" s="16"/>
      <c r="M352" s="16"/>
      <c r="N352" s="16"/>
      <c r="O352" s="16"/>
    </row>
    <row r="353" spans="1:15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L353" s="16"/>
      <c r="M353" s="16"/>
      <c r="N353" s="16"/>
      <c r="O353" s="16"/>
    </row>
    <row r="354" spans="1:15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L354" s="16"/>
      <c r="M354" s="16"/>
      <c r="N354" s="16"/>
      <c r="O354" s="16"/>
    </row>
    <row r="355" spans="1:15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L355" s="16"/>
      <c r="M355" s="16"/>
      <c r="N355" s="16"/>
      <c r="O355" s="16"/>
    </row>
    <row r="356" spans="1:15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L356" s="16"/>
      <c r="M356" s="16"/>
      <c r="N356" s="16"/>
      <c r="O356" s="16"/>
    </row>
    <row r="357" spans="1:15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L357" s="16"/>
      <c r="M357" s="16"/>
      <c r="N357" s="16"/>
      <c r="O357" s="16"/>
    </row>
    <row r="358" spans="1:15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L358" s="16"/>
      <c r="M358" s="16"/>
      <c r="N358" s="16"/>
      <c r="O358" s="16"/>
    </row>
    <row r="359" spans="1:15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L359" s="16"/>
      <c r="M359" s="16"/>
      <c r="N359" s="16"/>
      <c r="O359" s="16"/>
    </row>
    <row r="360" spans="1:15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L360" s="16"/>
      <c r="M360" s="16"/>
      <c r="N360" s="16"/>
      <c r="O360" s="16"/>
    </row>
    <row r="361" spans="1:15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L361" s="16"/>
      <c r="M361" s="16"/>
      <c r="N361" s="16"/>
      <c r="O361" s="16"/>
    </row>
    <row r="362" spans="1:15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L362" s="16"/>
      <c r="M362" s="16"/>
      <c r="N362" s="16"/>
      <c r="O362" s="16"/>
    </row>
    <row r="363" spans="1:15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L363" s="16"/>
      <c r="M363" s="16"/>
      <c r="N363" s="16"/>
      <c r="O363" s="16"/>
    </row>
    <row r="364" spans="1:15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L364" s="16"/>
      <c r="M364" s="16"/>
      <c r="N364" s="16"/>
      <c r="O364" s="16"/>
    </row>
    <row r="365" spans="1:15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L365" s="16"/>
      <c r="M365" s="16"/>
      <c r="N365" s="16"/>
      <c r="O365" s="16"/>
    </row>
    <row r="366" spans="1:15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L366" s="16"/>
      <c r="M366" s="16"/>
      <c r="N366" s="16"/>
      <c r="O366" s="16"/>
    </row>
    <row r="367" spans="1:15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L367" s="16"/>
      <c r="M367" s="16"/>
      <c r="N367" s="16"/>
      <c r="O367" s="16"/>
    </row>
    <row r="368" spans="1:15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L368" s="16"/>
      <c r="M368" s="16"/>
      <c r="N368" s="16"/>
      <c r="O368" s="16"/>
    </row>
    <row r="369" spans="1:15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L369" s="16"/>
      <c r="M369" s="16"/>
      <c r="N369" s="16"/>
      <c r="O369" s="16"/>
    </row>
    <row r="370" spans="1:15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L370" s="16"/>
      <c r="M370" s="16"/>
      <c r="N370" s="16"/>
      <c r="O370" s="16"/>
    </row>
    <row r="371" spans="1:15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L371" s="16"/>
      <c r="M371" s="16"/>
      <c r="N371" s="16"/>
      <c r="O371" s="16"/>
    </row>
    <row r="372" spans="1:15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L372" s="16"/>
      <c r="M372" s="16"/>
      <c r="N372" s="16"/>
      <c r="O372" s="16"/>
    </row>
    <row r="373" spans="1:15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L373" s="16"/>
      <c r="M373" s="16"/>
      <c r="N373" s="16"/>
      <c r="O373" s="16"/>
    </row>
    <row r="374" spans="1:15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L374" s="16"/>
      <c r="M374" s="16"/>
      <c r="N374" s="16"/>
      <c r="O374" s="16"/>
    </row>
    <row r="375" spans="1:15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L375" s="16"/>
      <c r="M375" s="16"/>
      <c r="N375" s="16"/>
      <c r="O375" s="16"/>
    </row>
    <row r="376" spans="1:15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L376" s="16"/>
      <c r="M376" s="16"/>
      <c r="N376" s="16"/>
      <c r="O376" s="16"/>
    </row>
    <row r="377" spans="1:15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L377" s="16"/>
      <c r="M377" s="16"/>
      <c r="N377" s="16"/>
      <c r="O377" s="16"/>
    </row>
    <row r="378" spans="1:15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L378" s="16"/>
      <c r="M378" s="16"/>
      <c r="N378" s="16"/>
      <c r="O378" s="16"/>
    </row>
    <row r="379" spans="1:15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L379" s="16"/>
      <c r="M379" s="16"/>
      <c r="N379" s="16"/>
      <c r="O379" s="16"/>
    </row>
    <row r="380" spans="1:15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L380" s="16"/>
      <c r="M380" s="16"/>
      <c r="N380" s="16"/>
      <c r="O380" s="16"/>
    </row>
    <row r="381" spans="1:15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L381" s="16"/>
      <c r="M381" s="16"/>
      <c r="N381" s="16"/>
      <c r="O381" s="16"/>
    </row>
    <row r="382" spans="1:15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L382" s="16"/>
      <c r="M382" s="16"/>
      <c r="N382" s="16"/>
      <c r="O382" s="16"/>
    </row>
    <row r="383" spans="1:15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L383" s="16"/>
      <c r="M383" s="16"/>
      <c r="N383" s="16"/>
      <c r="O383" s="16"/>
    </row>
    <row r="384" spans="1:15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L384" s="16"/>
      <c r="M384" s="16"/>
      <c r="N384" s="16"/>
      <c r="O384" s="16"/>
    </row>
    <row r="385" spans="1:15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L385" s="16"/>
      <c r="M385" s="16"/>
      <c r="N385" s="16"/>
      <c r="O385" s="16"/>
    </row>
    <row r="386" spans="1:15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L386" s="16"/>
      <c r="M386" s="16"/>
      <c r="N386" s="16"/>
      <c r="O386" s="16"/>
    </row>
    <row r="387" spans="1:15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L387" s="16"/>
      <c r="M387" s="16"/>
      <c r="N387" s="16"/>
      <c r="O387" s="16"/>
    </row>
    <row r="388" spans="1:15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L388" s="16"/>
      <c r="M388" s="16"/>
      <c r="N388" s="16"/>
      <c r="O388" s="16"/>
    </row>
    <row r="389" spans="1:15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L389" s="16"/>
      <c r="M389" s="16"/>
      <c r="N389" s="16"/>
      <c r="O389" s="16"/>
    </row>
    <row r="390" spans="1:15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L390" s="16"/>
      <c r="M390" s="16"/>
      <c r="N390" s="16"/>
      <c r="O390" s="16"/>
    </row>
    <row r="391" spans="1:15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L391" s="16"/>
      <c r="M391" s="16"/>
      <c r="N391" s="16"/>
      <c r="O391" s="16"/>
    </row>
    <row r="392" spans="1:15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L392" s="16"/>
      <c r="M392" s="16"/>
      <c r="N392" s="16"/>
      <c r="O392" s="16"/>
    </row>
    <row r="393" spans="1:15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L393" s="16"/>
      <c r="M393" s="16"/>
      <c r="N393" s="16"/>
      <c r="O393" s="16"/>
    </row>
    <row r="394" spans="1:15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L394" s="16"/>
      <c r="M394" s="16"/>
      <c r="N394" s="16"/>
      <c r="O394" s="16"/>
    </row>
    <row r="395" spans="1:15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L395" s="16"/>
      <c r="M395" s="16"/>
      <c r="N395" s="16"/>
      <c r="O395" s="16"/>
    </row>
    <row r="396" spans="1:15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L396" s="16"/>
      <c r="M396" s="16"/>
      <c r="N396" s="16"/>
      <c r="O396" s="16"/>
    </row>
    <row r="397" spans="1:15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L397" s="16"/>
      <c r="M397" s="16"/>
      <c r="N397" s="16"/>
      <c r="O397" s="16"/>
    </row>
    <row r="398" spans="1:15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L398" s="16"/>
      <c r="M398" s="16"/>
      <c r="N398" s="16"/>
      <c r="O398" s="16"/>
    </row>
    <row r="399" spans="1:15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L399" s="16"/>
      <c r="M399" s="16"/>
      <c r="N399" s="16"/>
      <c r="O399" s="16"/>
    </row>
    <row r="400" spans="1:15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L400" s="16"/>
      <c r="M400" s="16"/>
      <c r="N400" s="16"/>
      <c r="O400" s="16"/>
    </row>
    <row r="401" spans="1:15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L401" s="16"/>
      <c r="M401" s="16"/>
      <c r="N401" s="16"/>
      <c r="O401" s="16"/>
    </row>
    <row r="402" spans="1:15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L402" s="16"/>
      <c r="M402" s="16"/>
      <c r="N402" s="16"/>
      <c r="O402" s="16"/>
    </row>
    <row r="403" spans="1:15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L403" s="16"/>
      <c r="M403" s="16"/>
      <c r="N403" s="16"/>
      <c r="O403" s="16"/>
    </row>
    <row r="404" spans="1:15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L404" s="16"/>
      <c r="M404" s="16"/>
      <c r="N404" s="16"/>
      <c r="O404" s="16"/>
    </row>
    <row r="405" spans="1:15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L405" s="16"/>
      <c r="M405" s="16"/>
      <c r="N405" s="16"/>
      <c r="O405" s="16"/>
    </row>
    <row r="406" spans="1:15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L406" s="16"/>
      <c r="M406" s="16"/>
      <c r="N406" s="16"/>
      <c r="O406" s="16"/>
    </row>
    <row r="407" spans="1:15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L407" s="16"/>
      <c r="M407" s="16"/>
      <c r="N407" s="16"/>
      <c r="O407" s="16"/>
    </row>
    <row r="408" spans="1:15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L408" s="16"/>
      <c r="M408" s="16"/>
      <c r="N408" s="16"/>
      <c r="O408" s="16"/>
    </row>
    <row r="409" spans="1:15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L409" s="16"/>
      <c r="M409" s="16"/>
      <c r="N409" s="16"/>
      <c r="O409" s="16"/>
    </row>
    <row r="410" spans="1:15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L410" s="16"/>
      <c r="M410" s="16"/>
      <c r="N410" s="16"/>
      <c r="O410" s="16"/>
    </row>
    <row r="411" spans="1:15" x14ac:dyDescent="0.2">
      <c r="L411" s="16"/>
      <c r="M411" s="16"/>
      <c r="N411" s="16"/>
      <c r="O411" s="16"/>
    </row>
    <row r="412" spans="1:15" x14ac:dyDescent="0.2">
      <c r="L412" s="16"/>
      <c r="M412" s="16"/>
      <c r="N412" s="16"/>
      <c r="O412" s="16"/>
    </row>
    <row r="413" spans="1:15" x14ac:dyDescent="0.2">
      <c r="L413" s="16"/>
      <c r="M413" s="16"/>
      <c r="N413" s="16"/>
      <c r="O413" s="16"/>
    </row>
    <row r="414" spans="1:15" x14ac:dyDescent="0.2">
      <c r="L414" s="16"/>
      <c r="M414" s="16"/>
      <c r="N414" s="16"/>
      <c r="O414" s="16"/>
    </row>
  </sheetData>
  <sheetProtection formatCells="0" formatColumns="0" formatRows="0" insertColumns="0" insertRows="0" insertHyperlinks="0" deleteColumns="0" deleteRows="0" sort="0" autoFilter="0" pivotTables="0"/>
  <mergeCells count="12">
    <mergeCell ref="A3:J3"/>
    <mergeCell ref="A78:J78"/>
    <mergeCell ref="A154:J154"/>
    <mergeCell ref="A230:J230"/>
    <mergeCell ref="A156:J156"/>
    <mergeCell ref="A232:J232"/>
    <mergeCell ref="A233:J233"/>
    <mergeCell ref="A4:J4"/>
    <mergeCell ref="A5:J5"/>
    <mergeCell ref="A79:J79"/>
    <mergeCell ref="A80:J80"/>
    <mergeCell ref="A155:J155"/>
  </mergeCells>
  <pageMargins left="0.41" right="0.70866141732283472" top="0.37" bottom="0.33" header="0" footer="0"/>
  <pageSetup scale="60" firstPageNumber="12" orientation="portrait" useFirstPageNumber="1" r:id="rId1"/>
  <headerFooter alignWithMargins="0">
    <oddHeader>&amp;R&amp;"-,Normal"Anexo no. 6</oddHeader>
    <oddFooter xml:space="preserve">&amp;RPágina #&amp;P
</oddFooter>
  </headerFooter>
  <rowBreaks count="2" manualBreakCount="2">
    <brk id="73" max="16383" man="1"/>
    <brk id="1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63"/>
  <sheetViews>
    <sheetView workbookViewId="0">
      <selection activeCell="I4" sqref="I4"/>
    </sheetView>
  </sheetViews>
  <sheetFormatPr baseColWidth="10" defaultRowHeight="12.75" x14ac:dyDescent="0.2"/>
  <cols>
    <col min="1" max="10" width="15.7109375" style="107" customWidth="1"/>
    <col min="11" max="18" width="11.42578125" style="103"/>
    <col min="19" max="256" width="11.42578125" style="107"/>
    <col min="257" max="257" width="17.85546875" style="107" customWidth="1"/>
    <col min="258" max="258" width="14.28515625" style="107" customWidth="1"/>
    <col min="259" max="259" width="14.85546875" style="107" customWidth="1"/>
    <col min="260" max="260" width="15.42578125" style="107" customWidth="1"/>
    <col min="261" max="261" width="15.5703125" style="107" customWidth="1"/>
    <col min="262" max="262" width="13.42578125" style="107" customWidth="1"/>
    <col min="263" max="263" width="13.5703125" style="107" customWidth="1"/>
    <col min="264" max="264" width="13.42578125" style="107" customWidth="1"/>
    <col min="265" max="265" width="11.42578125" style="107"/>
    <col min="266" max="266" width="16" style="107" customWidth="1"/>
    <col min="267" max="512" width="11.42578125" style="107"/>
    <col min="513" max="513" width="17.85546875" style="107" customWidth="1"/>
    <col min="514" max="514" width="14.28515625" style="107" customWidth="1"/>
    <col min="515" max="515" width="14.85546875" style="107" customWidth="1"/>
    <col min="516" max="516" width="15.42578125" style="107" customWidth="1"/>
    <col min="517" max="517" width="15.5703125" style="107" customWidth="1"/>
    <col min="518" max="518" width="13.42578125" style="107" customWidth="1"/>
    <col min="519" max="519" width="13.5703125" style="107" customWidth="1"/>
    <col min="520" max="520" width="13.42578125" style="107" customWidth="1"/>
    <col min="521" max="521" width="11.42578125" style="107"/>
    <col min="522" max="522" width="16" style="107" customWidth="1"/>
    <col min="523" max="768" width="11.42578125" style="107"/>
    <col min="769" max="769" width="17.85546875" style="107" customWidth="1"/>
    <col min="770" max="770" width="14.28515625" style="107" customWidth="1"/>
    <col min="771" max="771" width="14.85546875" style="107" customWidth="1"/>
    <col min="772" max="772" width="15.42578125" style="107" customWidth="1"/>
    <col min="773" max="773" width="15.5703125" style="107" customWidth="1"/>
    <col min="774" max="774" width="13.42578125" style="107" customWidth="1"/>
    <col min="775" max="775" width="13.5703125" style="107" customWidth="1"/>
    <col min="776" max="776" width="13.42578125" style="107" customWidth="1"/>
    <col min="777" max="777" width="11.42578125" style="107"/>
    <col min="778" max="778" width="16" style="107" customWidth="1"/>
    <col min="779" max="1024" width="11.42578125" style="107"/>
    <col min="1025" max="1025" width="17.85546875" style="107" customWidth="1"/>
    <col min="1026" max="1026" width="14.28515625" style="107" customWidth="1"/>
    <col min="1027" max="1027" width="14.85546875" style="107" customWidth="1"/>
    <col min="1028" max="1028" width="15.42578125" style="107" customWidth="1"/>
    <col min="1029" max="1029" width="15.5703125" style="107" customWidth="1"/>
    <col min="1030" max="1030" width="13.42578125" style="107" customWidth="1"/>
    <col min="1031" max="1031" width="13.5703125" style="107" customWidth="1"/>
    <col min="1032" max="1032" width="13.42578125" style="107" customWidth="1"/>
    <col min="1033" max="1033" width="11.42578125" style="107"/>
    <col min="1034" max="1034" width="16" style="107" customWidth="1"/>
    <col min="1035" max="1280" width="11.42578125" style="107"/>
    <col min="1281" max="1281" width="17.85546875" style="107" customWidth="1"/>
    <col min="1282" max="1282" width="14.28515625" style="107" customWidth="1"/>
    <col min="1283" max="1283" width="14.85546875" style="107" customWidth="1"/>
    <col min="1284" max="1284" width="15.42578125" style="107" customWidth="1"/>
    <col min="1285" max="1285" width="15.5703125" style="107" customWidth="1"/>
    <col min="1286" max="1286" width="13.42578125" style="107" customWidth="1"/>
    <col min="1287" max="1287" width="13.5703125" style="107" customWidth="1"/>
    <col min="1288" max="1288" width="13.42578125" style="107" customWidth="1"/>
    <col min="1289" max="1289" width="11.42578125" style="107"/>
    <col min="1290" max="1290" width="16" style="107" customWidth="1"/>
    <col min="1291" max="1536" width="11.42578125" style="107"/>
    <col min="1537" max="1537" width="17.85546875" style="107" customWidth="1"/>
    <col min="1538" max="1538" width="14.28515625" style="107" customWidth="1"/>
    <col min="1539" max="1539" width="14.85546875" style="107" customWidth="1"/>
    <col min="1540" max="1540" width="15.42578125" style="107" customWidth="1"/>
    <col min="1541" max="1541" width="15.5703125" style="107" customWidth="1"/>
    <col min="1542" max="1542" width="13.42578125" style="107" customWidth="1"/>
    <col min="1543" max="1543" width="13.5703125" style="107" customWidth="1"/>
    <col min="1544" max="1544" width="13.42578125" style="107" customWidth="1"/>
    <col min="1545" max="1545" width="11.42578125" style="107"/>
    <col min="1546" max="1546" width="16" style="107" customWidth="1"/>
    <col min="1547" max="1792" width="11.42578125" style="107"/>
    <col min="1793" max="1793" width="17.85546875" style="107" customWidth="1"/>
    <col min="1794" max="1794" width="14.28515625" style="107" customWidth="1"/>
    <col min="1795" max="1795" width="14.85546875" style="107" customWidth="1"/>
    <col min="1796" max="1796" width="15.42578125" style="107" customWidth="1"/>
    <col min="1797" max="1797" width="15.5703125" style="107" customWidth="1"/>
    <col min="1798" max="1798" width="13.42578125" style="107" customWidth="1"/>
    <col min="1799" max="1799" width="13.5703125" style="107" customWidth="1"/>
    <col min="1800" max="1800" width="13.42578125" style="107" customWidth="1"/>
    <col min="1801" max="1801" width="11.42578125" style="107"/>
    <col min="1802" max="1802" width="16" style="107" customWidth="1"/>
    <col min="1803" max="2048" width="11.42578125" style="107"/>
    <col min="2049" max="2049" width="17.85546875" style="107" customWidth="1"/>
    <col min="2050" max="2050" width="14.28515625" style="107" customWidth="1"/>
    <col min="2051" max="2051" width="14.85546875" style="107" customWidth="1"/>
    <col min="2052" max="2052" width="15.42578125" style="107" customWidth="1"/>
    <col min="2053" max="2053" width="15.5703125" style="107" customWidth="1"/>
    <col min="2054" max="2054" width="13.42578125" style="107" customWidth="1"/>
    <col min="2055" max="2055" width="13.5703125" style="107" customWidth="1"/>
    <col min="2056" max="2056" width="13.42578125" style="107" customWidth="1"/>
    <col min="2057" max="2057" width="11.42578125" style="107"/>
    <col min="2058" max="2058" width="16" style="107" customWidth="1"/>
    <col min="2059" max="2304" width="11.42578125" style="107"/>
    <col min="2305" max="2305" width="17.85546875" style="107" customWidth="1"/>
    <col min="2306" max="2306" width="14.28515625" style="107" customWidth="1"/>
    <col min="2307" max="2307" width="14.85546875" style="107" customWidth="1"/>
    <col min="2308" max="2308" width="15.42578125" style="107" customWidth="1"/>
    <col min="2309" max="2309" width="15.5703125" style="107" customWidth="1"/>
    <col min="2310" max="2310" width="13.42578125" style="107" customWidth="1"/>
    <col min="2311" max="2311" width="13.5703125" style="107" customWidth="1"/>
    <col min="2312" max="2312" width="13.42578125" style="107" customWidth="1"/>
    <col min="2313" max="2313" width="11.42578125" style="107"/>
    <col min="2314" max="2314" width="16" style="107" customWidth="1"/>
    <col min="2315" max="2560" width="11.42578125" style="107"/>
    <col min="2561" max="2561" width="17.85546875" style="107" customWidth="1"/>
    <col min="2562" max="2562" width="14.28515625" style="107" customWidth="1"/>
    <col min="2563" max="2563" width="14.85546875" style="107" customWidth="1"/>
    <col min="2564" max="2564" width="15.42578125" style="107" customWidth="1"/>
    <col min="2565" max="2565" width="15.5703125" style="107" customWidth="1"/>
    <col min="2566" max="2566" width="13.42578125" style="107" customWidth="1"/>
    <col min="2567" max="2567" width="13.5703125" style="107" customWidth="1"/>
    <col min="2568" max="2568" width="13.42578125" style="107" customWidth="1"/>
    <col min="2569" max="2569" width="11.42578125" style="107"/>
    <col min="2570" max="2570" width="16" style="107" customWidth="1"/>
    <col min="2571" max="2816" width="11.42578125" style="107"/>
    <col min="2817" max="2817" width="17.85546875" style="107" customWidth="1"/>
    <col min="2818" max="2818" width="14.28515625" style="107" customWidth="1"/>
    <col min="2819" max="2819" width="14.85546875" style="107" customWidth="1"/>
    <col min="2820" max="2820" width="15.42578125" style="107" customWidth="1"/>
    <col min="2821" max="2821" width="15.5703125" style="107" customWidth="1"/>
    <col min="2822" max="2822" width="13.42578125" style="107" customWidth="1"/>
    <col min="2823" max="2823" width="13.5703125" style="107" customWidth="1"/>
    <col min="2824" max="2824" width="13.42578125" style="107" customWidth="1"/>
    <col min="2825" max="2825" width="11.42578125" style="107"/>
    <col min="2826" max="2826" width="16" style="107" customWidth="1"/>
    <col min="2827" max="3072" width="11.42578125" style="107"/>
    <col min="3073" max="3073" width="17.85546875" style="107" customWidth="1"/>
    <col min="3074" max="3074" width="14.28515625" style="107" customWidth="1"/>
    <col min="3075" max="3075" width="14.85546875" style="107" customWidth="1"/>
    <col min="3076" max="3076" width="15.42578125" style="107" customWidth="1"/>
    <col min="3077" max="3077" width="15.5703125" style="107" customWidth="1"/>
    <col min="3078" max="3078" width="13.42578125" style="107" customWidth="1"/>
    <col min="3079" max="3079" width="13.5703125" style="107" customWidth="1"/>
    <col min="3080" max="3080" width="13.42578125" style="107" customWidth="1"/>
    <col min="3081" max="3081" width="11.42578125" style="107"/>
    <col min="3082" max="3082" width="16" style="107" customWidth="1"/>
    <col min="3083" max="3328" width="11.42578125" style="107"/>
    <col min="3329" max="3329" width="17.85546875" style="107" customWidth="1"/>
    <col min="3330" max="3330" width="14.28515625" style="107" customWidth="1"/>
    <col min="3331" max="3331" width="14.85546875" style="107" customWidth="1"/>
    <col min="3332" max="3332" width="15.42578125" style="107" customWidth="1"/>
    <col min="3333" max="3333" width="15.5703125" style="107" customWidth="1"/>
    <col min="3334" max="3334" width="13.42578125" style="107" customWidth="1"/>
    <col min="3335" max="3335" width="13.5703125" style="107" customWidth="1"/>
    <col min="3336" max="3336" width="13.42578125" style="107" customWidth="1"/>
    <col min="3337" max="3337" width="11.42578125" style="107"/>
    <col min="3338" max="3338" width="16" style="107" customWidth="1"/>
    <col min="3339" max="3584" width="11.42578125" style="107"/>
    <col min="3585" max="3585" width="17.85546875" style="107" customWidth="1"/>
    <col min="3586" max="3586" width="14.28515625" style="107" customWidth="1"/>
    <col min="3587" max="3587" width="14.85546875" style="107" customWidth="1"/>
    <col min="3588" max="3588" width="15.42578125" style="107" customWidth="1"/>
    <col min="3589" max="3589" width="15.5703125" style="107" customWidth="1"/>
    <col min="3590" max="3590" width="13.42578125" style="107" customWidth="1"/>
    <col min="3591" max="3591" width="13.5703125" style="107" customWidth="1"/>
    <col min="3592" max="3592" width="13.42578125" style="107" customWidth="1"/>
    <col min="3593" max="3593" width="11.42578125" style="107"/>
    <col min="3594" max="3594" width="16" style="107" customWidth="1"/>
    <col min="3595" max="3840" width="11.42578125" style="107"/>
    <col min="3841" max="3841" width="17.85546875" style="107" customWidth="1"/>
    <col min="3842" max="3842" width="14.28515625" style="107" customWidth="1"/>
    <col min="3843" max="3843" width="14.85546875" style="107" customWidth="1"/>
    <col min="3844" max="3844" width="15.42578125" style="107" customWidth="1"/>
    <col min="3845" max="3845" width="15.5703125" style="107" customWidth="1"/>
    <col min="3846" max="3846" width="13.42578125" style="107" customWidth="1"/>
    <col min="3847" max="3847" width="13.5703125" style="107" customWidth="1"/>
    <col min="3848" max="3848" width="13.42578125" style="107" customWidth="1"/>
    <col min="3849" max="3849" width="11.42578125" style="107"/>
    <col min="3850" max="3850" width="16" style="107" customWidth="1"/>
    <col min="3851" max="4096" width="11.42578125" style="107"/>
    <col min="4097" max="4097" width="17.85546875" style="107" customWidth="1"/>
    <col min="4098" max="4098" width="14.28515625" style="107" customWidth="1"/>
    <col min="4099" max="4099" width="14.85546875" style="107" customWidth="1"/>
    <col min="4100" max="4100" width="15.42578125" style="107" customWidth="1"/>
    <col min="4101" max="4101" width="15.5703125" style="107" customWidth="1"/>
    <col min="4102" max="4102" width="13.42578125" style="107" customWidth="1"/>
    <col min="4103" max="4103" width="13.5703125" style="107" customWidth="1"/>
    <col min="4104" max="4104" width="13.42578125" style="107" customWidth="1"/>
    <col min="4105" max="4105" width="11.42578125" style="107"/>
    <col min="4106" max="4106" width="16" style="107" customWidth="1"/>
    <col min="4107" max="4352" width="11.42578125" style="107"/>
    <col min="4353" max="4353" width="17.85546875" style="107" customWidth="1"/>
    <col min="4354" max="4354" width="14.28515625" style="107" customWidth="1"/>
    <col min="4355" max="4355" width="14.85546875" style="107" customWidth="1"/>
    <col min="4356" max="4356" width="15.42578125" style="107" customWidth="1"/>
    <col min="4357" max="4357" width="15.5703125" style="107" customWidth="1"/>
    <col min="4358" max="4358" width="13.42578125" style="107" customWidth="1"/>
    <col min="4359" max="4359" width="13.5703125" style="107" customWidth="1"/>
    <col min="4360" max="4360" width="13.42578125" style="107" customWidth="1"/>
    <col min="4361" max="4361" width="11.42578125" style="107"/>
    <col min="4362" max="4362" width="16" style="107" customWidth="1"/>
    <col min="4363" max="4608" width="11.42578125" style="107"/>
    <col min="4609" max="4609" width="17.85546875" style="107" customWidth="1"/>
    <col min="4610" max="4610" width="14.28515625" style="107" customWidth="1"/>
    <col min="4611" max="4611" width="14.85546875" style="107" customWidth="1"/>
    <col min="4612" max="4612" width="15.42578125" style="107" customWidth="1"/>
    <col min="4613" max="4613" width="15.5703125" style="107" customWidth="1"/>
    <col min="4614" max="4614" width="13.42578125" style="107" customWidth="1"/>
    <col min="4615" max="4615" width="13.5703125" style="107" customWidth="1"/>
    <col min="4616" max="4616" width="13.42578125" style="107" customWidth="1"/>
    <col min="4617" max="4617" width="11.42578125" style="107"/>
    <col min="4618" max="4618" width="16" style="107" customWidth="1"/>
    <col min="4619" max="4864" width="11.42578125" style="107"/>
    <col min="4865" max="4865" width="17.85546875" style="107" customWidth="1"/>
    <col min="4866" max="4866" width="14.28515625" style="107" customWidth="1"/>
    <col min="4867" max="4867" width="14.85546875" style="107" customWidth="1"/>
    <col min="4868" max="4868" width="15.42578125" style="107" customWidth="1"/>
    <col min="4869" max="4869" width="15.5703125" style="107" customWidth="1"/>
    <col min="4870" max="4870" width="13.42578125" style="107" customWidth="1"/>
    <col min="4871" max="4871" width="13.5703125" style="107" customWidth="1"/>
    <col min="4872" max="4872" width="13.42578125" style="107" customWidth="1"/>
    <col min="4873" max="4873" width="11.42578125" style="107"/>
    <col min="4874" max="4874" width="16" style="107" customWidth="1"/>
    <col min="4875" max="5120" width="11.42578125" style="107"/>
    <col min="5121" max="5121" width="17.85546875" style="107" customWidth="1"/>
    <col min="5122" max="5122" width="14.28515625" style="107" customWidth="1"/>
    <col min="5123" max="5123" width="14.85546875" style="107" customWidth="1"/>
    <col min="5124" max="5124" width="15.42578125" style="107" customWidth="1"/>
    <col min="5125" max="5125" width="15.5703125" style="107" customWidth="1"/>
    <col min="5126" max="5126" width="13.42578125" style="107" customWidth="1"/>
    <col min="5127" max="5127" width="13.5703125" style="107" customWidth="1"/>
    <col min="5128" max="5128" width="13.42578125" style="107" customWidth="1"/>
    <col min="5129" max="5129" width="11.42578125" style="107"/>
    <col min="5130" max="5130" width="16" style="107" customWidth="1"/>
    <col min="5131" max="5376" width="11.42578125" style="107"/>
    <col min="5377" max="5377" width="17.85546875" style="107" customWidth="1"/>
    <col min="5378" max="5378" width="14.28515625" style="107" customWidth="1"/>
    <col min="5379" max="5379" width="14.85546875" style="107" customWidth="1"/>
    <col min="5380" max="5380" width="15.42578125" style="107" customWidth="1"/>
    <col min="5381" max="5381" width="15.5703125" style="107" customWidth="1"/>
    <col min="5382" max="5382" width="13.42578125" style="107" customWidth="1"/>
    <col min="5383" max="5383" width="13.5703125" style="107" customWidth="1"/>
    <col min="5384" max="5384" width="13.42578125" style="107" customWidth="1"/>
    <col min="5385" max="5385" width="11.42578125" style="107"/>
    <col min="5386" max="5386" width="16" style="107" customWidth="1"/>
    <col min="5387" max="5632" width="11.42578125" style="107"/>
    <col min="5633" max="5633" width="17.85546875" style="107" customWidth="1"/>
    <col min="5634" max="5634" width="14.28515625" style="107" customWidth="1"/>
    <col min="5635" max="5635" width="14.85546875" style="107" customWidth="1"/>
    <col min="5636" max="5636" width="15.42578125" style="107" customWidth="1"/>
    <col min="5637" max="5637" width="15.5703125" style="107" customWidth="1"/>
    <col min="5638" max="5638" width="13.42578125" style="107" customWidth="1"/>
    <col min="5639" max="5639" width="13.5703125" style="107" customWidth="1"/>
    <col min="5640" max="5640" width="13.42578125" style="107" customWidth="1"/>
    <col min="5641" max="5641" width="11.42578125" style="107"/>
    <col min="5642" max="5642" width="16" style="107" customWidth="1"/>
    <col min="5643" max="5888" width="11.42578125" style="107"/>
    <col min="5889" max="5889" width="17.85546875" style="107" customWidth="1"/>
    <col min="5890" max="5890" width="14.28515625" style="107" customWidth="1"/>
    <col min="5891" max="5891" width="14.85546875" style="107" customWidth="1"/>
    <col min="5892" max="5892" width="15.42578125" style="107" customWidth="1"/>
    <col min="5893" max="5893" width="15.5703125" style="107" customWidth="1"/>
    <col min="5894" max="5894" width="13.42578125" style="107" customWidth="1"/>
    <col min="5895" max="5895" width="13.5703125" style="107" customWidth="1"/>
    <col min="5896" max="5896" width="13.42578125" style="107" customWidth="1"/>
    <col min="5897" max="5897" width="11.42578125" style="107"/>
    <col min="5898" max="5898" width="16" style="107" customWidth="1"/>
    <col min="5899" max="6144" width="11.42578125" style="107"/>
    <col min="6145" max="6145" width="17.85546875" style="107" customWidth="1"/>
    <col min="6146" max="6146" width="14.28515625" style="107" customWidth="1"/>
    <col min="6147" max="6147" width="14.85546875" style="107" customWidth="1"/>
    <col min="6148" max="6148" width="15.42578125" style="107" customWidth="1"/>
    <col min="6149" max="6149" width="15.5703125" style="107" customWidth="1"/>
    <col min="6150" max="6150" width="13.42578125" style="107" customWidth="1"/>
    <col min="6151" max="6151" width="13.5703125" style="107" customWidth="1"/>
    <col min="6152" max="6152" width="13.42578125" style="107" customWidth="1"/>
    <col min="6153" max="6153" width="11.42578125" style="107"/>
    <col min="6154" max="6154" width="16" style="107" customWidth="1"/>
    <col min="6155" max="6400" width="11.42578125" style="107"/>
    <col min="6401" max="6401" width="17.85546875" style="107" customWidth="1"/>
    <col min="6402" max="6402" width="14.28515625" style="107" customWidth="1"/>
    <col min="6403" max="6403" width="14.85546875" style="107" customWidth="1"/>
    <col min="6404" max="6404" width="15.42578125" style="107" customWidth="1"/>
    <col min="6405" max="6405" width="15.5703125" style="107" customWidth="1"/>
    <col min="6406" max="6406" width="13.42578125" style="107" customWidth="1"/>
    <col min="6407" max="6407" width="13.5703125" style="107" customWidth="1"/>
    <col min="6408" max="6408" width="13.42578125" style="107" customWidth="1"/>
    <col min="6409" max="6409" width="11.42578125" style="107"/>
    <col min="6410" max="6410" width="16" style="107" customWidth="1"/>
    <col min="6411" max="6656" width="11.42578125" style="107"/>
    <col min="6657" max="6657" width="17.85546875" style="107" customWidth="1"/>
    <col min="6658" max="6658" width="14.28515625" style="107" customWidth="1"/>
    <col min="6659" max="6659" width="14.85546875" style="107" customWidth="1"/>
    <col min="6660" max="6660" width="15.42578125" style="107" customWidth="1"/>
    <col min="6661" max="6661" width="15.5703125" style="107" customWidth="1"/>
    <col min="6662" max="6662" width="13.42578125" style="107" customWidth="1"/>
    <col min="6663" max="6663" width="13.5703125" style="107" customWidth="1"/>
    <col min="6664" max="6664" width="13.42578125" style="107" customWidth="1"/>
    <col min="6665" max="6665" width="11.42578125" style="107"/>
    <col min="6666" max="6666" width="16" style="107" customWidth="1"/>
    <col min="6667" max="6912" width="11.42578125" style="107"/>
    <col min="6913" max="6913" width="17.85546875" style="107" customWidth="1"/>
    <col min="6914" max="6914" width="14.28515625" style="107" customWidth="1"/>
    <col min="6915" max="6915" width="14.85546875" style="107" customWidth="1"/>
    <col min="6916" max="6916" width="15.42578125" style="107" customWidth="1"/>
    <col min="6917" max="6917" width="15.5703125" style="107" customWidth="1"/>
    <col min="6918" max="6918" width="13.42578125" style="107" customWidth="1"/>
    <col min="6919" max="6919" width="13.5703125" style="107" customWidth="1"/>
    <col min="6920" max="6920" width="13.42578125" style="107" customWidth="1"/>
    <col min="6921" max="6921" width="11.42578125" style="107"/>
    <col min="6922" max="6922" width="16" style="107" customWidth="1"/>
    <col min="6923" max="7168" width="11.42578125" style="107"/>
    <col min="7169" max="7169" width="17.85546875" style="107" customWidth="1"/>
    <col min="7170" max="7170" width="14.28515625" style="107" customWidth="1"/>
    <col min="7171" max="7171" width="14.85546875" style="107" customWidth="1"/>
    <col min="7172" max="7172" width="15.42578125" style="107" customWidth="1"/>
    <col min="7173" max="7173" width="15.5703125" style="107" customWidth="1"/>
    <col min="7174" max="7174" width="13.42578125" style="107" customWidth="1"/>
    <col min="7175" max="7175" width="13.5703125" style="107" customWidth="1"/>
    <col min="7176" max="7176" width="13.42578125" style="107" customWidth="1"/>
    <col min="7177" max="7177" width="11.42578125" style="107"/>
    <col min="7178" max="7178" width="16" style="107" customWidth="1"/>
    <col min="7179" max="7424" width="11.42578125" style="107"/>
    <col min="7425" max="7425" width="17.85546875" style="107" customWidth="1"/>
    <col min="7426" max="7426" width="14.28515625" style="107" customWidth="1"/>
    <col min="7427" max="7427" width="14.85546875" style="107" customWidth="1"/>
    <col min="7428" max="7428" width="15.42578125" style="107" customWidth="1"/>
    <col min="7429" max="7429" width="15.5703125" style="107" customWidth="1"/>
    <col min="7430" max="7430" width="13.42578125" style="107" customWidth="1"/>
    <col min="7431" max="7431" width="13.5703125" style="107" customWidth="1"/>
    <col min="7432" max="7432" width="13.42578125" style="107" customWidth="1"/>
    <col min="7433" max="7433" width="11.42578125" style="107"/>
    <col min="7434" max="7434" width="16" style="107" customWidth="1"/>
    <col min="7435" max="7680" width="11.42578125" style="107"/>
    <col min="7681" max="7681" width="17.85546875" style="107" customWidth="1"/>
    <col min="7682" max="7682" width="14.28515625" style="107" customWidth="1"/>
    <col min="7683" max="7683" width="14.85546875" style="107" customWidth="1"/>
    <col min="7684" max="7684" width="15.42578125" style="107" customWidth="1"/>
    <col min="7685" max="7685" width="15.5703125" style="107" customWidth="1"/>
    <col min="7686" max="7686" width="13.42578125" style="107" customWidth="1"/>
    <col min="7687" max="7687" width="13.5703125" style="107" customWidth="1"/>
    <col min="7688" max="7688" width="13.42578125" style="107" customWidth="1"/>
    <col min="7689" max="7689" width="11.42578125" style="107"/>
    <col min="7690" max="7690" width="16" style="107" customWidth="1"/>
    <col min="7691" max="7936" width="11.42578125" style="107"/>
    <col min="7937" max="7937" width="17.85546875" style="107" customWidth="1"/>
    <col min="7938" max="7938" width="14.28515625" style="107" customWidth="1"/>
    <col min="7939" max="7939" width="14.85546875" style="107" customWidth="1"/>
    <col min="7940" max="7940" width="15.42578125" style="107" customWidth="1"/>
    <col min="7941" max="7941" width="15.5703125" style="107" customWidth="1"/>
    <col min="7942" max="7942" width="13.42578125" style="107" customWidth="1"/>
    <col min="7943" max="7943" width="13.5703125" style="107" customWidth="1"/>
    <col min="7944" max="7944" width="13.42578125" style="107" customWidth="1"/>
    <col min="7945" max="7945" width="11.42578125" style="107"/>
    <col min="7946" max="7946" width="16" style="107" customWidth="1"/>
    <col min="7947" max="8192" width="11.42578125" style="107"/>
    <col min="8193" max="8193" width="17.85546875" style="107" customWidth="1"/>
    <col min="8194" max="8194" width="14.28515625" style="107" customWidth="1"/>
    <col min="8195" max="8195" width="14.85546875" style="107" customWidth="1"/>
    <col min="8196" max="8196" width="15.42578125" style="107" customWidth="1"/>
    <col min="8197" max="8197" width="15.5703125" style="107" customWidth="1"/>
    <col min="8198" max="8198" width="13.42578125" style="107" customWidth="1"/>
    <col min="8199" max="8199" width="13.5703125" style="107" customWidth="1"/>
    <col min="8200" max="8200" width="13.42578125" style="107" customWidth="1"/>
    <col min="8201" max="8201" width="11.42578125" style="107"/>
    <col min="8202" max="8202" width="16" style="107" customWidth="1"/>
    <col min="8203" max="8448" width="11.42578125" style="107"/>
    <col min="8449" max="8449" width="17.85546875" style="107" customWidth="1"/>
    <col min="8450" max="8450" width="14.28515625" style="107" customWidth="1"/>
    <col min="8451" max="8451" width="14.85546875" style="107" customWidth="1"/>
    <col min="8452" max="8452" width="15.42578125" style="107" customWidth="1"/>
    <col min="8453" max="8453" width="15.5703125" style="107" customWidth="1"/>
    <col min="8454" max="8454" width="13.42578125" style="107" customWidth="1"/>
    <col min="8455" max="8455" width="13.5703125" style="107" customWidth="1"/>
    <col min="8456" max="8456" width="13.42578125" style="107" customWidth="1"/>
    <col min="8457" max="8457" width="11.42578125" style="107"/>
    <col min="8458" max="8458" width="16" style="107" customWidth="1"/>
    <col min="8459" max="8704" width="11.42578125" style="107"/>
    <col min="8705" max="8705" width="17.85546875" style="107" customWidth="1"/>
    <col min="8706" max="8706" width="14.28515625" style="107" customWidth="1"/>
    <col min="8707" max="8707" width="14.85546875" style="107" customWidth="1"/>
    <col min="8708" max="8708" width="15.42578125" style="107" customWidth="1"/>
    <col min="8709" max="8709" width="15.5703125" style="107" customWidth="1"/>
    <col min="8710" max="8710" width="13.42578125" style="107" customWidth="1"/>
    <col min="8711" max="8711" width="13.5703125" style="107" customWidth="1"/>
    <col min="8712" max="8712" width="13.42578125" style="107" customWidth="1"/>
    <col min="8713" max="8713" width="11.42578125" style="107"/>
    <col min="8714" max="8714" width="16" style="107" customWidth="1"/>
    <col min="8715" max="8960" width="11.42578125" style="107"/>
    <col min="8961" max="8961" width="17.85546875" style="107" customWidth="1"/>
    <col min="8962" max="8962" width="14.28515625" style="107" customWidth="1"/>
    <col min="8963" max="8963" width="14.85546875" style="107" customWidth="1"/>
    <col min="8964" max="8964" width="15.42578125" style="107" customWidth="1"/>
    <col min="8965" max="8965" width="15.5703125" style="107" customWidth="1"/>
    <col min="8966" max="8966" width="13.42578125" style="107" customWidth="1"/>
    <col min="8967" max="8967" width="13.5703125" style="107" customWidth="1"/>
    <col min="8968" max="8968" width="13.42578125" style="107" customWidth="1"/>
    <col min="8969" max="8969" width="11.42578125" style="107"/>
    <col min="8970" max="8970" width="16" style="107" customWidth="1"/>
    <col min="8971" max="9216" width="11.42578125" style="107"/>
    <col min="9217" max="9217" width="17.85546875" style="107" customWidth="1"/>
    <col min="9218" max="9218" width="14.28515625" style="107" customWidth="1"/>
    <col min="9219" max="9219" width="14.85546875" style="107" customWidth="1"/>
    <col min="9220" max="9220" width="15.42578125" style="107" customWidth="1"/>
    <col min="9221" max="9221" width="15.5703125" style="107" customWidth="1"/>
    <col min="9222" max="9222" width="13.42578125" style="107" customWidth="1"/>
    <col min="9223" max="9223" width="13.5703125" style="107" customWidth="1"/>
    <col min="9224" max="9224" width="13.42578125" style="107" customWidth="1"/>
    <col min="9225" max="9225" width="11.42578125" style="107"/>
    <col min="9226" max="9226" width="16" style="107" customWidth="1"/>
    <col min="9227" max="9472" width="11.42578125" style="107"/>
    <col min="9473" max="9473" width="17.85546875" style="107" customWidth="1"/>
    <col min="9474" max="9474" width="14.28515625" style="107" customWidth="1"/>
    <col min="9475" max="9475" width="14.85546875" style="107" customWidth="1"/>
    <col min="9476" max="9476" width="15.42578125" style="107" customWidth="1"/>
    <col min="9477" max="9477" width="15.5703125" style="107" customWidth="1"/>
    <col min="9478" max="9478" width="13.42578125" style="107" customWidth="1"/>
    <col min="9479" max="9479" width="13.5703125" style="107" customWidth="1"/>
    <col min="9480" max="9480" width="13.42578125" style="107" customWidth="1"/>
    <col min="9481" max="9481" width="11.42578125" style="107"/>
    <col min="9482" max="9482" width="16" style="107" customWidth="1"/>
    <col min="9483" max="9728" width="11.42578125" style="107"/>
    <col min="9729" max="9729" width="17.85546875" style="107" customWidth="1"/>
    <col min="9730" max="9730" width="14.28515625" style="107" customWidth="1"/>
    <col min="9731" max="9731" width="14.85546875" style="107" customWidth="1"/>
    <col min="9732" max="9732" width="15.42578125" style="107" customWidth="1"/>
    <col min="9733" max="9733" width="15.5703125" style="107" customWidth="1"/>
    <col min="9734" max="9734" width="13.42578125" style="107" customWidth="1"/>
    <col min="9735" max="9735" width="13.5703125" style="107" customWidth="1"/>
    <col min="9736" max="9736" width="13.42578125" style="107" customWidth="1"/>
    <col min="9737" max="9737" width="11.42578125" style="107"/>
    <col min="9738" max="9738" width="16" style="107" customWidth="1"/>
    <col min="9739" max="9984" width="11.42578125" style="107"/>
    <col min="9985" max="9985" width="17.85546875" style="107" customWidth="1"/>
    <col min="9986" max="9986" width="14.28515625" style="107" customWidth="1"/>
    <col min="9987" max="9987" width="14.85546875" style="107" customWidth="1"/>
    <col min="9988" max="9988" width="15.42578125" style="107" customWidth="1"/>
    <col min="9989" max="9989" width="15.5703125" style="107" customWidth="1"/>
    <col min="9990" max="9990" width="13.42578125" style="107" customWidth="1"/>
    <col min="9991" max="9991" width="13.5703125" style="107" customWidth="1"/>
    <col min="9992" max="9992" width="13.42578125" style="107" customWidth="1"/>
    <col min="9993" max="9993" width="11.42578125" style="107"/>
    <col min="9994" max="9994" width="16" style="107" customWidth="1"/>
    <col min="9995" max="10240" width="11.42578125" style="107"/>
    <col min="10241" max="10241" width="17.85546875" style="107" customWidth="1"/>
    <col min="10242" max="10242" width="14.28515625" style="107" customWidth="1"/>
    <col min="10243" max="10243" width="14.85546875" style="107" customWidth="1"/>
    <col min="10244" max="10244" width="15.42578125" style="107" customWidth="1"/>
    <col min="10245" max="10245" width="15.5703125" style="107" customWidth="1"/>
    <col min="10246" max="10246" width="13.42578125" style="107" customWidth="1"/>
    <col min="10247" max="10247" width="13.5703125" style="107" customWidth="1"/>
    <col min="10248" max="10248" width="13.42578125" style="107" customWidth="1"/>
    <col min="10249" max="10249" width="11.42578125" style="107"/>
    <col min="10250" max="10250" width="16" style="107" customWidth="1"/>
    <col min="10251" max="10496" width="11.42578125" style="107"/>
    <col min="10497" max="10497" width="17.85546875" style="107" customWidth="1"/>
    <col min="10498" max="10498" width="14.28515625" style="107" customWidth="1"/>
    <col min="10499" max="10499" width="14.85546875" style="107" customWidth="1"/>
    <col min="10500" max="10500" width="15.42578125" style="107" customWidth="1"/>
    <col min="10501" max="10501" width="15.5703125" style="107" customWidth="1"/>
    <col min="10502" max="10502" width="13.42578125" style="107" customWidth="1"/>
    <col min="10503" max="10503" width="13.5703125" style="107" customWidth="1"/>
    <col min="10504" max="10504" width="13.42578125" style="107" customWidth="1"/>
    <col min="10505" max="10505" width="11.42578125" style="107"/>
    <col min="10506" max="10506" width="16" style="107" customWidth="1"/>
    <col min="10507" max="10752" width="11.42578125" style="107"/>
    <col min="10753" max="10753" width="17.85546875" style="107" customWidth="1"/>
    <col min="10754" max="10754" width="14.28515625" style="107" customWidth="1"/>
    <col min="10755" max="10755" width="14.85546875" style="107" customWidth="1"/>
    <col min="10756" max="10756" width="15.42578125" style="107" customWidth="1"/>
    <col min="10757" max="10757" width="15.5703125" style="107" customWidth="1"/>
    <col min="10758" max="10758" width="13.42578125" style="107" customWidth="1"/>
    <col min="10759" max="10759" width="13.5703125" style="107" customWidth="1"/>
    <col min="10760" max="10760" width="13.42578125" style="107" customWidth="1"/>
    <col min="10761" max="10761" width="11.42578125" style="107"/>
    <col min="10762" max="10762" width="16" style="107" customWidth="1"/>
    <col min="10763" max="11008" width="11.42578125" style="107"/>
    <col min="11009" max="11009" width="17.85546875" style="107" customWidth="1"/>
    <col min="11010" max="11010" width="14.28515625" style="107" customWidth="1"/>
    <col min="11011" max="11011" width="14.85546875" style="107" customWidth="1"/>
    <col min="11012" max="11012" width="15.42578125" style="107" customWidth="1"/>
    <col min="11013" max="11013" width="15.5703125" style="107" customWidth="1"/>
    <col min="11014" max="11014" width="13.42578125" style="107" customWidth="1"/>
    <col min="11015" max="11015" width="13.5703125" style="107" customWidth="1"/>
    <col min="11016" max="11016" width="13.42578125" style="107" customWidth="1"/>
    <col min="11017" max="11017" width="11.42578125" style="107"/>
    <col min="11018" max="11018" width="16" style="107" customWidth="1"/>
    <col min="11019" max="11264" width="11.42578125" style="107"/>
    <col min="11265" max="11265" width="17.85546875" style="107" customWidth="1"/>
    <col min="11266" max="11266" width="14.28515625" style="107" customWidth="1"/>
    <col min="11267" max="11267" width="14.85546875" style="107" customWidth="1"/>
    <col min="11268" max="11268" width="15.42578125" style="107" customWidth="1"/>
    <col min="11269" max="11269" width="15.5703125" style="107" customWidth="1"/>
    <col min="11270" max="11270" width="13.42578125" style="107" customWidth="1"/>
    <col min="11271" max="11271" width="13.5703125" style="107" customWidth="1"/>
    <col min="11272" max="11272" width="13.42578125" style="107" customWidth="1"/>
    <col min="11273" max="11273" width="11.42578125" style="107"/>
    <col min="11274" max="11274" width="16" style="107" customWidth="1"/>
    <col min="11275" max="11520" width="11.42578125" style="107"/>
    <col min="11521" max="11521" width="17.85546875" style="107" customWidth="1"/>
    <col min="11522" max="11522" width="14.28515625" style="107" customWidth="1"/>
    <col min="11523" max="11523" width="14.85546875" style="107" customWidth="1"/>
    <col min="11524" max="11524" width="15.42578125" style="107" customWidth="1"/>
    <col min="11525" max="11525" width="15.5703125" style="107" customWidth="1"/>
    <col min="11526" max="11526" width="13.42578125" style="107" customWidth="1"/>
    <col min="11527" max="11527" width="13.5703125" style="107" customWidth="1"/>
    <col min="11528" max="11528" width="13.42578125" style="107" customWidth="1"/>
    <col min="11529" max="11529" width="11.42578125" style="107"/>
    <col min="11530" max="11530" width="16" style="107" customWidth="1"/>
    <col min="11531" max="11776" width="11.42578125" style="107"/>
    <col min="11777" max="11777" width="17.85546875" style="107" customWidth="1"/>
    <col min="11778" max="11778" width="14.28515625" style="107" customWidth="1"/>
    <col min="11779" max="11779" width="14.85546875" style="107" customWidth="1"/>
    <col min="11780" max="11780" width="15.42578125" style="107" customWidth="1"/>
    <col min="11781" max="11781" width="15.5703125" style="107" customWidth="1"/>
    <col min="11782" max="11782" width="13.42578125" style="107" customWidth="1"/>
    <col min="11783" max="11783" width="13.5703125" style="107" customWidth="1"/>
    <col min="11784" max="11784" width="13.42578125" style="107" customWidth="1"/>
    <col min="11785" max="11785" width="11.42578125" style="107"/>
    <col min="11786" max="11786" width="16" style="107" customWidth="1"/>
    <col min="11787" max="12032" width="11.42578125" style="107"/>
    <col min="12033" max="12033" width="17.85546875" style="107" customWidth="1"/>
    <col min="12034" max="12034" width="14.28515625" style="107" customWidth="1"/>
    <col min="12035" max="12035" width="14.85546875" style="107" customWidth="1"/>
    <col min="12036" max="12036" width="15.42578125" style="107" customWidth="1"/>
    <col min="12037" max="12037" width="15.5703125" style="107" customWidth="1"/>
    <col min="12038" max="12038" width="13.42578125" style="107" customWidth="1"/>
    <col min="12039" max="12039" width="13.5703125" style="107" customWidth="1"/>
    <col min="12040" max="12040" width="13.42578125" style="107" customWidth="1"/>
    <col min="12041" max="12041" width="11.42578125" style="107"/>
    <col min="12042" max="12042" width="16" style="107" customWidth="1"/>
    <col min="12043" max="12288" width="11.42578125" style="107"/>
    <col min="12289" max="12289" width="17.85546875" style="107" customWidth="1"/>
    <col min="12290" max="12290" width="14.28515625" style="107" customWidth="1"/>
    <col min="12291" max="12291" width="14.85546875" style="107" customWidth="1"/>
    <col min="12292" max="12292" width="15.42578125" style="107" customWidth="1"/>
    <col min="12293" max="12293" width="15.5703125" style="107" customWidth="1"/>
    <col min="12294" max="12294" width="13.42578125" style="107" customWidth="1"/>
    <col min="12295" max="12295" width="13.5703125" style="107" customWidth="1"/>
    <col min="12296" max="12296" width="13.42578125" style="107" customWidth="1"/>
    <col min="12297" max="12297" width="11.42578125" style="107"/>
    <col min="12298" max="12298" width="16" style="107" customWidth="1"/>
    <col min="12299" max="12544" width="11.42578125" style="107"/>
    <col min="12545" max="12545" width="17.85546875" style="107" customWidth="1"/>
    <col min="12546" max="12546" width="14.28515625" style="107" customWidth="1"/>
    <col min="12547" max="12547" width="14.85546875" style="107" customWidth="1"/>
    <col min="12548" max="12548" width="15.42578125" style="107" customWidth="1"/>
    <col min="12549" max="12549" width="15.5703125" style="107" customWidth="1"/>
    <col min="12550" max="12550" width="13.42578125" style="107" customWidth="1"/>
    <col min="12551" max="12551" width="13.5703125" style="107" customWidth="1"/>
    <col min="12552" max="12552" width="13.42578125" style="107" customWidth="1"/>
    <col min="12553" max="12553" width="11.42578125" style="107"/>
    <col min="12554" max="12554" width="16" style="107" customWidth="1"/>
    <col min="12555" max="12800" width="11.42578125" style="107"/>
    <col min="12801" max="12801" width="17.85546875" style="107" customWidth="1"/>
    <col min="12802" max="12802" width="14.28515625" style="107" customWidth="1"/>
    <col min="12803" max="12803" width="14.85546875" style="107" customWidth="1"/>
    <col min="12804" max="12804" width="15.42578125" style="107" customWidth="1"/>
    <col min="12805" max="12805" width="15.5703125" style="107" customWidth="1"/>
    <col min="12806" max="12806" width="13.42578125" style="107" customWidth="1"/>
    <col min="12807" max="12807" width="13.5703125" style="107" customWidth="1"/>
    <col min="12808" max="12808" width="13.42578125" style="107" customWidth="1"/>
    <col min="12809" max="12809" width="11.42578125" style="107"/>
    <col min="12810" max="12810" width="16" style="107" customWidth="1"/>
    <col min="12811" max="13056" width="11.42578125" style="107"/>
    <col min="13057" max="13057" width="17.85546875" style="107" customWidth="1"/>
    <col min="13058" max="13058" width="14.28515625" style="107" customWidth="1"/>
    <col min="13059" max="13059" width="14.85546875" style="107" customWidth="1"/>
    <col min="13060" max="13060" width="15.42578125" style="107" customWidth="1"/>
    <col min="13061" max="13061" width="15.5703125" style="107" customWidth="1"/>
    <col min="13062" max="13062" width="13.42578125" style="107" customWidth="1"/>
    <col min="13063" max="13063" width="13.5703125" style="107" customWidth="1"/>
    <col min="13064" max="13064" width="13.42578125" style="107" customWidth="1"/>
    <col min="13065" max="13065" width="11.42578125" style="107"/>
    <col min="13066" max="13066" width="16" style="107" customWidth="1"/>
    <col min="13067" max="13312" width="11.42578125" style="107"/>
    <col min="13313" max="13313" width="17.85546875" style="107" customWidth="1"/>
    <col min="13314" max="13314" width="14.28515625" style="107" customWidth="1"/>
    <col min="13315" max="13315" width="14.85546875" style="107" customWidth="1"/>
    <col min="13316" max="13316" width="15.42578125" style="107" customWidth="1"/>
    <col min="13317" max="13317" width="15.5703125" style="107" customWidth="1"/>
    <col min="13318" max="13318" width="13.42578125" style="107" customWidth="1"/>
    <col min="13319" max="13319" width="13.5703125" style="107" customWidth="1"/>
    <col min="13320" max="13320" width="13.42578125" style="107" customWidth="1"/>
    <col min="13321" max="13321" width="11.42578125" style="107"/>
    <col min="13322" max="13322" width="16" style="107" customWidth="1"/>
    <col min="13323" max="13568" width="11.42578125" style="107"/>
    <col min="13569" max="13569" width="17.85546875" style="107" customWidth="1"/>
    <col min="13570" max="13570" width="14.28515625" style="107" customWidth="1"/>
    <col min="13571" max="13571" width="14.85546875" style="107" customWidth="1"/>
    <col min="13572" max="13572" width="15.42578125" style="107" customWidth="1"/>
    <col min="13573" max="13573" width="15.5703125" style="107" customWidth="1"/>
    <col min="13574" max="13574" width="13.42578125" style="107" customWidth="1"/>
    <col min="13575" max="13575" width="13.5703125" style="107" customWidth="1"/>
    <col min="13576" max="13576" width="13.42578125" style="107" customWidth="1"/>
    <col min="13577" max="13577" width="11.42578125" style="107"/>
    <col min="13578" max="13578" width="16" style="107" customWidth="1"/>
    <col min="13579" max="13824" width="11.42578125" style="107"/>
    <col min="13825" max="13825" width="17.85546875" style="107" customWidth="1"/>
    <col min="13826" max="13826" width="14.28515625" style="107" customWidth="1"/>
    <col min="13827" max="13827" width="14.85546875" style="107" customWidth="1"/>
    <col min="13828" max="13828" width="15.42578125" style="107" customWidth="1"/>
    <col min="13829" max="13829" width="15.5703125" style="107" customWidth="1"/>
    <col min="13830" max="13830" width="13.42578125" style="107" customWidth="1"/>
    <col min="13831" max="13831" width="13.5703125" style="107" customWidth="1"/>
    <col min="13832" max="13832" width="13.42578125" style="107" customWidth="1"/>
    <col min="13833" max="13833" width="11.42578125" style="107"/>
    <col min="13834" max="13834" width="16" style="107" customWidth="1"/>
    <col min="13835" max="14080" width="11.42578125" style="107"/>
    <col min="14081" max="14081" width="17.85546875" style="107" customWidth="1"/>
    <col min="14082" max="14082" width="14.28515625" style="107" customWidth="1"/>
    <col min="14083" max="14083" width="14.85546875" style="107" customWidth="1"/>
    <col min="14084" max="14084" width="15.42578125" style="107" customWidth="1"/>
    <col min="14085" max="14085" width="15.5703125" style="107" customWidth="1"/>
    <col min="14086" max="14086" width="13.42578125" style="107" customWidth="1"/>
    <col min="14087" max="14087" width="13.5703125" style="107" customWidth="1"/>
    <col min="14088" max="14088" width="13.42578125" style="107" customWidth="1"/>
    <col min="14089" max="14089" width="11.42578125" style="107"/>
    <col min="14090" max="14090" width="16" style="107" customWidth="1"/>
    <col min="14091" max="14336" width="11.42578125" style="107"/>
    <col min="14337" max="14337" width="17.85546875" style="107" customWidth="1"/>
    <col min="14338" max="14338" width="14.28515625" style="107" customWidth="1"/>
    <col min="14339" max="14339" width="14.85546875" style="107" customWidth="1"/>
    <col min="14340" max="14340" width="15.42578125" style="107" customWidth="1"/>
    <col min="14341" max="14341" width="15.5703125" style="107" customWidth="1"/>
    <col min="14342" max="14342" width="13.42578125" style="107" customWidth="1"/>
    <col min="14343" max="14343" width="13.5703125" style="107" customWidth="1"/>
    <col min="14344" max="14344" width="13.42578125" style="107" customWidth="1"/>
    <col min="14345" max="14345" width="11.42578125" style="107"/>
    <col min="14346" max="14346" width="16" style="107" customWidth="1"/>
    <col min="14347" max="14592" width="11.42578125" style="107"/>
    <col min="14593" max="14593" width="17.85546875" style="107" customWidth="1"/>
    <col min="14594" max="14594" width="14.28515625" style="107" customWidth="1"/>
    <col min="14595" max="14595" width="14.85546875" style="107" customWidth="1"/>
    <col min="14596" max="14596" width="15.42578125" style="107" customWidth="1"/>
    <col min="14597" max="14597" width="15.5703125" style="107" customWidth="1"/>
    <col min="14598" max="14598" width="13.42578125" style="107" customWidth="1"/>
    <col min="14599" max="14599" width="13.5703125" style="107" customWidth="1"/>
    <col min="14600" max="14600" width="13.42578125" style="107" customWidth="1"/>
    <col min="14601" max="14601" width="11.42578125" style="107"/>
    <col min="14602" max="14602" width="16" style="107" customWidth="1"/>
    <col min="14603" max="14848" width="11.42578125" style="107"/>
    <col min="14849" max="14849" width="17.85546875" style="107" customWidth="1"/>
    <col min="14850" max="14850" width="14.28515625" style="107" customWidth="1"/>
    <col min="14851" max="14851" width="14.85546875" style="107" customWidth="1"/>
    <col min="14852" max="14852" width="15.42578125" style="107" customWidth="1"/>
    <col min="14853" max="14853" width="15.5703125" style="107" customWidth="1"/>
    <col min="14854" max="14854" width="13.42578125" style="107" customWidth="1"/>
    <col min="14855" max="14855" width="13.5703125" style="107" customWidth="1"/>
    <col min="14856" max="14856" width="13.42578125" style="107" customWidth="1"/>
    <col min="14857" max="14857" width="11.42578125" style="107"/>
    <col min="14858" max="14858" width="16" style="107" customWidth="1"/>
    <col min="14859" max="15104" width="11.42578125" style="107"/>
    <col min="15105" max="15105" width="17.85546875" style="107" customWidth="1"/>
    <col min="15106" max="15106" width="14.28515625" style="107" customWidth="1"/>
    <col min="15107" max="15107" width="14.85546875" style="107" customWidth="1"/>
    <col min="15108" max="15108" width="15.42578125" style="107" customWidth="1"/>
    <col min="15109" max="15109" width="15.5703125" style="107" customWidth="1"/>
    <col min="15110" max="15110" width="13.42578125" style="107" customWidth="1"/>
    <col min="15111" max="15111" width="13.5703125" style="107" customWidth="1"/>
    <col min="15112" max="15112" width="13.42578125" style="107" customWidth="1"/>
    <col min="15113" max="15113" width="11.42578125" style="107"/>
    <col min="15114" max="15114" width="16" style="107" customWidth="1"/>
    <col min="15115" max="15360" width="11.42578125" style="107"/>
    <col min="15361" max="15361" width="17.85546875" style="107" customWidth="1"/>
    <col min="15362" max="15362" width="14.28515625" style="107" customWidth="1"/>
    <col min="15363" max="15363" width="14.85546875" style="107" customWidth="1"/>
    <col min="15364" max="15364" width="15.42578125" style="107" customWidth="1"/>
    <col min="15365" max="15365" width="15.5703125" style="107" customWidth="1"/>
    <col min="15366" max="15366" width="13.42578125" style="107" customWidth="1"/>
    <col min="15367" max="15367" width="13.5703125" style="107" customWidth="1"/>
    <col min="15368" max="15368" width="13.42578125" style="107" customWidth="1"/>
    <col min="15369" max="15369" width="11.42578125" style="107"/>
    <col min="15370" max="15370" width="16" style="107" customWidth="1"/>
    <col min="15371" max="15616" width="11.42578125" style="107"/>
    <col min="15617" max="15617" width="17.85546875" style="107" customWidth="1"/>
    <col min="15618" max="15618" width="14.28515625" style="107" customWidth="1"/>
    <col min="15619" max="15619" width="14.85546875" style="107" customWidth="1"/>
    <col min="15620" max="15620" width="15.42578125" style="107" customWidth="1"/>
    <col min="15621" max="15621" width="15.5703125" style="107" customWidth="1"/>
    <col min="15622" max="15622" width="13.42578125" style="107" customWidth="1"/>
    <col min="15623" max="15623" width="13.5703125" style="107" customWidth="1"/>
    <col min="15624" max="15624" width="13.42578125" style="107" customWidth="1"/>
    <col min="15625" max="15625" width="11.42578125" style="107"/>
    <col min="15626" max="15626" width="16" style="107" customWidth="1"/>
    <col min="15627" max="15872" width="11.42578125" style="107"/>
    <col min="15873" max="15873" width="17.85546875" style="107" customWidth="1"/>
    <col min="15874" max="15874" width="14.28515625" style="107" customWidth="1"/>
    <col min="15875" max="15875" width="14.85546875" style="107" customWidth="1"/>
    <col min="15876" max="15876" width="15.42578125" style="107" customWidth="1"/>
    <col min="15877" max="15877" width="15.5703125" style="107" customWidth="1"/>
    <col min="15878" max="15878" width="13.42578125" style="107" customWidth="1"/>
    <col min="15879" max="15879" width="13.5703125" style="107" customWidth="1"/>
    <col min="15880" max="15880" width="13.42578125" style="107" customWidth="1"/>
    <col min="15881" max="15881" width="11.42578125" style="107"/>
    <col min="15882" max="15882" width="16" style="107" customWidth="1"/>
    <col min="15883" max="16128" width="11.42578125" style="107"/>
    <col min="16129" max="16129" width="17.85546875" style="107" customWidth="1"/>
    <col min="16130" max="16130" width="14.28515625" style="107" customWidth="1"/>
    <col min="16131" max="16131" width="14.85546875" style="107" customWidth="1"/>
    <col min="16132" max="16132" width="15.42578125" style="107" customWidth="1"/>
    <col min="16133" max="16133" width="15.5703125" style="107" customWidth="1"/>
    <col min="16134" max="16134" width="13.42578125" style="107" customWidth="1"/>
    <col min="16135" max="16135" width="13.5703125" style="107" customWidth="1"/>
    <col min="16136" max="16136" width="13.42578125" style="107" customWidth="1"/>
    <col min="16137" max="16137" width="11.42578125" style="107"/>
    <col min="16138" max="16138" width="16" style="107" customWidth="1"/>
    <col min="16139" max="16384" width="11.42578125" style="107"/>
  </cols>
  <sheetData>
    <row r="1" spans="1:10" s="103" customFormat="1" x14ac:dyDescent="0.2"/>
    <row r="2" spans="1:10" s="103" customFormat="1" x14ac:dyDescent="0.2"/>
    <row r="3" spans="1:10" x14ac:dyDescent="0.2">
      <c r="A3" s="103" t="s">
        <v>78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5.75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</row>
    <row r="6" spans="1:10" ht="15.75" x14ac:dyDescent="0.25">
      <c r="A6" s="199" t="s">
        <v>204</v>
      </c>
      <c r="B6" s="199"/>
      <c r="C6" s="199"/>
      <c r="D6" s="199"/>
      <c r="E6" s="199"/>
      <c r="F6" s="199"/>
      <c r="G6" s="199"/>
      <c r="H6" s="199"/>
      <c r="I6" s="199"/>
      <c r="J6" s="199"/>
    </row>
    <row r="7" spans="1:10" ht="13.5" thickBot="1" x14ac:dyDescent="0.25">
      <c r="A7" s="103"/>
      <c r="B7" s="103"/>
      <c r="C7" s="103"/>
      <c r="D7" s="103"/>
      <c r="E7" s="103"/>
      <c r="F7" s="103"/>
      <c r="G7" s="103"/>
      <c r="H7" s="103"/>
      <c r="I7" s="103"/>
      <c r="J7" s="103"/>
    </row>
    <row r="8" spans="1:10" x14ac:dyDescent="0.2">
      <c r="A8" s="174" t="s">
        <v>1</v>
      </c>
      <c r="B8" s="175" t="s">
        <v>2</v>
      </c>
      <c r="C8" s="175" t="s">
        <v>3</v>
      </c>
      <c r="D8" s="175" t="s">
        <v>4</v>
      </c>
      <c r="E8" s="175" t="s">
        <v>5</v>
      </c>
      <c r="F8" s="175" t="s">
        <v>6</v>
      </c>
      <c r="G8" s="175" t="s">
        <v>7</v>
      </c>
      <c r="H8" s="175" t="s">
        <v>8</v>
      </c>
      <c r="I8" s="175" t="s">
        <v>9</v>
      </c>
      <c r="J8" s="176" t="s">
        <v>10</v>
      </c>
    </row>
    <row r="9" spans="1:10" ht="20.100000000000001" customHeight="1" x14ac:dyDescent="0.2">
      <c r="A9" s="161" t="s">
        <v>125</v>
      </c>
      <c r="B9" s="15">
        <v>30339</v>
      </c>
      <c r="C9" s="15">
        <v>1087367</v>
      </c>
      <c r="D9" s="15">
        <v>591145</v>
      </c>
      <c r="E9" s="15">
        <v>487987</v>
      </c>
      <c r="F9" s="15">
        <v>40174</v>
      </c>
      <c r="G9" s="15">
        <v>2563</v>
      </c>
      <c r="H9" s="15">
        <v>119620</v>
      </c>
      <c r="I9" s="15">
        <v>53898</v>
      </c>
      <c r="J9" s="177">
        <f>SUM(B9:I9)</f>
        <v>2413093</v>
      </c>
    </row>
    <row r="10" spans="1:10" ht="20.100000000000001" customHeight="1" x14ac:dyDescent="0.2">
      <c r="A10" s="161" t="s">
        <v>126</v>
      </c>
      <c r="B10" s="15">
        <v>57701</v>
      </c>
      <c r="C10" s="15">
        <v>23853</v>
      </c>
      <c r="D10" s="15">
        <v>35704</v>
      </c>
      <c r="E10" s="15">
        <v>19815</v>
      </c>
      <c r="F10" s="15">
        <v>50868</v>
      </c>
      <c r="G10" s="15">
        <v>47692</v>
      </c>
      <c r="H10" s="15">
        <v>167429</v>
      </c>
      <c r="I10" s="15">
        <v>20722</v>
      </c>
      <c r="J10" s="177">
        <f>SUM(B10:I10)</f>
        <v>423784</v>
      </c>
    </row>
    <row r="11" spans="1:10" ht="20.100000000000001" customHeight="1" x14ac:dyDescent="0.2">
      <c r="A11" s="161" t="s">
        <v>127</v>
      </c>
      <c r="B11" s="15">
        <v>2799</v>
      </c>
      <c r="C11" s="15">
        <v>0</v>
      </c>
      <c r="D11" s="15">
        <v>10631</v>
      </c>
      <c r="E11" s="15">
        <v>0</v>
      </c>
      <c r="F11" s="15">
        <v>44</v>
      </c>
      <c r="G11" s="15">
        <v>36845</v>
      </c>
      <c r="H11" s="15">
        <v>462</v>
      </c>
      <c r="I11" s="15">
        <v>3098</v>
      </c>
      <c r="J11" s="177">
        <f t="shared" ref="J11:J43" si="0">SUM(B11:I11)</f>
        <v>53879</v>
      </c>
    </row>
    <row r="12" spans="1:10" ht="20.100000000000001" customHeight="1" x14ac:dyDescent="0.2">
      <c r="A12" s="161" t="s">
        <v>128</v>
      </c>
      <c r="B12" s="15">
        <v>17</v>
      </c>
      <c r="C12" s="15">
        <v>26</v>
      </c>
      <c r="D12" s="15">
        <v>44</v>
      </c>
      <c r="E12" s="15">
        <v>7</v>
      </c>
      <c r="F12" s="15">
        <v>221</v>
      </c>
      <c r="G12" s="15">
        <v>217</v>
      </c>
      <c r="H12" s="15">
        <v>437</v>
      </c>
      <c r="I12" s="15">
        <v>0</v>
      </c>
      <c r="J12" s="177">
        <f t="shared" si="0"/>
        <v>969</v>
      </c>
    </row>
    <row r="13" spans="1:10" ht="20.100000000000001" customHeight="1" x14ac:dyDescent="0.2">
      <c r="A13" s="161" t="s">
        <v>129</v>
      </c>
      <c r="B13" s="15">
        <v>275</v>
      </c>
      <c r="C13" s="15">
        <v>292</v>
      </c>
      <c r="D13" s="15">
        <v>8737</v>
      </c>
      <c r="E13" s="15">
        <v>27</v>
      </c>
      <c r="F13" s="15">
        <v>391</v>
      </c>
      <c r="G13" s="15">
        <v>145</v>
      </c>
      <c r="H13" s="15">
        <v>28401</v>
      </c>
      <c r="I13" s="15">
        <v>819</v>
      </c>
      <c r="J13" s="177">
        <f t="shared" si="0"/>
        <v>39087</v>
      </c>
    </row>
    <row r="14" spans="1:10" ht="20.100000000000001" customHeight="1" x14ac:dyDescent="0.2">
      <c r="A14" s="161" t="s">
        <v>130</v>
      </c>
      <c r="B14" s="15">
        <v>19377</v>
      </c>
      <c r="C14" s="15">
        <v>4694</v>
      </c>
      <c r="D14" s="15">
        <v>21936</v>
      </c>
      <c r="E14" s="15">
        <v>42900</v>
      </c>
      <c r="F14" s="15">
        <v>32115</v>
      </c>
      <c r="G14" s="15">
        <v>63988</v>
      </c>
      <c r="H14" s="15">
        <v>252846</v>
      </c>
      <c r="I14" s="15">
        <v>55324</v>
      </c>
      <c r="J14" s="177">
        <f t="shared" si="0"/>
        <v>493180</v>
      </c>
    </row>
    <row r="15" spans="1:10" ht="20.100000000000001" customHeight="1" x14ac:dyDescent="0.2">
      <c r="A15" s="161" t="s">
        <v>131</v>
      </c>
      <c r="B15" s="15">
        <v>2899</v>
      </c>
      <c r="C15" s="15">
        <v>3160</v>
      </c>
      <c r="D15" s="15">
        <v>10324</v>
      </c>
      <c r="E15" s="15">
        <v>4313</v>
      </c>
      <c r="F15" s="15">
        <v>4243</v>
      </c>
      <c r="G15" s="15">
        <v>45301</v>
      </c>
      <c r="H15" s="15">
        <v>33070</v>
      </c>
      <c r="I15" s="15">
        <v>14190</v>
      </c>
      <c r="J15" s="177">
        <f t="shared" si="0"/>
        <v>117500</v>
      </c>
    </row>
    <row r="16" spans="1:10" ht="20.100000000000001" customHeight="1" x14ac:dyDescent="0.2">
      <c r="A16" s="161" t="s">
        <v>132</v>
      </c>
      <c r="B16" s="15">
        <v>248</v>
      </c>
      <c r="C16" s="15">
        <v>4</v>
      </c>
      <c r="D16" s="15">
        <v>83</v>
      </c>
      <c r="E16" s="15">
        <v>108</v>
      </c>
      <c r="F16" s="15">
        <v>487</v>
      </c>
      <c r="G16" s="15">
        <v>5090</v>
      </c>
      <c r="H16" s="15">
        <v>8498</v>
      </c>
      <c r="I16" s="15">
        <v>5</v>
      </c>
      <c r="J16" s="177">
        <f t="shared" si="0"/>
        <v>14523</v>
      </c>
    </row>
    <row r="17" spans="1:10" ht="20.100000000000001" customHeight="1" x14ac:dyDescent="0.2">
      <c r="A17" s="161" t="s">
        <v>133</v>
      </c>
      <c r="B17" s="15">
        <v>4181</v>
      </c>
      <c r="C17" s="15">
        <v>1694</v>
      </c>
      <c r="D17" s="15">
        <v>12352</v>
      </c>
      <c r="E17" s="15">
        <v>1527</v>
      </c>
      <c r="F17" s="15">
        <v>33744</v>
      </c>
      <c r="G17" s="15">
        <v>60387</v>
      </c>
      <c r="H17" s="15">
        <v>139494</v>
      </c>
      <c r="I17" s="15">
        <v>3343</v>
      </c>
      <c r="J17" s="177">
        <f t="shared" si="0"/>
        <v>256722</v>
      </c>
    </row>
    <row r="18" spans="1:10" ht="20.100000000000001" customHeight="1" x14ac:dyDescent="0.2">
      <c r="A18" s="161" t="s">
        <v>134</v>
      </c>
      <c r="B18" s="15">
        <v>11496</v>
      </c>
      <c r="C18" s="15">
        <v>9214</v>
      </c>
      <c r="D18" s="15">
        <v>2232</v>
      </c>
      <c r="E18" s="15">
        <v>14039</v>
      </c>
      <c r="F18" s="15">
        <v>9495</v>
      </c>
      <c r="G18" s="15">
        <v>5182</v>
      </c>
      <c r="H18" s="15">
        <v>33884</v>
      </c>
      <c r="I18" s="15">
        <v>2532</v>
      </c>
      <c r="J18" s="177">
        <f t="shared" si="0"/>
        <v>88074</v>
      </c>
    </row>
    <row r="19" spans="1:10" ht="20.100000000000001" customHeight="1" x14ac:dyDescent="0.2">
      <c r="A19" s="161" t="s">
        <v>135</v>
      </c>
      <c r="B19" s="15">
        <v>114</v>
      </c>
      <c r="C19" s="15">
        <v>13573</v>
      </c>
      <c r="D19" s="15">
        <v>160</v>
      </c>
      <c r="E19" s="15">
        <v>905</v>
      </c>
      <c r="F19" s="15">
        <v>17976</v>
      </c>
      <c r="G19" s="15">
        <v>11700</v>
      </c>
      <c r="H19" s="15">
        <v>97</v>
      </c>
      <c r="I19" s="15">
        <v>6059</v>
      </c>
      <c r="J19" s="177">
        <f t="shared" si="0"/>
        <v>50584</v>
      </c>
    </row>
    <row r="20" spans="1:10" ht="20.100000000000001" customHeight="1" x14ac:dyDescent="0.2">
      <c r="A20" s="161" t="s">
        <v>136</v>
      </c>
      <c r="B20" s="15">
        <v>0</v>
      </c>
      <c r="C20" s="15">
        <v>40</v>
      </c>
      <c r="D20" s="15">
        <v>203</v>
      </c>
      <c r="E20" s="15">
        <v>43736</v>
      </c>
      <c r="F20" s="15">
        <v>11555</v>
      </c>
      <c r="G20" s="15">
        <v>7026</v>
      </c>
      <c r="H20" s="15">
        <v>346</v>
      </c>
      <c r="I20" s="15">
        <v>1063</v>
      </c>
      <c r="J20" s="177">
        <f t="shared" si="0"/>
        <v>63969</v>
      </c>
    </row>
    <row r="21" spans="1:10" ht="20.100000000000001" customHeight="1" x14ac:dyDescent="0.2">
      <c r="A21" s="161" t="s">
        <v>137</v>
      </c>
      <c r="B21" s="15">
        <v>4569</v>
      </c>
      <c r="C21" s="15">
        <v>34314</v>
      </c>
      <c r="D21" s="15">
        <v>2399</v>
      </c>
      <c r="E21" s="15">
        <v>9037</v>
      </c>
      <c r="F21" s="15">
        <v>24149</v>
      </c>
      <c r="G21" s="15">
        <v>10951</v>
      </c>
      <c r="H21" s="15">
        <v>169</v>
      </c>
      <c r="I21" s="15">
        <v>6811</v>
      </c>
      <c r="J21" s="177">
        <f t="shared" si="0"/>
        <v>92399</v>
      </c>
    </row>
    <row r="22" spans="1:10" ht="20.100000000000001" customHeight="1" x14ac:dyDescent="0.2">
      <c r="A22" s="161" t="s">
        <v>138</v>
      </c>
      <c r="B22" s="15">
        <v>65001</v>
      </c>
      <c r="C22" s="15">
        <v>21784</v>
      </c>
      <c r="D22" s="15">
        <v>45914</v>
      </c>
      <c r="E22" s="15">
        <v>60972</v>
      </c>
      <c r="F22" s="15">
        <v>40752</v>
      </c>
      <c r="G22" s="15">
        <v>10858</v>
      </c>
      <c r="H22" s="15">
        <v>26647</v>
      </c>
      <c r="I22" s="15">
        <v>13553</v>
      </c>
      <c r="J22" s="177">
        <f t="shared" si="0"/>
        <v>285481</v>
      </c>
    </row>
    <row r="23" spans="1:10" ht="20.100000000000001" customHeight="1" x14ac:dyDescent="0.2">
      <c r="A23" s="161" t="s">
        <v>139</v>
      </c>
      <c r="B23" s="15">
        <v>4089</v>
      </c>
      <c r="C23" s="15">
        <v>1861</v>
      </c>
      <c r="D23" s="15">
        <v>8054</v>
      </c>
      <c r="E23" s="15">
        <v>2015</v>
      </c>
      <c r="F23" s="15">
        <v>8310</v>
      </c>
      <c r="G23" s="15">
        <v>6413</v>
      </c>
      <c r="H23" s="15">
        <v>5648</v>
      </c>
      <c r="I23" s="15">
        <v>700</v>
      </c>
      <c r="J23" s="177">
        <f t="shared" si="0"/>
        <v>37090</v>
      </c>
    </row>
    <row r="24" spans="1:10" ht="20.100000000000001" customHeight="1" x14ac:dyDescent="0.2">
      <c r="A24" s="161" t="s">
        <v>140</v>
      </c>
      <c r="B24" s="15">
        <v>19</v>
      </c>
      <c r="C24" s="15">
        <v>0</v>
      </c>
      <c r="D24" s="15">
        <v>0</v>
      </c>
      <c r="E24" s="15">
        <v>15367</v>
      </c>
      <c r="F24" s="15">
        <v>510</v>
      </c>
      <c r="G24" s="15">
        <v>24</v>
      </c>
      <c r="H24" s="15">
        <v>0</v>
      </c>
      <c r="I24" s="15">
        <v>120</v>
      </c>
      <c r="J24" s="177">
        <f t="shared" si="0"/>
        <v>16040</v>
      </c>
    </row>
    <row r="25" spans="1:10" ht="20.100000000000001" customHeight="1" x14ac:dyDescent="0.2">
      <c r="A25" s="161" t="s">
        <v>141</v>
      </c>
      <c r="B25" s="15">
        <v>3786</v>
      </c>
      <c r="C25" s="15">
        <v>9087</v>
      </c>
      <c r="D25" s="15">
        <v>3571</v>
      </c>
      <c r="E25" s="15">
        <v>6086</v>
      </c>
      <c r="F25" s="15">
        <v>14330</v>
      </c>
      <c r="G25" s="15">
        <v>3145</v>
      </c>
      <c r="H25" s="15">
        <v>3566</v>
      </c>
      <c r="I25" s="15">
        <v>6466</v>
      </c>
      <c r="J25" s="177">
        <f t="shared" si="0"/>
        <v>50037</v>
      </c>
    </row>
    <row r="26" spans="1:10" ht="20.100000000000001" customHeight="1" x14ac:dyDescent="0.2">
      <c r="A26" s="161" t="s">
        <v>142</v>
      </c>
      <c r="B26" s="15">
        <v>1643</v>
      </c>
      <c r="C26" s="15">
        <v>307</v>
      </c>
      <c r="D26" s="15">
        <v>2100</v>
      </c>
      <c r="E26" s="15">
        <v>1551</v>
      </c>
      <c r="F26" s="15">
        <v>2783</v>
      </c>
      <c r="G26" s="15">
        <v>1481</v>
      </c>
      <c r="H26" s="15">
        <v>3697</v>
      </c>
      <c r="I26" s="15">
        <v>102</v>
      </c>
      <c r="J26" s="177">
        <f t="shared" si="0"/>
        <v>13664</v>
      </c>
    </row>
    <row r="27" spans="1:10" ht="20.100000000000001" customHeight="1" x14ac:dyDescent="0.2">
      <c r="A27" s="161" t="s">
        <v>143</v>
      </c>
      <c r="B27" s="15">
        <v>1370</v>
      </c>
      <c r="C27" s="15">
        <v>9</v>
      </c>
      <c r="D27" s="15">
        <v>8173</v>
      </c>
      <c r="E27" s="15">
        <v>4299</v>
      </c>
      <c r="F27" s="15">
        <v>18573</v>
      </c>
      <c r="G27" s="15">
        <v>3067</v>
      </c>
      <c r="H27" s="15">
        <v>18852</v>
      </c>
      <c r="I27" s="15">
        <v>19</v>
      </c>
      <c r="J27" s="177">
        <f t="shared" si="0"/>
        <v>54362</v>
      </c>
    </row>
    <row r="28" spans="1:10" ht="20.100000000000001" customHeight="1" x14ac:dyDescent="0.2">
      <c r="A28" s="161" t="s">
        <v>144</v>
      </c>
      <c r="B28" s="15">
        <v>1030</v>
      </c>
      <c r="C28" s="15">
        <v>518</v>
      </c>
      <c r="D28" s="15">
        <v>2850</v>
      </c>
      <c r="E28" s="15">
        <v>2277</v>
      </c>
      <c r="F28" s="15">
        <v>4972</v>
      </c>
      <c r="G28" s="15">
        <v>684</v>
      </c>
      <c r="H28" s="15">
        <v>2085</v>
      </c>
      <c r="I28" s="15">
        <v>98</v>
      </c>
      <c r="J28" s="177">
        <f t="shared" si="0"/>
        <v>14514</v>
      </c>
    </row>
    <row r="29" spans="1:10" ht="20.100000000000001" customHeight="1" x14ac:dyDescent="0.2">
      <c r="A29" s="161" t="s">
        <v>145</v>
      </c>
      <c r="B29" s="15">
        <v>162</v>
      </c>
      <c r="C29" s="15">
        <v>55</v>
      </c>
      <c r="D29" s="15">
        <v>21</v>
      </c>
      <c r="E29" s="15">
        <v>7009</v>
      </c>
      <c r="F29" s="15">
        <v>2340</v>
      </c>
      <c r="G29" s="15">
        <v>532</v>
      </c>
      <c r="H29" s="15">
        <v>88</v>
      </c>
      <c r="I29" s="15">
        <v>16</v>
      </c>
      <c r="J29" s="177">
        <f t="shared" si="0"/>
        <v>10223</v>
      </c>
    </row>
    <row r="30" spans="1:10" ht="20.100000000000001" customHeight="1" x14ac:dyDescent="0.2">
      <c r="A30" s="161" t="s">
        <v>146</v>
      </c>
      <c r="B30" s="15">
        <v>110</v>
      </c>
      <c r="C30" s="15">
        <v>0</v>
      </c>
      <c r="D30" s="15">
        <v>639</v>
      </c>
      <c r="E30" s="15">
        <v>977</v>
      </c>
      <c r="F30" s="15">
        <v>377</v>
      </c>
      <c r="G30" s="15">
        <v>174</v>
      </c>
      <c r="H30" s="15">
        <v>84</v>
      </c>
      <c r="I30" s="15">
        <v>0</v>
      </c>
      <c r="J30" s="177">
        <f t="shared" si="0"/>
        <v>2361</v>
      </c>
    </row>
    <row r="31" spans="1:10" ht="20.100000000000001" customHeight="1" x14ac:dyDescent="0.2">
      <c r="A31" s="161" t="s">
        <v>147</v>
      </c>
      <c r="B31" s="15">
        <v>1366</v>
      </c>
      <c r="C31" s="15">
        <v>148</v>
      </c>
      <c r="D31" s="15">
        <v>407</v>
      </c>
      <c r="E31" s="15">
        <v>1409</v>
      </c>
      <c r="F31" s="15">
        <v>7268</v>
      </c>
      <c r="G31" s="15">
        <v>518</v>
      </c>
      <c r="H31" s="15">
        <v>272</v>
      </c>
      <c r="I31" s="15">
        <v>244</v>
      </c>
      <c r="J31" s="177">
        <f t="shared" si="0"/>
        <v>11632</v>
      </c>
    </row>
    <row r="32" spans="1:10" ht="20.100000000000001" customHeight="1" x14ac:dyDescent="0.2">
      <c r="A32" s="161" t="s">
        <v>148</v>
      </c>
      <c r="B32" s="15">
        <v>14000</v>
      </c>
      <c r="C32" s="15">
        <v>0</v>
      </c>
      <c r="D32" s="15">
        <v>7000</v>
      </c>
      <c r="E32" s="15">
        <v>0</v>
      </c>
      <c r="F32" s="15">
        <v>5000</v>
      </c>
      <c r="G32" s="15">
        <v>10049</v>
      </c>
      <c r="H32" s="15">
        <v>32600</v>
      </c>
      <c r="I32" s="15">
        <v>0</v>
      </c>
      <c r="J32" s="177">
        <f t="shared" si="0"/>
        <v>68649</v>
      </c>
    </row>
    <row r="33" spans="1:10" ht="20.100000000000001" customHeight="1" x14ac:dyDescent="0.2">
      <c r="A33" s="161" t="s">
        <v>149</v>
      </c>
      <c r="B33" s="15">
        <v>40</v>
      </c>
      <c r="C33" s="15">
        <v>16</v>
      </c>
      <c r="D33" s="15">
        <v>44</v>
      </c>
      <c r="E33" s="15">
        <v>8768</v>
      </c>
      <c r="F33" s="15">
        <v>6181</v>
      </c>
      <c r="G33" s="15">
        <v>2422</v>
      </c>
      <c r="H33" s="15">
        <v>136</v>
      </c>
      <c r="I33" s="15">
        <v>123</v>
      </c>
      <c r="J33" s="177">
        <f t="shared" si="0"/>
        <v>17730</v>
      </c>
    </row>
    <row r="34" spans="1:10" ht="20.100000000000001" customHeight="1" x14ac:dyDescent="0.2">
      <c r="A34" s="161" t="s">
        <v>150</v>
      </c>
      <c r="B34" s="15">
        <v>5293</v>
      </c>
      <c r="C34" s="15">
        <v>327</v>
      </c>
      <c r="D34" s="15">
        <v>1280</v>
      </c>
      <c r="E34" s="15">
        <v>731</v>
      </c>
      <c r="F34" s="15">
        <v>5872</v>
      </c>
      <c r="G34" s="15">
        <v>4168</v>
      </c>
      <c r="H34" s="15">
        <v>4152</v>
      </c>
      <c r="I34" s="15">
        <v>241</v>
      </c>
      <c r="J34" s="177">
        <f t="shared" si="0"/>
        <v>22064</v>
      </c>
    </row>
    <row r="35" spans="1:10" ht="20.100000000000001" customHeight="1" x14ac:dyDescent="0.2">
      <c r="A35" s="161" t="s">
        <v>151</v>
      </c>
      <c r="B35" s="15">
        <v>73</v>
      </c>
      <c r="C35" s="15">
        <v>1497</v>
      </c>
      <c r="D35" s="15">
        <v>108</v>
      </c>
      <c r="E35" s="15">
        <v>755</v>
      </c>
      <c r="F35" s="15">
        <v>3216</v>
      </c>
      <c r="G35" s="15">
        <v>99</v>
      </c>
      <c r="H35" s="15">
        <v>126</v>
      </c>
      <c r="I35" s="15">
        <v>258</v>
      </c>
      <c r="J35" s="177">
        <f t="shared" si="0"/>
        <v>6132</v>
      </c>
    </row>
    <row r="36" spans="1:10" ht="20.100000000000001" customHeight="1" x14ac:dyDescent="0.2">
      <c r="A36" s="161" t="s">
        <v>152</v>
      </c>
      <c r="B36" s="15">
        <v>2213</v>
      </c>
      <c r="C36" s="15">
        <v>1194</v>
      </c>
      <c r="D36" s="15">
        <v>5630</v>
      </c>
      <c r="E36" s="15">
        <v>1543</v>
      </c>
      <c r="F36" s="15">
        <v>3144</v>
      </c>
      <c r="G36" s="15">
        <v>6339</v>
      </c>
      <c r="H36" s="15">
        <v>2262</v>
      </c>
      <c r="I36" s="15">
        <v>248</v>
      </c>
      <c r="J36" s="177">
        <f t="shared" si="0"/>
        <v>22573</v>
      </c>
    </row>
    <row r="37" spans="1:10" ht="20.100000000000001" customHeight="1" x14ac:dyDescent="0.2">
      <c r="A37" s="161" t="s">
        <v>153</v>
      </c>
      <c r="B37" s="15">
        <v>751</v>
      </c>
      <c r="C37" s="15">
        <v>121</v>
      </c>
      <c r="D37" s="15">
        <v>17292</v>
      </c>
      <c r="E37" s="15">
        <v>0</v>
      </c>
      <c r="F37" s="15">
        <v>19</v>
      </c>
      <c r="G37" s="15">
        <v>5482</v>
      </c>
      <c r="H37" s="15">
        <v>4411</v>
      </c>
      <c r="I37" s="15">
        <v>2031</v>
      </c>
      <c r="J37" s="177">
        <f t="shared" si="0"/>
        <v>30107</v>
      </c>
    </row>
    <row r="38" spans="1:10" ht="20.100000000000001" customHeight="1" x14ac:dyDescent="0.2">
      <c r="A38" s="161" t="s">
        <v>154</v>
      </c>
      <c r="B38" s="15">
        <v>4524</v>
      </c>
      <c r="C38" s="15">
        <v>20</v>
      </c>
      <c r="D38" s="15">
        <v>479</v>
      </c>
      <c r="E38" s="15">
        <v>1329</v>
      </c>
      <c r="F38" s="15">
        <v>1953</v>
      </c>
      <c r="G38" s="15">
        <v>516</v>
      </c>
      <c r="H38" s="15">
        <v>105</v>
      </c>
      <c r="I38" s="15">
        <v>685</v>
      </c>
      <c r="J38" s="177">
        <f t="shared" si="0"/>
        <v>9611</v>
      </c>
    </row>
    <row r="39" spans="1:10" ht="20.100000000000001" customHeight="1" x14ac:dyDescent="0.2">
      <c r="A39" s="161" t="s">
        <v>155</v>
      </c>
      <c r="B39" s="15">
        <v>3402</v>
      </c>
      <c r="C39" s="15">
        <v>6901</v>
      </c>
      <c r="D39" s="15">
        <v>25</v>
      </c>
      <c r="E39" s="15">
        <v>201</v>
      </c>
      <c r="F39" s="15">
        <v>2836</v>
      </c>
      <c r="G39" s="15">
        <v>3</v>
      </c>
      <c r="H39" s="15">
        <v>6</v>
      </c>
      <c r="I39" s="15">
        <v>206</v>
      </c>
      <c r="J39" s="177">
        <f t="shared" si="0"/>
        <v>13580</v>
      </c>
    </row>
    <row r="40" spans="1:10" ht="20.100000000000001" customHeight="1" x14ac:dyDescent="0.2">
      <c r="A40" s="161" t="s">
        <v>156</v>
      </c>
      <c r="B40" s="15">
        <v>8</v>
      </c>
      <c r="C40" s="15">
        <v>0</v>
      </c>
      <c r="D40" s="15">
        <v>0</v>
      </c>
      <c r="E40" s="15">
        <v>5</v>
      </c>
      <c r="F40" s="15">
        <v>0</v>
      </c>
      <c r="G40" s="15">
        <v>0</v>
      </c>
      <c r="H40" s="15">
        <v>40</v>
      </c>
      <c r="I40" s="15">
        <v>0</v>
      </c>
      <c r="J40" s="177">
        <f t="shared" si="0"/>
        <v>53</v>
      </c>
    </row>
    <row r="41" spans="1:10" ht="20.100000000000001" customHeight="1" x14ac:dyDescent="0.2">
      <c r="A41" s="161" t="s">
        <v>157</v>
      </c>
      <c r="B41" s="15">
        <v>3118</v>
      </c>
      <c r="C41" s="15">
        <v>785</v>
      </c>
      <c r="D41" s="15">
        <v>12469</v>
      </c>
      <c r="E41" s="15">
        <v>2048</v>
      </c>
      <c r="F41" s="15">
        <v>10000</v>
      </c>
      <c r="G41" s="15">
        <v>10666</v>
      </c>
      <c r="H41" s="15">
        <v>3187</v>
      </c>
      <c r="I41" s="15">
        <v>1370</v>
      </c>
      <c r="J41" s="177">
        <f t="shared" si="0"/>
        <v>43643</v>
      </c>
    </row>
    <row r="42" spans="1:10" ht="20.100000000000001" customHeight="1" x14ac:dyDescent="0.2">
      <c r="A42" s="161" t="s">
        <v>158</v>
      </c>
      <c r="B42" s="15">
        <v>19858</v>
      </c>
      <c r="C42" s="15">
        <v>13147</v>
      </c>
      <c r="D42" s="15">
        <v>20316</v>
      </c>
      <c r="E42" s="15">
        <v>19903</v>
      </c>
      <c r="F42" s="15">
        <v>40196</v>
      </c>
      <c r="G42" s="15">
        <v>18871</v>
      </c>
      <c r="H42" s="15">
        <v>19196</v>
      </c>
      <c r="I42" s="15">
        <v>4802</v>
      </c>
      <c r="J42" s="177">
        <f t="shared" si="0"/>
        <v>156289</v>
      </c>
    </row>
    <row r="43" spans="1:10" ht="20.100000000000001" customHeight="1" x14ac:dyDescent="0.2">
      <c r="A43" s="161" t="s">
        <v>198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77">
        <f t="shared" si="0"/>
        <v>0</v>
      </c>
    </row>
    <row r="44" spans="1:10" ht="15" customHeight="1" thickBot="1" x14ac:dyDescent="0.25">
      <c r="A44" s="68" t="s">
        <v>10</v>
      </c>
      <c r="B44" s="53">
        <f>SUM(B9:B43)</f>
        <v>265871</v>
      </c>
      <c r="C44" s="53">
        <f t="shared" ref="C44:J44" si="1">SUM(C9:C43)</f>
        <v>1236008</v>
      </c>
      <c r="D44" s="53">
        <f t="shared" si="1"/>
        <v>832322</v>
      </c>
      <c r="E44" s="53">
        <f t="shared" si="1"/>
        <v>761646</v>
      </c>
      <c r="F44" s="53">
        <f t="shared" si="1"/>
        <v>404094</v>
      </c>
      <c r="G44" s="53">
        <f t="shared" si="1"/>
        <v>382598</v>
      </c>
      <c r="H44" s="53">
        <f t="shared" si="1"/>
        <v>911913</v>
      </c>
      <c r="I44" s="53">
        <f t="shared" si="1"/>
        <v>199146</v>
      </c>
      <c r="J44" s="54">
        <f t="shared" si="1"/>
        <v>4993598</v>
      </c>
    </row>
    <row r="45" spans="1:10" x14ac:dyDescent="0.2">
      <c r="A45" s="103" t="s">
        <v>78</v>
      </c>
      <c r="B45" s="103"/>
      <c r="C45" s="103"/>
      <c r="D45" s="103"/>
      <c r="E45" s="103"/>
      <c r="F45" s="103"/>
      <c r="G45" s="103"/>
      <c r="H45" s="103"/>
      <c r="I45" s="103"/>
      <c r="J45" s="103"/>
    </row>
    <row r="46" spans="1:10" x14ac:dyDescent="0.2">
      <c r="A46" s="103"/>
      <c r="B46" s="103"/>
      <c r="C46" s="103"/>
      <c r="D46" s="103"/>
      <c r="E46" s="103"/>
      <c r="F46" s="103"/>
      <c r="G46" s="103"/>
      <c r="H46" s="103"/>
      <c r="I46" s="103"/>
      <c r="J46" s="103"/>
    </row>
    <row r="47" spans="1:10" x14ac:dyDescent="0.2">
      <c r="A47" s="103"/>
      <c r="B47" s="103"/>
      <c r="C47" s="103"/>
      <c r="D47" s="103"/>
      <c r="E47" s="103"/>
      <c r="F47" s="103"/>
      <c r="G47" s="103"/>
      <c r="H47" s="103"/>
      <c r="I47" s="103"/>
      <c r="J47" s="103"/>
    </row>
    <row r="48" spans="1:10" x14ac:dyDescent="0.2">
      <c r="A48" s="103"/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x14ac:dyDescent="0.2">
      <c r="A49" s="103"/>
      <c r="B49" s="103"/>
      <c r="C49" s="103"/>
      <c r="D49" s="103"/>
      <c r="E49" s="103"/>
      <c r="F49" s="103"/>
      <c r="G49" s="103"/>
      <c r="H49" s="103"/>
      <c r="I49" s="103"/>
      <c r="J49" s="103"/>
    </row>
    <row r="50" spans="1:10" x14ac:dyDescent="0.2">
      <c r="A50" s="103"/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x14ac:dyDescent="0.2">
      <c r="A51" s="103"/>
      <c r="B51" s="103"/>
      <c r="C51" s="103"/>
      <c r="D51" s="103"/>
      <c r="E51" s="103"/>
      <c r="F51" s="103"/>
      <c r="G51" s="103"/>
      <c r="H51" s="103"/>
      <c r="I51" s="103"/>
      <c r="J51" s="103"/>
    </row>
    <row r="52" spans="1:10" ht="15.75" x14ac:dyDescent="0.25">
      <c r="A52" s="199" t="s">
        <v>205</v>
      </c>
      <c r="B52" s="199"/>
      <c r="C52" s="199"/>
      <c r="D52" s="199"/>
      <c r="E52" s="199"/>
      <c r="F52" s="199"/>
      <c r="G52" s="199"/>
      <c r="H52" s="199"/>
      <c r="I52" s="199"/>
      <c r="J52" s="199"/>
    </row>
    <row r="53" spans="1:10" ht="13.5" thickBot="1" x14ac:dyDescent="0.25">
      <c r="A53" s="103"/>
      <c r="B53" s="103"/>
      <c r="C53" s="103"/>
      <c r="D53" s="103"/>
      <c r="E53" s="103"/>
      <c r="F53" s="103"/>
      <c r="G53" s="103"/>
      <c r="H53" s="103"/>
      <c r="I53" s="103"/>
      <c r="J53" s="103"/>
    </row>
    <row r="54" spans="1:10" x14ac:dyDescent="0.2">
      <c r="A54" s="174" t="s">
        <v>1</v>
      </c>
      <c r="B54" s="175" t="s">
        <v>2</v>
      </c>
      <c r="C54" s="175" t="s">
        <v>3</v>
      </c>
      <c r="D54" s="175" t="s">
        <v>4</v>
      </c>
      <c r="E54" s="175" t="s">
        <v>5</v>
      </c>
      <c r="F54" s="175" t="s">
        <v>6</v>
      </c>
      <c r="G54" s="175" t="s">
        <v>7</v>
      </c>
      <c r="H54" s="175" t="s">
        <v>8</v>
      </c>
      <c r="I54" s="175" t="s">
        <v>9</v>
      </c>
      <c r="J54" s="176" t="s">
        <v>10</v>
      </c>
    </row>
    <row r="55" spans="1:10" ht="20.100000000000001" customHeight="1" x14ac:dyDescent="0.2">
      <c r="A55" s="161" t="s">
        <v>125</v>
      </c>
      <c r="B55" s="15">
        <v>30422</v>
      </c>
      <c r="C55" s="15">
        <v>913055</v>
      </c>
      <c r="D55" s="15">
        <v>760920</v>
      </c>
      <c r="E55" s="15">
        <v>431932</v>
      </c>
      <c r="F55" s="15">
        <v>37020</v>
      </c>
      <c r="G55" s="15">
        <v>3767</v>
      </c>
      <c r="H55" s="15">
        <v>117592</v>
      </c>
      <c r="I55" s="15">
        <v>49429</v>
      </c>
      <c r="J55" s="177">
        <f>SUM(B55:I55)</f>
        <v>2344137</v>
      </c>
    </row>
    <row r="56" spans="1:10" ht="20.100000000000001" customHeight="1" x14ac:dyDescent="0.2">
      <c r="A56" s="161" t="s">
        <v>126</v>
      </c>
      <c r="B56" s="15">
        <v>83026</v>
      </c>
      <c r="C56" s="15">
        <v>30533</v>
      </c>
      <c r="D56" s="15">
        <v>30840</v>
      </c>
      <c r="E56" s="15">
        <v>20896</v>
      </c>
      <c r="F56" s="15">
        <v>53046</v>
      </c>
      <c r="G56" s="15">
        <v>35552</v>
      </c>
      <c r="H56" s="15">
        <v>157273</v>
      </c>
      <c r="I56" s="15">
        <v>22446</v>
      </c>
      <c r="J56" s="177">
        <f>SUM(B56:I56)</f>
        <v>433612</v>
      </c>
    </row>
    <row r="57" spans="1:10" ht="20.100000000000001" customHeight="1" x14ac:dyDescent="0.2">
      <c r="A57" s="161" t="s">
        <v>127</v>
      </c>
      <c r="B57" s="15">
        <v>4620</v>
      </c>
      <c r="C57" s="15">
        <v>0</v>
      </c>
      <c r="D57" s="15">
        <v>18805</v>
      </c>
      <c r="E57" s="15">
        <v>0</v>
      </c>
      <c r="F57" s="15">
        <v>106</v>
      </c>
      <c r="G57" s="15">
        <v>45011</v>
      </c>
      <c r="H57" s="15">
        <v>731</v>
      </c>
      <c r="I57" s="15">
        <v>0</v>
      </c>
      <c r="J57" s="177">
        <f t="shared" ref="J57:J89" si="2">SUM(B57:I57)</f>
        <v>69273</v>
      </c>
    </row>
    <row r="58" spans="1:10" ht="20.100000000000001" customHeight="1" x14ac:dyDescent="0.2">
      <c r="A58" s="161" t="s">
        <v>128</v>
      </c>
      <c r="B58" s="15">
        <v>18166</v>
      </c>
      <c r="C58" s="15">
        <v>937819</v>
      </c>
      <c r="D58" s="15">
        <v>90994</v>
      </c>
      <c r="E58" s="15">
        <v>16207</v>
      </c>
      <c r="F58" s="15">
        <v>99567</v>
      </c>
      <c r="G58" s="15">
        <v>161488</v>
      </c>
      <c r="H58" s="15">
        <v>8860</v>
      </c>
      <c r="I58" s="15">
        <v>432210</v>
      </c>
      <c r="J58" s="177">
        <f t="shared" si="2"/>
        <v>1765311</v>
      </c>
    </row>
    <row r="59" spans="1:10" ht="20.100000000000001" customHeight="1" x14ac:dyDescent="0.2">
      <c r="A59" s="161" t="s">
        <v>129</v>
      </c>
      <c r="B59" s="15">
        <v>254</v>
      </c>
      <c r="C59" s="15">
        <v>461</v>
      </c>
      <c r="D59" s="15">
        <v>6942</v>
      </c>
      <c r="E59" s="15">
        <v>0</v>
      </c>
      <c r="F59" s="15">
        <v>294</v>
      </c>
      <c r="G59" s="15">
        <v>66</v>
      </c>
      <c r="H59" s="15">
        <v>27526</v>
      </c>
      <c r="I59" s="15">
        <v>1142</v>
      </c>
      <c r="J59" s="177">
        <f t="shared" si="2"/>
        <v>36685</v>
      </c>
    </row>
    <row r="60" spans="1:10" ht="20.100000000000001" customHeight="1" x14ac:dyDescent="0.2">
      <c r="A60" s="161" t="s">
        <v>130</v>
      </c>
      <c r="B60" s="15">
        <v>37412</v>
      </c>
      <c r="C60" s="15">
        <v>5331</v>
      </c>
      <c r="D60" s="15">
        <v>35796</v>
      </c>
      <c r="E60" s="15">
        <v>40897</v>
      </c>
      <c r="F60" s="15">
        <v>35646</v>
      </c>
      <c r="G60" s="15">
        <v>43952</v>
      </c>
      <c r="H60" s="15">
        <v>279398</v>
      </c>
      <c r="I60" s="15">
        <v>44476</v>
      </c>
      <c r="J60" s="177">
        <f t="shared" si="2"/>
        <v>522908</v>
      </c>
    </row>
    <row r="61" spans="1:10" ht="20.100000000000001" customHeight="1" x14ac:dyDescent="0.2">
      <c r="A61" s="161" t="s">
        <v>131</v>
      </c>
      <c r="B61" s="15">
        <v>2936</v>
      </c>
      <c r="C61" s="15">
        <v>4131</v>
      </c>
      <c r="D61" s="15">
        <v>9683</v>
      </c>
      <c r="E61" s="15">
        <v>4475</v>
      </c>
      <c r="F61" s="15">
        <v>3951</v>
      </c>
      <c r="G61" s="15">
        <v>34230</v>
      </c>
      <c r="H61" s="15">
        <v>35237</v>
      </c>
      <c r="I61" s="15">
        <v>12415</v>
      </c>
      <c r="J61" s="177">
        <f t="shared" si="2"/>
        <v>107058</v>
      </c>
    </row>
    <row r="62" spans="1:10" ht="20.100000000000001" customHeight="1" x14ac:dyDescent="0.2">
      <c r="A62" s="161" t="s">
        <v>132</v>
      </c>
      <c r="B62" s="15">
        <v>232</v>
      </c>
      <c r="C62" s="15">
        <v>0</v>
      </c>
      <c r="D62" s="15">
        <v>80</v>
      </c>
      <c r="E62" s="15">
        <v>107</v>
      </c>
      <c r="F62" s="15">
        <v>344</v>
      </c>
      <c r="G62" s="15">
        <v>3200</v>
      </c>
      <c r="H62" s="15">
        <v>7539</v>
      </c>
      <c r="I62" s="15">
        <v>0</v>
      </c>
      <c r="J62" s="177">
        <f t="shared" si="2"/>
        <v>11502</v>
      </c>
    </row>
    <row r="63" spans="1:10" ht="20.100000000000001" customHeight="1" x14ac:dyDescent="0.2">
      <c r="A63" s="161" t="s">
        <v>133</v>
      </c>
      <c r="B63" s="15">
        <v>15848</v>
      </c>
      <c r="C63" s="15">
        <v>12349</v>
      </c>
      <c r="D63" s="15">
        <v>16626</v>
      </c>
      <c r="E63" s="15">
        <v>3270</v>
      </c>
      <c r="F63" s="15">
        <v>41385</v>
      </c>
      <c r="G63" s="15">
        <v>105156</v>
      </c>
      <c r="H63" s="15">
        <v>179102</v>
      </c>
      <c r="I63" s="15">
        <v>5715</v>
      </c>
      <c r="J63" s="177">
        <f t="shared" si="2"/>
        <v>379451</v>
      </c>
    </row>
    <row r="64" spans="1:10" ht="20.100000000000001" customHeight="1" x14ac:dyDescent="0.2">
      <c r="A64" s="161" t="s">
        <v>134</v>
      </c>
      <c r="B64" s="15">
        <v>12603</v>
      </c>
      <c r="C64" s="15">
        <v>6770</v>
      </c>
      <c r="D64" s="15">
        <v>3163</v>
      </c>
      <c r="E64" s="15">
        <v>18698</v>
      </c>
      <c r="F64" s="15">
        <v>10031</v>
      </c>
      <c r="G64" s="15">
        <v>3991</v>
      </c>
      <c r="H64" s="15">
        <v>26909</v>
      </c>
      <c r="I64" s="15">
        <v>3155</v>
      </c>
      <c r="J64" s="177">
        <f t="shared" si="2"/>
        <v>85320</v>
      </c>
    </row>
    <row r="65" spans="1:10" ht="20.100000000000001" customHeight="1" x14ac:dyDescent="0.2">
      <c r="A65" s="161" t="s">
        <v>135</v>
      </c>
      <c r="B65" s="15">
        <v>89</v>
      </c>
      <c r="C65" s="15">
        <v>7485</v>
      </c>
      <c r="D65" s="15">
        <v>130</v>
      </c>
      <c r="E65" s="15">
        <v>971</v>
      </c>
      <c r="F65" s="15">
        <v>20251</v>
      </c>
      <c r="G65" s="15">
        <v>10208</v>
      </c>
      <c r="H65" s="15">
        <v>371</v>
      </c>
      <c r="I65" s="15">
        <v>6197</v>
      </c>
      <c r="J65" s="177">
        <f t="shared" si="2"/>
        <v>45702</v>
      </c>
    </row>
    <row r="66" spans="1:10" ht="20.100000000000001" customHeight="1" x14ac:dyDescent="0.2">
      <c r="A66" s="161" t="s">
        <v>136</v>
      </c>
      <c r="B66" s="15">
        <v>0</v>
      </c>
      <c r="C66" s="15">
        <v>0</v>
      </c>
      <c r="D66" s="15">
        <v>0</v>
      </c>
      <c r="E66" s="15">
        <v>40153</v>
      </c>
      <c r="F66" s="15">
        <v>10875</v>
      </c>
      <c r="G66" s="15">
        <v>3465</v>
      </c>
      <c r="H66" s="15">
        <v>416</v>
      </c>
      <c r="I66" s="15">
        <v>1063</v>
      </c>
      <c r="J66" s="177">
        <f t="shared" si="2"/>
        <v>55972</v>
      </c>
    </row>
    <row r="67" spans="1:10" ht="20.100000000000001" customHeight="1" x14ac:dyDescent="0.2">
      <c r="A67" s="161" t="s">
        <v>137</v>
      </c>
      <c r="B67" s="15">
        <v>4702</v>
      </c>
      <c r="C67" s="15">
        <v>23834</v>
      </c>
      <c r="D67" s="15">
        <v>540</v>
      </c>
      <c r="E67" s="15">
        <v>8609</v>
      </c>
      <c r="F67" s="15">
        <v>28211</v>
      </c>
      <c r="G67" s="15">
        <v>10051</v>
      </c>
      <c r="H67" s="15">
        <v>594</v>
      </c>
      <c r="I67" s="15">
        <v>5409</v>
      </c>
      <c r="J67" s="177">
        <f t="shared" si="2"/>
        <v>81950</v>
      </c>
    </row>
    <row r="68" spans="1:10" ht="20.100000000000001" customHeight="1" x14ac:dyDescent="0.2">
      <c r="A68" s="161" t="s">
        <v>138</v>
      </c>
      <c r="B68" s="15">
        <v>68929</v>
      </c>
      <c r="C68" s="15">
        <v>16412</v>
      </c>
      <c r="D68" s="15">
        <v>41576</v>
      </c>
      <c r="E68" s="15">
        <v>59056</v>
      </c>
      <c r="F68" s="15">
        <v>45158</v>
      </c>
      <c r="G68" s="15">
        <v>8161</v>
      </c>
      <c r="H68" s="15">
        <v>29625</v>
      </c>
      <c r="I68" s="15">
        <v>13398</v>
      </c>
      <c r="J68" s="177">
        <f t="shared" si="2"/>
        <v>282315</v>
      </c>
    </row>
    <row r="69" spans="1:10" ht="20.100000000000001" customHeight="1" x14ac:dyDescent="0.2">
      <c r="A69" s="161" t="s">
        <v>139</v>
      </c>
      <c r="B69" s="15">
        <v>8573</v>
      </c>
      <c r="C69" s="15">
        <v>4276</v>
      </c>
      <c r="D69" s="15">
        <v>20574</v>
      </c>
      <c r="E69" s="15">
        <v>3987</v>
      </c>
      <c r="F69" s="15">
        <v>14082</v>
      </c>
      <c r="G69" s="15">
        <v>15634</v>
      </c>
      <c r="H69" s="15">
        <v>14604</v>
      </c>
      <c r="I69" s="15">
        <v>1808</v>
      </c>
      <c r="J69" s="177">
        <f t="shared" si="2"/>
        <v>83538</v>
      </c>
    </row>
    <row r="70" spans="1:10" ht="20.100000000000001" customHeight="1" x14ac:dyDescent="0.2">
      <c r="A70" s="161" t="s">
        <v>140</v>
      </c>
      <c r="B70" s="15">
        <v>20</v>
      </c>
      <c r="C70" s="15">
        <v>0</v>
      </c>
      <c r="D70" s="15">
        <v>0</v>
      </c>
      <c r="E70" s="15">
        <v>12113</v>
      </c>
      <c r="F70" s="15">
        <v>10</v>
      </c>
      <c r="G70" s="15">
        <v>10</v>
      </c>
      <c r="H70" s="15">
        <v>14</v>
      </c>
      <c r="I70" s="15">
        <v>120</v>
      </c>
      <c r="J70" s="177">
        <f t="shared" si="2"/>
        <v>12287</v>
      </c>
    </row>
    <row r="71" spans="1:10" ht="20.100000000000001" customHeight="1" x14ac:dyDescent="0.2">
      <c r="A71" s="161" t="s">
        <v>141</v>
      </c>
      <c r="B71" s="15">
        <v>32889</v>
      </c>
      <c r="C71" s="15">
        <v>26506</v>
      </c>
      <c r="D71" s="15">
        <v>6493</v>
      </c>
      <c r="E71" s="15">
        <v>9858</v>
      </c>
      <c r="F71" s="15">
        <v>19992</v>
      </c>
      <c r="G71" s="15">
        <v>6022</v>
      </c>
      <c r="H71" s="15">
        <v>10542</v>
      </c>
      <c r="I71" s="15">
        <v>9147</v>
      </c>
      <c r="J71" s="177">
        <f t="shared" si="2"/>
        <v>121449</v>
      </c>
    </row>
    <row r="72" spans="1:10" ht="20.100000000000001" customHeight="1" x14ac:dyDescent="0.2">
      <c r="A72" s="161" t="s">
        <v>142</v>
      </c>
      <c r="B72" s="15">
        <v>8548</v>
      </c>
      <c r="C72" s="15">
        <v>867</v>
      </c>
      <c r="D72" s="15">
        <v>4229</v>
      </c>
      <c r="E72" s="15">
        <v>6907</v>
      </c>
      <c r="F72" s="15">
        <v>3818</v>
      </c>
      <c r="G72" s="15">
        <v>5721</v>
      </c>
      <c r="H72" s="15">
        <v>10431</v>
      </c>
      <c r="I72" s="15">
        <v>150</v>
      </c>
      <c r="J72" s="177">
        <f t="shared" si="2"/>
        <v>40671</v>
      </c>
    </row>
    <row r="73" spans="1:10" ht="20.100000000000001" customHeight="1" x14ac:dyDescent="0.2">
      <c r="A73" s="161" t="s">
        <v>143</v>
      </c>
      <c r="B73" s="15">
        <v>936</v>
      </c>
      <c r="C73" s="15">
        <v>131</v>
      </c>
      <c r="D73" s="15">
        <v>7610</v>
      </c>
      <c r="E73" s="15">
        <v>4335</v>
      </c>
      <c r="F73" s="15">
        <v>20839</v>
      </c>
      <c r="G73" s="15">
        <v>3630</v>
      </c>
      <c r="H73" s="15">
        <v>17725</v>
      </c>
      <c r="I73" s="15">
        <v>39</v>
      </c>
      <c r="J73" s="177">
        <f t="shared" si="2"/>
        <v>55245</v>
      </c>
    </row>
    <row r="74" spans="1:10" ht="20.100000000000001" customHeight="1" x14ac:dyDescent="0.2">
      <c r="A74" s="161" t="s">
        <v>144</v>
      </c>
      <c r="B74" s="15">
        <v>1471</v>
      </c>
      <c r="C74" s="15">
        <v>1123</v>
      </c>
      <c r="D74" s="15">
        <v>4622</v>
      </c>
      <c r="E74" s="15">
        <v>2436</v>
      </c>
      <c r="F74" s="15">
        <v>5968</v>
      </c>
      <c r="G74" s="15">
        <v>891</v>
      </c>
      <c r="H74" s="15">
        <v>2949</v>
      </c>
      <c r="I74" s="15">
        <v>96</v>
      </c>
      <c r="J74" s="177">
        <f t="shared" si="2"/>
        <v>19556</v>
      </c>
    </row>
    <row r="75" spans="1:10" ht="20.100000000000001" customHeight="1" x14ac:dyDescent="0.2">
      <c r="A75" s="161" t="s">
        <v>145</v>
      </c>
      <c r="B75" s="15">
        <v>315</v>
      </c>
      <c r="C75" s="15">
        <v>70</v>
      </c>
      <c r="D75" s="15">
        <v>0</v>
      </c>
      <c r="E75" s="15">
        <v>6857</v>
      </c>
      <c r="F75" s="15">
        <v>2690</v>
      </c>
      <c r="G75" s="15">
        <v>772</v>
      </c>
      <c r="H75" s="15">
        <v>66</v>
      </c>
      <c r="I75" s="15">
        <v>124</v>
      </c>
      <c r="J75" s="177">
        <f t="shared" si="2"/>
        <v>10894</v>
      </c>
    </row>
    <row r="76" spans="1:10" ht="20.100000000000001" customHeight="1" x14ac:dyDescent="0.2">
      <c r="A76" s="161" t="s">
        <v>146</v>
      </c>
      <c r="B76" s="15">
        <v>1219</v>
      </c>
      <c r="C76" s="15">
        <v>136</v>
      </c>
      <c r="D76" s="15">
        <v>488</v>
      </c>
      <c r="E76" s="15">
        <v>25071</v>
      </c>
      <c r="F76" s="15">
        <v>7331</v>
      </c>
      <c r="G76" s="15">
        <v>4743</v>
      </c>
      <c r="H76" s="15">
        <v>1027</v>
      </c>
      <c r="I76" s="15">
        <v>201</v>
      </c>
      <c r="J76" s="177">
        <f t="shared" si="2"/>
        <v>40216</v>
      </c>
    </row>
    <row r="77" spans="1:10" ht="20.100000000000001" customHeight="1" x14ac:dyDescent="0.2">
      <c r="A77" s="161" t="s">
        <v>147</v>
      </c>
      <c r="B77" s="15">
        <v>4202</v>
      </c>
      <c r="C77" s="15">
        <v>629</v>
      </c>
      <c r="D77" s="15">
        <v>270</v>
      </c>
      <c r="E77" s="15">
        <v>2583</v>
      </c>
      <c r="F77" s="15">
        <v>12245</v>
      </c>
      <c r="G77" s="15">
        <v>430</v>
      </c>
      <c r="H77" s="15">
        <v>526</v>
      </c>
      <c r="I77" s="15">
        <v>217</v>
      </c>
      <c r="J77" s="177">
        <f t="shared" si="2"/>
        <v>21102</v>
      </c>
    </row>
    <row r="78" spans="1:10" ht="20.100000000000001" customHeight="1" x14ac:dyDescent="0.2">
      <c r="A78" s="161" t="s">
        <v>148</v>
      </c>
      <c r="B78" s="15">
        <v>0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77">
        <f>SUM(B78:I78)</f>
        <v>0</v>
      </c>
    </row>
    <row r="79" spans="1:10" ht="20.100000000000001" customHeight="1" x14ac:dyDescent="0.2">
      <c r="A79" s="161" t="s">
        <v>149</v>
      </c>
      <c r="B79" s="15">
        <v>24</v>
      </c>
      <c r="C79" s="15">
        <v>24</v>
      </c>
      <c r="D79" s="15">
        <v>55</v>
      </c>
      <c r="E79" s="15">
        <v>8467</v>
      </c>
      <c r="F79" s="15">
        <v>6600</v>
      </c>
      <c r="G79" s="15">
        <v>3447</v>
      </c>
      <c r="H79" s="15">
        <v>15</v>
      </c>
      <c r="I79" s="15">
        <v>28</v>
      </c>
      <c r="J79" s="177">
        <f t="shared" si="2"/>
        <v>18660</v>
      </c>
    </row>
    <row r="80" spans="1:10" ht="20.100000000000001" customHeight="1" x14ac:dyDescent="0.2">
      <c r="A80" s="161" t="s">
        <v>150</v>
      </c>
      <c r="B80" s="15">
        <v>83137</v>
      </c>
      <c r="C80" s="15">
        <v>4113</v>
      </c>
      <c r="D80" s="15">
        <v>10324</v>
      </c>
      <c r="E80" s="15">
        <v>4326</v>
      </c>
      <c r="F80" s="15">
        <v>15070</v>
      </c>
      <c r="G80" s="15">
        <v>17567</v>
      </c>
      <c r="H80" s="15">
        <v>1799</v>
      </c>
      <c r="I80" s="15">
        <v>2063</v>
      </c>
      <c r="J80" s="177">
        <f t="shared" si="2"/>
        <v>138399</v>
      </c>
    </row>
    <row r="81" spans="1:10" ht="20.100000000000001" customHeight="1" x14ac:dyDescent="0.2">
      <c r="A81" s="161" t="s">
        <v>151</v>
      </c>
      <c r="B81" s="15">
        <v>977</v>
      </c>
      <c r="C81" s="15">
        <v>42037</v>
      </c>
      <c r="D81" s="15">
        <v>3655</v>
      </c>
      <c r="E81" s="15">
        <v>3463</v>
      </c>
      <c r="F81" s="15">
        <v>32428</v>
      </c>
      <c r="G81" s="15">
        <v>1307</v>
      </c>
      <c r="H81" s="15">
        <v>227</v>
      </c>
      <c r="I81" s="15">
        <v>7224</v>
      </c>
      <c r="J81" s="177">
        <f t="shared" si="2"/>
        <v>91318</v>
      </c>
    </row>
    <row r="82" spans="1:10" ht="20.100000000000001" customHeight="1" x14ac:dyDescent="0.2">
      <c r="A82" s="161" t="s">
        <v>152</v>
      </c>
      <c r="B82" s="15">
        <v>11809</v>
      </c>
      <c r="C82" s="15">
        <v>16838</v>
      </c>
      <c r="D82" s="15">
        <v>16504</v>
      </c>
      <c r="E82" s="15">
        <v>13037</v>
      </c>
      <c r="F82" s="15">
        <v>7018</v>
      </c>
      <c r="G82" s="15">
        <v>19625</v>
      </c>
      <c r="H82" s="15">
        <v>7207</v>
      </c>
      <c r="I82" s="15">
        <v>835</v>
      </c>
      <c r="J82" s="177">
        <f t="shared" si="2"/>
        <v>92873</v>
      </c>
    </row>
    <row r="83" spans="1:10" ht="20.100000000000001" customHeight="1" x14ac:dyDescent="0.2">
      <c r="A83" s="161" t="s">
        <v>153</v>
      </c>
      <c r="B83" s="15">
        <v>479</v>
      </c>
      <c r="C83" s="15">
        <v>112</v>
      </c>
      <c r="D83" s="15">
        <v>16551</v>
      </c>
      <c r="E83" s="15">
        <v>0</v>
      </c>
      <c r="F83" s="15">
        <v>4</v>
      </c>
      <c r="G83" s="15">
        <v>5713</v>
      </c>
      <c r="H83" s="15">
        <v>5911</v>
      </c>
      <c r="I83" s="15">
        <v>2743</v>
      </c>
      <c r="J83" s="177">
        <f t="shared" si="2"/>
        <v>31513</v>
      </c>
    </row>
    <row r="84" spans="1:10" ht="20.100000000000001" customHeight="1" x14ac:dyDescent="0.2">
      <c r="A84" s="161" t="s">
        <v>154</v>
      </c>
      <c r="B84" s="15">
        <v>15089</v>
      </c>
      <c r="C84" s="15">
        <v>57621</v>
      </c>
      <c r="D84" s="15">
        <v>1669</v>
      </c>
      <c r="E84" s="15">
        <v>10995</v>
      </c>
      <c r="F84" s="15">
        <v>78801</v>
      </c>
      <c r="G84" s="15">
        <v>17446</v>
      </c>
      <c r="H84" s="15">
        <v>351</v>
      </c>
      <c r="I84" s="15">
        <v>50601</v>
      </c>
      <c r="J84" s="177">
        <f t="shared" si="2"/>
        <v>232573</v>
      </c>
    </row>
    <row r="85" spans="1:10" ht="20.100000000000001" customHeight="1" x14ac:dyDescent="0.2">
      <c r="A85" s="161" t="s">
        <v>155</v>
      </c>
      <c r="B85" s="15">
        <v>16179</v>
      </c>
      <c r="C85" s="15">
        <v>98804</v>
      </c>
      <c r="D85" s="15">
        <v>10225</v>
      </c>
      <c r="E85" s="15">
        <v>294</v>
      </c>
      <c r="F85" s="15">
        <v>4951</v>
      </c>
      <c r="G85" s="15">
        <v>0</v>
      </c>
      <c r="H85" s="15">
        <v>0</v>
      </c>
      <c r="I85" s="15">
        <v>1171</v>
      </c>
      <c r="J85" s="177">
        <f t="shared" si="2"/>
        <v>131624</v>
      </c>
    </row>
    <row r="86" spans="1:10" ht="20.100000000000001" customHeight="1" x14ac:dyDescent="0.2">
      <c r="A86" s="161" t="s">
        <v>156</v>
      </c>
      <c r="B86" s="15">
        <v>2559</v>
      </c>
      <c r="C86" s="15">
        <v>1870</v>
      </c>
      <c r="D86" s="15">
        <v>210</v>
      </c>
      <c r="E86" s="15">
        <v>0</v>
      </c>
      <c r="F86" s="15">
        <v>30894</v>
      </c>
      <c r="G86" s="15">
        <v>9037</v>
      </c>
      <c r="H86" s="15">
        <v>100</v>
      </c>
      <c r="I86" s="15">
        <v>6539</v>
      </c>
      <c r="J86" s="177">
        <f t="shared" si="2"/>
        <v>51209</v>
      </c>
    </row>
    <row r="87" spans="1:10" ht="20.100000000000001" customHeight="1" x14ac:dyDescent="0.2">
      <c r="A87" s="161" t="s">
        <v>157</v>
      </c>
      <c r="B87" s="15">
        <v>465866</v>
      </c>
      <c r="C87" s="15">
        <v>161653</v>
      </c>
      <c r="D87" s="15">
        <v>838527</v>
      </c>
      <c r="E87" s="15">
        <v>160742</v>
      </c>
      <c r="F87" s="15">
        <v>312015</v>
      </c>
      <c r="G87" s="15">
        <v>906792</v>
      </c>
      <c r="H87" s="15">
        <v>162790</v>
      </c>
      <c r="I87" s="15">
        <v>4222</v>
      </c>
      <c r="J87" s="177">
        <f t="shared" si="2"/>
        <v>3012607</v>
      </c>
    </row>
    <row r="88" spans="1:10" ht="20.100000000000001" customHeight="1" x14ac:dyDescent="0.2">
      <c r="A88" s="161" t="s">
        <v>158</v>
      </c>
      <c r="B88" s="15">
        <v>1523887</v>
      </c>
      <c r="C88" s="15">
        <v>1318565</v>
      </c>
      <c r="D88" s="15">
        <v>257629</v>
      </c>
      <c r="E88" s="15">
        <v>2218246</v>
      </c>
      <c r="F88" s="15">
        <v>476719</v>
      </c>
      <c r="G88" s="15">
        <v>1429099</v>
      </c>
      <c r="H88" s="15">
        <v>315322</v>
      </c>
      <c r="I88" s="15">
        <v>27534</v>
      </c>
      <c r="J88" s="177">
        <f t="shared" si="2"/>
        <v>7567001</v>
      </c>
    </row>
    <row r="89" spans="1:10" ht="20.100000000000001" customHeight="1" x14ac:dyDescent="0.2">
      <c r="A89" s="161" t="s">
        <v>198</v>
      </c>
      <c r="B89" s="15">
        <v>0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77">
        <f t="shared" si="2"/>
        <v>0</v>
      </c>
    </row>
    <row r="90" spans="1:10" ht="15" customHeight="1" thickBot="1" x14ac:dyDescent="0.25">
      <c r="A90" s="68" t="s">
        <v>10</v>
      </c>
      <c r="B90" s="53">
        <f>SUM(B55:B89)</f>
        <v>2457418</v>
      </c>
      <c r="C90" s="53">
        <f t="shared" ref="C90:I90" si="3">SUM(C55:C89)</f>
        <v>3693555</v>
      </c>
      <c r="D90" s="53">
        <f t="shared" si="3"/>
        <v>2215730</v>
      </c>
      <c r="E90" s="53">
        <f t="shared" si="3"/>
        <v>3138988</v>
      </c>
      <c r="F90" s="53">
        <f t="shared" si="3"/>
        <v>1437360</v>
      </c>
      <c r="G90" s="53">
        <f t="shared" si="3"/>
        <v>2916184</v>
      </c>
      <c r="H90" s="53">
        <f t="shared" si="3"/>
        <v>1422779</v>
      </c>
      <c r="I90" s="53">
        <f t="shared" si="3"/>
        <v>711917</v>
      </c>
      <c r="J90" s="54">
        <f>SUM(J55:J89)</f>
        <v>17993931</v>
      </c>
    </row>
    <row r="91" spans="1:10" x14ac:dyDescent="0.2">
      <c r="A91" s="103"/>
      <c r="B91" s="103"/>
      <c r="C91" s="103"/>
      <c r="D91" s="103"/>
      <c r="E91" s="103"/>
      <c r="F91" s="103"/>
      <c r="G91" s="103"/>
      <c r="H91" s="103"/>
      <c r="I91" s="103"/>
      <c r="J91" s="103"/>
    </row>
    <row r="92" spans="1:10" x14ac:dyDescent="0.2">
      <c r="A92" s="103"/>
      <c r="B92" s="103"/>
      <c r="C92" s="103"/>
      <c r="D92" s="103"/>
      <c r="E92" s="103"/>
      <c r="F92" s="103"/>
      <c r="G92" s="103"/>
      <c r="H92" s="103"/>
      <c r="I92" s="103"/>
      <c r="J92" s="103"/>
    </row>
    <row r="93" spans="1:10" x14ac:dyDescent="0.2">
      <c r="A93" s="103"/>
      <c r="B93" s="103"/>
      <c r="C93" s="103"/>
      <c r="D93" s="103"/>
      <c r="E93" s="103"/>
      <c r="F93" s="103"/>
      <c r="G93" s="103"/>
      <c r="H93" s="103"/>
      <c r="I93" s="103"/>
      <c r="J93" s="103"/>
    </row>
    <row r="94" spans="1:10" x14ac:dyDescent="0.2">
      <c r="A94" s="103"/>
      <c r="B94" s="103"/>
      <c r="C94" s="103"/>
      <c r="D94" s="103"/>
      <c r="E94" s="103"/>
      <c r="F94" s="103"/>
      <c r="G94" s="103"/>
      <c r="H94" s="103"/>
      <c r="I94" s="103"/>
      <c r="J94" s="103"/>
    </row>
    <row r="95" spans="1:10" x14ac:dyDescent="0.2">
      <c r="A95" s="103"/>
      <c r="B95" s="103"/>
      <c r="C95" s="103"/>
      <c r="D95" s="103"/>
      <c r="E95" s="103"/>
      <c r="F95" s="103"/>
      <c r="G95" s="103"/>
      <c r="H95" s="103"/>
      <c r="I95" s="103"/>
      <c r="J95" s="103"/>
    </row>
    <row r="96" spans="1:10" ht="15.75" x14ac:dyDescent="0.25">
      <c r="A96" s="77"/>
      <c r="B96" s="77"/>
      <c r="C96" s="77"/>
      <c r="D96" s="77"/>
      <c r="E96" s="77"/>
      <c r="F96" s="77"/>
      <c r="G96" s="77"/>
      <c r="H96" s="77"/>
      <c r="I96" s="77"/>
      <c r="J96" s="77"/>
    </row>
    <row r="97" spans="1:10" ht="15.75" x14ac:dyDescent="0.25">
      <c r="A97" s="199" t="s">
        <v>206</v>
      </c>
      <c r="B97" s="199"/>
      <c r="C97" s="199"/>
      <c r="D97" s="199"/>
      <c r="E97" s="199"/>
      <c r="F97" s="199"/>
      <c r="G97" s="199"/>
      <c r="H97" s="199"/>
      <c r="I97" s="199"/>
      <c r="J97" s="199"/>
    </row>
    <row r="98" spans="1:10" ht="13.5" thickBot="1" x14ac:dyDescent="0.25">
      <c r="A98" s="103"/>
      <c r="B98" s="103"/>
      <c r="C98" s="103"/>
      <c r="D98" s="103"/>
      <c r="E98" s="103"/>
      <c r="F98" s="103"/>
      <c r="G98" s="103"/>
      <c r="H98" s="103"/>
      <c r="I98" s="103"/>
      <c r="J98" s="103"/>
    </row>
    <row r="99" spans="1:10" x14ac:dyDescent="0.2">
      <c r="A99" s="174" t="s">
        <v>1</v>
      </c>
      <c r="B99" s="175" t="s">
        <v>2</v>
      </c>
      <c r="C99" s="175" t="s">
        <v>3</v>
      </c>
      <c r="D99" s="175" t="s">
        <v>4</v>
      </c>
      <c r="E99" s="175" t="s">
        <v>5</v>
      </c>
      <c r="F99" s="175" t="s">
        <v>6</v>
      </c>
      <c r="G99" s="175" t="s">
        <v>7</v>
      </c>
      <c r="H99" s="175" t="s">
        <v>8</v>
      </c>
      <c r="I99" s="175" t="s">
        <v>9</v>
      </c>
      <c r="J99" s="176" t="s">
        <v>10</v>
      </c>
    </row>
    <row r="100" spans="1:10" ht="20.100000000000001" customHeight="1" x14ac:dyDescent="0.2">
      <c r="A100" s="161" t="s">
        <v>125</v>
      </c>
      <c r="B100" s="15">
        <v>164380</v>
      </c>
      <c r="C100" s="15">
        <v>3674364</v>
      </c>
      <c r="D100" s="15">
        <v>3776973</v>
      </c>
      <c r="E100" s="15">
        <v>1957032</v>
      </c>
      <c r="F100" s="15">
        <v>112476</v>
      </c>
      <c r="G100" s="15">
        <v>11513</v>
      </c>
      <c r="H100" s="15">
        <v>487907</v>
      </c>
      <c r="I100" s="15">
        <v>156778</v>
      </c>
      <c r="J100" s="177">
        <f>SUM(B100:I100)</f>
        <v>10341423</v>
      </c>
    </row>
    <row r="101" spans="1:10" ht="20.100000000000001" customHeight="1" x14ac:dyDescent="0.2">
      <c r="A101" s="161" t="s">
        <v>126</v>
      </c>
      <c r="B101" s="15">
        <v>198564</v>
      </c>
      <c r="C101" s="15">
        <v>50247</v>
      </c>
      <c r="D101" s="15">
        <v>57477</v>
      </c>
      <c r="E101" s="15">
        <v>30660</v>
      </c>
      <c r="F101" s="15">
        <v>93673</v>
      </c>
      <c r="G101" s="15">
        <v>53631</v>
      </c>
      <c r="H101" s="15">
        <v>287657</v>
      </c>
      <c r="I101" s="15">
        <v>33102</v>
      </c>
      <c r="J101" s="177">
        <f>SUM(B101:I101)</f>
        <v>805011</v>
      </c>
    </row>
    <row r="102" spans="1:10" ht="20.100000000000001" customHeight="1" x14ac:dyDescent="0.2">
      <c r="A102" s="161" t="s">
        <v>127</v>
      </c>
      <c r="B102" s="15">
        <v>25573</v>
      </c>
      <c r="C102" s="15">
        <v>15988</v>
      </c>
      <c r="D102" s="15">
        <v>65751</v>
      </c>
      <c r="E102" s="15">
        <v>0</v>
      </c>
      <c r="F102" s="15">
        <v>403</v>
      </c>
      <c r="G102" s="15">
        <v>168623</v>
      </c>
      <c r="H102" s="15">
        <v>1875</v>
      </c>
      <c r="I102" s="15">
        <v>0</v>
      </c>
      <c r="J102" s="177">
        <f t="shared" ref="J102:J133" si="4">SUM(B102:I102)</f>
        <v>278213</v>
      </c>
    </row>
    <row r="103" spans="1:10" ht="20.100000000000001" customHeight="1" x14ac:dyDescent="0.2">
      <c r="A103" s="161" t="s">
        <v>128</v>
      </c>
      <c r="B103" s="15">
        <v>3401</v>
      </c>
      <c r="C103" s="15">
        <v>126030</v>
      </c>
      <c r="D103" s="15">
        <v>12342</v>
      </c>
      <c r="E103" s="15">
        <v>2324</v>
      </c>
      <c r="F103" s="15">
        <v>15641</v>
      </c>
      <c r="G103" s="15">
        <v>30962</v>
      </c>
      <c r="H103" s="15">
        <v>1371</v>
      </c>
      <c r="I103" s="15">
        <v>56437</v>
      </c>
      <c r="J103" s="177">
        <f t="shared" si="4"/>
        <v>248508</v>
      </c>
    </row>
    <row r="104" spans="1:10" ht="20.100000000000001" customHeight="1" x14ac:dyDescent="0.2">
      <c r="A104" s="161" t="s">
        <v>129</v>
      </c>
      <c r="B104" s="15">
        <v>506</v>
      </c>
      <c r="C104" s="15">
        <v>769</v>
      </c>
      <c r="D104" s="15">
        <v>9836</v>
      </c>
      <c r="E104" s="15">
        <v>0</v>
      </c>
      <c r="F104" s="15">
        <v>638</v>
      </c>
      <c r="G104" s="15">
        <v>56</v>
      </c>
      <c r="H104" s="15">
        <v>46384</v>
      </c>
      <c r="I104" s="15">
        <v>2969</v>
      </c>
      <c r="J104" s="177">
        <f t="shared" si="4"/>
        <v>61158</v>
      </c>
    </row>
    <row r="105" spans="1:10" ht="20.100000000000001" customHeight="1" x14ac:dyDescent="0.2">
      <c r="A105" s="161" t="s">
        <v>130</v>
      </c>
      <c r="B105" s="15">
        <v>41503</v>
      </c>
      <c r="C105" s="15">
        <v>6252</v>
      </c>
      <c r="D105" s="15">
        <v>29897</v>
      </c>
      <c r="E105" s="15">
        <v>45571</v>
      </c>
      <c r="F105" s="15">
        <v>38021</v>
      </c>
      <c r="G105" s="15">
        <v>26099</v>
      </c>
      <c r="H105" s="15">
        <v>320648</v>
      </c>
      <c r="I105" s="15">
        <v>54507</v>
      </c>
      <c r="J105" s="177">
        <f t="shared" si="4"/>
        <v>562498</v>
      </c>
    </row>
    <row r="106" spans="1:10" ht="20.100000000000001" customHeight="1" x14ac:dyDescent="0.2">
      <c r="A106" s="161" t="s">
        <v>131</v>
      </c>
      <c r="B106" s="15">
        <v>4789</v>
      </c>
      <c r="C106" s="15">
        <v>5371</v>
      </c>
      <c r="D106" s="15">
        <v>6523</v>
      </c>
      <c r="E106" s="15">
        <v>7338</v>
      </c>
      <c r="F106" s="15">
        <v>5606</v>
      </c>
      <c r="G106" s="15">
        <v>24485</v>
      </c>
      <c r="H106" s="15">
        <v>27326</v>
      </c>
      <c r="I106" s="15">
        <v>13914</v>
      </c>
      <c r="J106" s="177">
        <f t="shared" si="4"/>
        <v>95352</v>
      </c>
    </row>
    <row r="107" spans="1:10" ht="20.100000000000001" customHeight="1" x14ac:dyDescent="0.2">
      <c r="A107" s="161" t="s">
        <v>132</v>
      </c>
      <c r="B107" s="15">
        <v>341</v>
      </c>
      <c r="C107" s="15">
        <v>0</v>
      </c>
      <c r="D107" s="15">
        <v>80</v>
      </c>
      <c r="E107" s="15">
        <v>148</v>
      </c>
      <c r="F107" s="15">
        <v>533</v>
      </c>
      <c r="G107" s="15">
        <v>2640</v>
      </c>
      <c r="H107" s="15">
        <v>5514</v>
      </c>
      <c r="I107" s="15">
        <v>0</v>
      </c>
      <c r="J107" s="177">
        <f t="shared" si="4"/>
        <v>9256</v>
      </c>
    </row>
    <row r="108" spans="1:10" ht="20.100000000000001" customHeight="1" x14ac:dyDescent="0.2">
      <c r="A108" s="161" t="s">
        <v>133</v>
      </c>
      <c r="B108" s="15">
        <v>46441</v>
      </c>
      <c r="C108" s="15">
        <v>8263</v>
      </c>
      <c r="D108" s="15">
        <v>26232</v>
      </c>
      <c r="E108" s="15">
        <v>2803</v>
      </c>
      <c r="F108" s="15">
        <v>51468</v>
      </c>
      <c r="G108" s="15">
        <v>146033</v>
      </c>
      <c r="H108" s="15">
        <v>154104</v>
      </c>
      <c r="I108" s="15">
        <v>7680</v>
      </c>
      <c r="J108" s="177">
        <f t="shared" si="4"/>
        <v>443024</v>
      </c>
    </row>
    <row r="109" spans="1:10" ht="20.100000000000001" customHeight="1" x14ac:dyDescent="0.2">
      <c r="A109" s="161" t="s">
        <v>134</v>
      </c>
      <c r="B109" s="15">
        <v>110925</v>
      </c>
      <c r="C109" s="15">
        <v>46748</v>
      </c>
      <c r="D109" s="15">
        <v>23530</v>
      </c>
      <c r="E109" s="15">
        <v>165734</v>
      </c>
      <c r="F109" s="15">
        <v>83194</v>
      </c>
      <c r="G109" s="15">
        <v>28691</v>
      </c>
      <c r="H109" s="15">
        <v>235710</v>
      </c>
      <c r="I109" s="15">
        <v>18217</v>
      </c>
      <c r="J109" s="177">
        <f t="shared" si="4"/>
        <v>712749</v>
      </c>
    </row>
    <row r="110" spans="1:10" ht="20.100000000000001" customHeight="1" x14ac:dyDescent="0.2">
      <c r="A110" s="161" t="s">
        <v>135</v>
      </c>
      <c r="B110" s="15">
        <v>675</v>
      </c>
      <c r="C110" s="15">
        <v>72799</v>
      </c>
      <c r="D110" s="15">
        <v>1125</v>
      </c>
      <c r="E110" s="15">
        <v>2562</v>
      </c>
      <c r="F110" s="15">
        <v>180955</v>
      </c>
      <c r="G110" s="15">
        <v>88540</v>
      </c>
      <c r="H110" s="15">
        <v>2712</v>
      </c>
      <c r="I110" s="15">
        <v>48393</v>
      </c>
      <c r="J110" s="177">
        <f t="shared" si="4"/>
        <v>397761</v>
      </c>
    </row>
    <row r="111" spans="1:10" ht="20.100000000000001" customHeight="1" x14ac:dyDescent="0.2">
      <c r="A111" s="161" t="s">
        <v>136</v>
      </c>
      <c r="B111" s="15">
        <v>0</v>
      </c>
      <c r="C111" s="15">
        <v>0</v>
      </c>
      <c r="D111" s="15">
        <v>0</v>
      </c>
      <c r="E111" s="15">
        <v>1262604</v>
      </c>
      <c r="F111" s="15">
        <v>110130</v>
      </c>
      <c r="G111" s="15">
        <v>46927</v>
      </c>
      <c r="H111" s="15">
        <v>3507</v>
      </c>
      <c r="I111" s="15">
        <v>3299</v>
      </c>
      <c r="J111" s="177">
        <f t="shared" si="4"/>
        <v>1426467</v>
      </c>
    </row>
    <row r="112" spans="1:10" ht="20.100000000000001" customHeight="1" x14ac:dyDescent="0.2">
      <c r="A112" s="161" t="s">
        <v>137</v>
      </c>
      <c r="B112" s="15">
        <v>45578</v>
      </c>
      <c r="C112" s="15">
        <v>408573</v>
      </c>
      <c r="D112" s="15">
        <v>3037</v>
      </c>
      <c r="E112" s="15">
        <v>82152</v>
      </c>
      <c r="F112" s="15">
        <v>239187</v>
      </c>
      <c r="G112" s="15">
        <v>48386</v>
      </c>
      <c r="H112" s="15">
        <v>4050</v>
      </c>
      <c r="I112" s="15">
        <v>39667</v>
      </c>
      <c r="J112" s="177">
        <f t="shared" si="4"/>
        <v>870630</v>
      </c>
    </row>
    <row r="113" spans="1:10" ht="20.100000000000001" customHeight="1" x14ac:dyDescent="0.2">
      <c r="A113" s="161" t="s">
        <v>138</v>
      </c>
      <c r="B113" s="15">
        <v>705797</v>
      </c>
      <c r="C113" s="15">
        <v>133313</v>
      </c>
      <c r="D113" s="15">
        <v>451226</v>
      </c>
      <c r="E113" s="15">
        <v>713333</v>
      </c>
      <c r="F113" s="15">
        <v>378960</v>
      </c>
      <c r="G113" s="15">
        <v>62094</v>
      </c>
      <c r="H113" s="15">
        <v>202061</v>
      </c>
      <c r="I113" s="15">
        <v>84089</v>
      </c>
      <c r="J113" s="177">
        <f t="shared" si="4"/>
        <v>2730873</v>
      </c>
    </row>
    <row r="114" spans="1:10" ht="20.100000000000001" customHeight="1" x14ac:dyDescent="0.2">
      <c r="A114" s="161" t="s">
        <v>139</v>
      </c>
      <c r="B114" s="15">
        <v>127171</v>
      </c>
      <c r="C114" s="15">
        <v>11328</v>
      </c>
      <c r="D114" s="15">
        <v>116496</v>
      </c>
      <c r="E114" s="15">
        <v>29782</v>
      </c>
      <c r="F114" s="15">
        <v>107103</v>
      </c>
      <c r="G114" s="15">
        <v>96457</v>
      </c>
      <c r="H114" s="15">
        <v>53318</v>
      </c>
      <c r="I114" s="15">
        <v>5384</v>
      </c>
      <c r="J114" s="177">
        <f t="shared" si="4"/>
        <v>547039</v>
      </c>
    </row>
    <row r="115" spans="1:10" ht="20.100000000000001" customHeight="1" x14ac:dyDescent="0.2">
      <c r="A115" s="161" t="s">
        <v>140</v>
      </c>
      <c r="B115" s="15">
        <v>163</v>
      </c>
      <c r="C115" s="15">
        <v>0</v>
      </c>
      <c r="D115" s="15">
        <v>0</v>
      </c>
      <c r="E115" s="15">
        <v>88778</v>
      </c>
      <c r="F115" s="15">
        <v>30</v>
      </c>
      <c r="G115" s="15">
        <v>32</v>
      </c>
      <c r="H115" s="15">
        <v>24</v>
      </c>
      <c r="I115" s="15">
        <v>780</v>
      </c>
      <c r="J115" s="177">
        <f t="shared" si="4"/>
        <v>89807</v>
      </c>
    </row>
    <row r="116" spans="1:10" ht="20.100000000000001" customHeight="1" x14ac:dyDescent="0.2">
      <c r="A116" s="161" t="s">
        <v>141</v>
      </c>
      <c r="B116" s="15">
        <v>286444</v>
      </c>
      <c r="C116" s="15">
        <v>91641</v>
      </c>
      <c r="D116" s="15">
        <v>33704</v>
      </c>
      <c r="E116" s="15">
        <v>65715</v>
      </c>
      <c r="F116" s="15">
        <v>109741</v>
      </c>
      <c r="G116" s="15">
        <v>36315</v>
      </c>
      <c r="H116" s="15">
        <v>24337</v>
      </c>
      <c r="I116" s="15">
        <v>71610</v>
      </c>
      <c r="J116" s="177">
        <f>SUM(B116:I116)</f>
        <v>719507</v>
      </c>
    </row>
    <row r="117" spans="1:10" ht="20.100000000000001" customHeight="1" x14ac:dyDescent="0.2">
      <c r="A117" s="161" t="s">
        <v>142</v>
      </c>
      <c r="B117" s="15">
        <v>124141</v>
      </c>
      <c r="C117" s="15">
        <v>1815</v>
      </c>
      <c r="D117" s="15">
        <v>29086</v>
      </c>
      <c r="E117" s="15">
        <v>52868</v>
      </c>
      <c r="F117" s="15">
        <v>43945</v>
      </c>
      <c r="G117" s="15">
        <v>33281</v>
      </c>
      <c r="H117" s="15">
        <v>64561</v>
      </c>
      <c r="I117" s="15">
        <v>551</v>
      </c>
      <c r="J117" s="177">
        <f t="shared" si="4"/>
        <v>350248</v>
      </c>
    </row>
    <row r="118" spans="1:10" ht="20.100000000000001" customHeight="1" x14ac:dyDescent="0.2">
      <c r="A118" s="161" t="s">
        <v>143</v>
      </c>
      <c r="B118" s="15">
        <v>13048</v>
      </c>
      <c r="C118" s="15">
        <v>3212</v>
      </c>
      <c r="D118" s="15">
        <v>138536</v>
      </c>
      <c r="E118" s="15">
        <v>136779</v>
      </c>
      <c r="F118" s="15">
        <v>411697</v>
      </c>
      <c r="G118" s="15">
        <v>34148</v>
      </c>
      <c r="H118" s="15">
        <v>170373</v>
      </c>
      <c r="I118" s="15">
        <v>149</v>
      </c>
      <c r="J118" s="177">
        <f t="shared" si="4"/>
        <v>907942</v>
      </c>
    </row>
    <row r="119" spans="1:10" ht="20.100000000000001" customHeight="1" x14ac:dyDescent="0.2">
      <c r="A119" s="161" t="s">
        <v>144</v>
      </c>
      <c r="B119" s="15">
        <v>20968</v>
      </c>
      <c r="C119" s="15">
        <v>2411</v>
      </c>
      <c r="D119" s="15">
        <v>56668</v>
      </c>
      <c r="E119" s="15">
        <v>34046</v>
      </c>
      <c r="F119" s="15">
        <v>92545</v>
      </c>
      <c r="G119" s="15">
        <v>12404</v>
      </c>
      <c r="H119" s="15">
        <v>20142</v>
      </c>
      <c r="I119" s="15">
        <v>278</v>
      </c>
      <c r="J119" s="177">
        <f t="shared" si="4"/>
        <v>239462</v>
      </c>
    </row>
    <row r="120" spans="1:10" ht="20.100000000000001" customHeight="1" x14ac:dyDescent="0.2">
      <c r="A120" s="161" t="s">
        <v>145</v>
      </c>
      <c r="B120" s="15">
        <v>508</v>
      </c>
      <c r="C120" s="15">
        <v>101</v>
      </c>
      <c r="D120" s="15">
        <v>0</v>
      </c>
      <c r="E120" s="15">
        <v>13522</v>
      </c>
      <c r="F120" s="15">
        <v>4713</v>
      </c>
      <c r="G120" s="15">
        <v>1623</v>
      </c>
      <c r="H120" s="15">
        <v>73</v>
      </c>
      <c r="I120" s="15">
        <v>109</v>
      </c>
      <c r="J120" s="177">
        <f t="shared" si="4"/>
        <v>20649</v>
      </c>
    </row>
    <row r="121" spans="1:10" ht="20.100000000000001" customHeight="1" x14ac:dyDescent="0.2">
      <c r="A121" s="161" t="s">
        <v>146</v>
      </c>
      <c r="B121" s="15">
        <v>556</v>
      </c>
      <c r="C121" s="15">
        <v>14</v>
      </c>
      <c r="D121" s="15">
        <v>424</v>
      </c>
      <c r="E121" s="15">
        <v>44490</v>
      </c>
      <c r="F121" s="15">
        <v>10122</v>
      </c>
      <c r="G121" s="15">
        <v>2942</v>
      </c>
      <c r="H121" s="15">
        <v>1759</v>
      </c>
      <c r="I121" s="15">
        <v>290</v>
      </c>
      <c r="J121" s="177">
        <f t="shared" si="4"/>
        <v>60597</v>
      </c>
    </row>
    <row r="122" spans="1:10" ht="20.100000000000001" customHeight="1" x14ac:dyDescent="0.2">
      <c r="A122" s="161" t="s">
        <v>147</v>
      </c>
      <c r="B122" s="15">
        <v>62695</v>
      </c>
      <c r="C122" s="15">
        <v>1426</v>
      </c>
      <c r="D122" s="15">
        <v>2595</v>
      </c>
      <c r="E122" s="15">
        <v>23989</v>
      </c>
      <c r="F122" s="15">
        <v>216805</v>
      </c>
      <c r="G122" s="15">
        <v>7176</v>
      </c>
      <c r="H122" s="15">
        <v>9767</v>
      </c>
      <c r="I122" s="15">
        <v>1238</v>
      </c>
      <c r="J122" s="177">
        <f t="shared" si="4"/>
        <v>325691</v>
      </c>
    </row>
    <row r="123" spans="1:10" ht="20.100000000000001" customHeight="1" x14ac:dyDescent="0.2">
      <c r="A123" s="161" t="s">
        <v>148</v>
      </c>
      <c r="B123" s="15">
        <v>0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77">
        <f t="shared" si="4"/>
        <v>0</v>
      </c>
    </row>
    <row r="124" spans="1:10" ht="20.100000000000001" customHeight="1" x14ac:dyDescent="0.2">
      <c r="A124" s="161" t="s">
        <v>149</v>
      </c>
      <c r="B124" s="15">
        <v>320</v>
      </c>
      <c r="C124" s="15">
        <v>157</v>
      </c>
      <c r="D124" s="15">
        <v>705</v>
      </c>
      <c r="E124" s="15">
        <v>473580</v>
      </c>
      <c r="F124" s="15">
        <v>87695</v>
      </c>
      <c r="G124" s="15">
        <v>26801</v>
      </c>
      <c r="H124" s="15">
        <v>83</v>
      </c>
      <c r="I124" s="15">
        <v>225</v>
      </c>
      <c r="J124" s="177">
        <f t="shared" si="4"/>
        <v>589566</v>
      </c>
    </row>
    <row r="125" spans="1:10" ht="20.100000000000001" customHeight="1" x14ac:dyDescent="0.2">
      <c r="A125" s="161" t="s">
        <v>150</v>
      </c>
      <c r="B125" s="15">
        <v>176533</v>
      </c>
      <c r="C125" s="15">
        <v>4319</v>
      </c>
      <c r="D125" s="15">
        <v>6288</v>
      </c>
      <c r="E125" s="15">
        <v>3177</v>
      </c>
      <c r="F125" s="15">
        <v>39552</v>
      </c>
      <c r="G125" s="15">
        <v>9975</v>
      </c>
      <c r="H125" s="15">
        <v>385</v>
      </c>
      <c r="I125" s="15">
        <v>4610</v>
      </c>
      <c r="J125" s="177">
        <f t="shared" si="4"/>
        <v>244839</v>
      </c>
    </row>
    <row r="126" spans="1:10" ht="20.100000000000001" customHeight="1" x14ac:dyDescent="0.2">
      <c r="A126" s="161" t="s">
        <v>151</v>
      </c>
      <c r="B126" s="15">
        <v>2638</v>
      </c>
      <c r="C126" s="15">
        <v>18966</v>
      </c>
      <c r="D126" s="15">
        <v>1463</v>
      </c>
      <c r="E126" s="15">
        <v>3930</v>
      </c>
      <c r="F126" s="15">
        <v>75172</v>
      </c>
      <c r="G126" s="15">
        <v>939</v>
      </c>
      <c r="H126" s="15">
        <v>186</v>
      </c>
      <c r="I126" s="15">
        <v>25839</v>
      </c>
      <c r="J126" s="177">
        <f t="shared" si="4"/>
        <v>129133</v>
      </c>
    </row>
    <row r="127" spans="1:10" ht="20.100000000000001" customHeight="1" x14ac:dyDescent="0.2">
      <c r="A127" s="161" t="s">
        <v>152</v>
      </c>
      <c r="B127" s="15">
        <v>25361</v>
      </c>
      <c r="C127" s="15">
        <v>6191</v>
      </c>
      <c r="D127" s="15">
        <v>66209</v>
      </c>
      <c r="E127" s="15">
        <v>9595</v>
      </c>
      <c r="F127" s="15">
        <v>6008</v>
      </c>
      <c r="G127" s="15">
        <v>14622</v>
      </c>
      <c r="H127" s="15">
        <v>11658</v>
      </c>
      <c r="I127" s="15">
        <v>715</v>
      </c>
      <c r="J127" s="177">
        <f t="shared" si="4"/>
        <v>140359</v>
      </c>
    </row>
    <row r="128" spans="1:10" ht="20.100000000000001" customHeight="1" x14ac:dyDescent="0.2">
      <c r="A128" s="161" t="s">
        <v>153</v>
      </c>
      <c r="B128" s="15">
        <v>425</v>
      </c>
      <c r="C128" s="15">
        <v>180</v>
      </c>
      <c r="D128" s="15">
        <v>32942</v>
      </c>
      <c r="E128" s="15">
        <v>0</v>
      </c>
      <c r="F128" s="15">
        <v>40</v>
      </c>
      <c r="G128" s="15">
        <v>3085</v>
      </c>
      <c r="H128" s="15">
        <v>4957</v>
      </c>
      <c r="I128" s="15">
        <v>2740</v>
      </c>
      <c r="J128" s="177">
        <f t="shared" si="4"/>
        <v>44369</v>
      </c>
    </row>
    <row r="129" spans="1:10" ht="20.100000000000001" customHeight="1" x14ac:dyDescent="0.2">
      <c r="A129" s="161" t="s">
        <v>154</v>
      </c>
      <c r="B129" s="15">
        <v>39206</v>
      </c>
      <c r="C129" s="15">
        <v>86747</v>
      </c>
      <c r="D129" s="15">
        <v>1200</v>
      </c>
      <c r="E129" s="15">
        <v>7579</v>
      </c>
      <c r="F129" s="15">
        <v>35332</v>
      </c>
      <c r="G129" s="15">
        <v>20202</v>
      </c>
      <c r="H129" s="15">
        <v>120</v>
      </c>
      <c r="I129" s="15">
        <v>103699</v>
      </c>
      <c r="J129" s="177">
        <f t="shared" si="4"/>
        <v>294085</v>
      </c>
    </row>
    <row r="130" spans="1:10" ht="20.100000000000001" customHeight="1" x14ac:dyDescent="0.2">
      <c r="A130" s="161" t="s">
        <v>155</v>
      </c>
      <c r="B130" s="15">
        <v>27027</v>
      </c>
      <c r="C130" s="15">
        <v>14385</v>
      </c>
      <c r="D130" s="15">
        <v>1925</v>
      </c>
      <c r="E130" s="15">
        <v>464</v>
      </c>
      <c r="F130" s="15">
        <v>14106</v>
      </c>
      <c r="G130" s="15">
        <v>0</v>
      </c>
      <c r="H130" s="15">
        <v>36</v>
      </c>
      <c r="I130" s="15">
        <v>2402</v>
      </c>
      <c r="J130" s="177">
        <f t="shared" si="4"/>
        <v>60345</v>
      </c>
    </row>
    <row r="131" spans="1:10" ht="20.100000000000001" customHeight="1" x14ac:dyDescent="0.2">
      <c r="A131" s="161" t="s">
        <v>156</v>
      </c>
      <c r="B131" s="15">
        <v>2518</v>
      </c>
      <c r="C131" s="15">
        <v>2278</v>
      </c>
      <c r="D131" s="15">
        <v>210</v>
      </c>
      <c r="E131" s="15">
        <v>0</v>
      </c>
      <c r="F131" s="15">
        <v>10282</v>
      </c>
      <c r="G131" s="15">
        <v>9534</v>
      </c>
      <c r="H131" s="15">
        <v>28</v>
      </c>
      <c r="I131" s="15">
        <v>13745</v>
      </c>
      <c r="J131" s="177">
        <f t="shared" si="4"/>
        <v>38595</v>
      </c>
    </row>
    <row r="132" spans="1:10" ht="20.100000000000001" customHeight="1" x14ac:dyDescent="0.2">
      <c r="A132" s="161" t="s">
        <v>157</v>
      </c>
      <c r="B132" s="15">
        <v>3574148</v>
      </c>
      <c r="C132" s="15">
        <v>895221</v>
      </c>
      <c r="D132" s="15">
        <v>5448434</v>
      </c>
      <c r="E132" s="15">
        <v>224781</v>
      </c>
      <c r="F132" s="15">
        <v>1241509</v>
      </c>
      <c r="G132" s="15">
        <v>3988166</v>
      </c>
      <c r="H132" s="15">
        <v>2560570</v>
      </c>
      <c r="I132" s="15">
        <v>112394</v>
      </c>
      <c r="J132" s="177">
        <f t="shared" si="4"/>
        <v>18045223</v>
      </c>
    </row>
    <row r="133" spans="1:10" ht="20.100000000000001" customHeight="1" x14ac:dyDescent="0.2">
      <c r="A133" s="161" t="s">
        <v>158</v>
      </c>
      <c r="B133" s="15">
        <v>327015</v>
      </c>
      <c r="C133" s="15">
        <v>169527</v>
      </c>
      <c r="D133" s="15">
        <v>68393</v>
      </c>
      <c r="E133" s="15">
        <v>195192</v>
      </c>
      <c r="F133" s="15">
        <v>59079</v>
      </c>
      <c r="G133" s="15">
        <v>289535</v>
      </c>
      <c r="H133" s="15">
        <v>116791</v>
      </c>
      <c r="I133" s="15">
        <v>30426</v>
      </c>
      <c r="J133" s="177">
        <f t="shared" si="4"/>
        <v>1255958</v>
      </c>
    </row>
    <row r="134" spans="1:10" ht="20.100000000000001" customHeight="1" thickBot="1" x14ac:dyDescent="0.25">
      <c r="A134" s="162" t="s">
        <v>198</v>
      </c>
      <c r="B134" s="178">
        <v>0</v>
      </c>
      <c r="C134" s="178">
        <v>0</v>
      </c>
      <c r="D134" s="178">
        <v>0</v>
      </c>
      <c r="E134" s="178">
        <v>0</v>
      </c>
      <c r="F134" s="178">
        <v>0</v>
      </c>
      <c r="G134" s="178">
        <v>0</v>
      </c>
      <c r="H134" s="178">
        <v>0</v>
      </c>
      <c r="I134" s="178">
        <v>0</v>
      </c>
      <c r="J134" s="179">
        <f>SUM(B134:I134)</f>
        <v>0</v>
      </c>
    </row>
    <row r="135" spans="1:10" ht="15" customHeight="1" x14ac:dyDescent="0.2">
      <c r="A135" s="103"/>
      <c r="B135" s="103"/>
      <c r="C135" s="103"/>
      <c r="D135" s="103"/>
      <c r="E135" s="103"/>
      <c r="F135" s="103"/>
      <c r="G135" s="103"/>
      <c r="H135" s="103"/>
      <c r="I135" s="103"/>
      <c r="J135" s="103"/>
    </row>
    <row r="136" spans="1:10" x14ac:dyDescent="0.2">
      <c r="A136" s="103"/>
      <c r="B136" s="103"/>
      <c r="C136" s="103"/>
      <c r="D136" s="103"/>
      <c r="E136" s="103"/>
      <c r="F136" s="103"/>
      <c r="G136" s="103"/>
      <c r="H136" s="103"/>
      <c r="I136" s="103"/>
      <c r="J136" s="103"/>
    </row>
    <row r="137" spans="1:10" x14ac:dyDescent="0.2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</row>
    <row r="138" spans="1:10" x14ac:dyDescent="0.2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</row>
    <row r="139" spans="1:10" x14ac:dyDescent="0.2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</row>
    <row r="140" spans="1:10" x14ac:dyDescent="0.2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</row>
    <row r="141" spans="1:10" x14ac:dyDescent="0.2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</row>
    <row r="142" spans="1:10" x14ac:dyDescent="0.2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</row>
    <row r="143" spans="1:10" x14ac:dyDescent="0.2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</row>
    <row r="144" spans="1:10" x14ac:dyDescent="0.2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</row>
    <row r="145" spans="1:10" x14ac:dyDescent="0.2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</row>
    <row r="146" spans="1:10" x14ac:dyDescent="0.2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</row>
    <row r="147" spans="1:10" x14ac:dyDescent="0.2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</row>
    <row r="148" spans="1:10" x14ac:dyDescent="0.2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</row>
    <row r="149" spans="1:10" x14ac:dyDescent="0.2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</row>
    <row r="150" spans="1:10" x14ac:dyDescent="0.2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</row>
    <row r="151" spans="1:10" x14ac:dyDescent="0.2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</row>
    <row r="152" spans="1:10" x14ac:dyDescent="0.2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</row>
    <row r="153" spans="1:10" x14ac:dyDescent="0.2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</row>
    <row r="154" spans="1:10" x14ac:dyDescent="0.2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</row>
    <row r="155" spans="1:10" x14ac:dyDescent="0.2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</row>
    <row r="156" spans="1:10" x14ac:dyDescent="0.2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</row>
    <row r="157" spans="1:10" x14ac:dyDescent="0.2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</row>
    <row r="158" spans="1:10" x14ac:dyDescent="0.2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</row>
    <row r="159" spans="1:10" x14ac:dyDescent="0.2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</row>
    <row r="160" spans="1:10" x14ac:dyDescent="0.2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</row>
    <row r="161" spans="1:10" x14ac:dyDescent="0.2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</row>
    <row r="162" spans="1:10" x14ac:dyDescent="0.2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</row>
    <row r="163" spans="1:10" x14ac:dyDescent="0.2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</row>
  </sheetData>
  <mergeCells count="3">
    <mergeCell ref="A6:J6"/>
    <mergeCell ref="A52:J52"/>
    <mergeCell ref="A97:J97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O307"/>
  <sheetViews>
    <sheetView zoomScaleNormal="100" zoomScaleSheetLayoutView="70" zoomScalePageLayoutView="60" workbookViewId="0">
      <selection activeCell="J154" sqref="J154:J215"/>
    </sheetView>
  </sheetViews>
  <sheetFormatPr baseColWidth="10" defaultColWidth="17.7109375" defaultRowHeight="15.75" x14ac:dyDescent="0.25"/>
  <cols>
    <col min="1" max="10" width="17.7109375" style="149"/>
    <col min="11" max="11" width="17.7109375" style="147"/>
    <col min="12" max="12" width="17.7109375" style="148"/>
    <col min="13" max="15" width="17.7109375" style="147"/>
    <col min="16" max="16384" width="17.7109375" style="149"/>
  </cols>
  <sheetData>
    <row r="1" spans="1:13" s="147" customFormat="1" x14ac:dyDescent="0.25">
      <c r="L1" s="148"/>
    </row>
    <row r="2" spans="1:13" s="147" customFormat="1" x14ac:dyDescent="0.25">
      <c r="A2" s="147" t="s">
        <v>78</v>
      </c>
      <c r="L2" s="148"/>
    </row>
    <row r="3" spans="1:13" s="147" customFormat="1" x14ac:dyDescent="0.25">
      <c r="L3" s="148"/>
    </row>
    <row r="4" spans="1:13" s="147" customForma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L4" s="148"/>
    </row>
    <row r="5" spans="1:13" s="147" customFormat="1" x14ac:dyDescent="0.25">
      <c r="A5" s="199" t="s">
        <v>117</v>
      </c>
      <c r="B5" s="199"/>
      <c r="C5" s="199"/>
      <c r="D5" s="199"/>
      <c r="E5" s="199"/>
      <c r="F5" s="199"/>
      <c r="G5" s="199"/>
      <c r="H5" s="199"/>
      <c r="I5" s="199"/>
      <c r="J5" s="199"/>
      <c r="L5" s="148"/>
    </row>
    <row r="6" spans="1:13" s="147" customFormat="1" x14ac:dyDescent="0.25">
      <c r="A6" s="199" t="s">
        <v>83</v>
      </c>
      <c r="B6" s="199"/>
      <c r="C6" s="199"/>
      <c r="D6" s="199"/>
      <c r="E6" s="199"/>
      <c r="F6" s="199"/>
      <c r="G6" s="199"/>
      <c r="H6" s="199"/>
      <c r="I6" s="199"/>
      <c r="J6" s="199"/>
      <c r="L6" s="148"/>
    </row>
    <row r="7" spans="1:13" s="147" customFormat="1" ht="6" customHeight="1" thickBot="1" x14ac:dyDescent="0.3">
      <c r="L7" s="148"/>
    </row>
    <row r="8" spans="1:13" ht="19.5" customHeight="1" x14ac:dyDescent="0.25">
      <c r="A8" s="158" t="s">
        <v>1</v>
      </c>
      <c r="B8" s="159" t="s">
        <v>2</v>
      </c>
      <c r="C8" s="159" t="s">
        <v>3</v>
      </c>
      <c r="D8" s="159" t="s">
        <v>4</v>
      </c>
      <c r="E8" s="159" t="s">
        <v>5</v>
      </c>
      <c r="F8" s="159" t="s">
        <v>6</v>
      </c>
      <c r="G8" s="159" t="s">
        <v>7</v>
      </c>
      <c r="H8" s="159" t="s">
        <v>8</v>
      </c>
      <c r="I8" s="159" t="s">
        <v>9</v>
      </c>
      <c r="J8" s="160" t="s">
        <v>10</v>
      </c>
    </row>
    <row r="9" spans="1:13" ht="20.100000000000001" customHeight="1" x14ac:dyDescent="0.25">
      <c r="A9" s="161" t="s">
        <v>243</v>
      </c>
      <c r="B9" s="58">
        <v>31920.08875629483</v>
      </c>
      <c r="C9" s="58">
        <v>1539532.2591535652</v>
      </c>
      <c r="D9" s="58">
        <v>688552.8727627527</v>
      </c>
      <c r="E9" s="58">
        <v>456104.43579673319</v>
      </c>
      <c r="F9" s="58">
        <v>57879.078639895306</v>
      </c>
      <c r="G9" s="58">
        <v>0</v>
      </c>
      <c r="H9" s="58">
        <v>136715.71489096654</v>
      </c>
      <c r="I9" s="58">
        <v>89032.549999792085</v>
      </c>
      <c r="J9" s="59">
        <f>SUM(B9:I9)</f>
        <v>2999737</v>
      </c>
      <c r="K9" s="150"/>
      <c r="M9" s="150"/>
    </row>
    <row r="10" spans="1:13" ht="20.100000000000001" customHeight="1" x14ac:dyDescent="0.25">
      <c r="A10" s="161" t="s">
        <v>12</v>
      </c>
      <c r="B10" s="58">
        <v>30972.463844498809</v>
      </c>
      <c r="C10" s="58">
        <v>19418.802957319567</v>
      </c>
      <c r="D10" s="58">
        <v>28265.948891990836</v>
      </c>
      <c r="E10" s="58">
        <v>17342.109853883543</v>
      </c>
      <c r="F10" s="58">
        <v>25530.905594199568</v>
      </c>
      <c r="G10" s="58">
        <v>55040.425604145516</v>
      </c>
      <c r="H10" s="58">
        <v>210534.84456487902</v>
      </c>
      <c r="I10" s="58">
        <v>30992.498689083175</v>
      </c>
      <c r="J10" s="59">
        <f t="shared" ref="J10:J70" si="0">SUM(B10:I10)</f>
        <v>418098</v>
      </c>
      <c r="K10" s="150"/>
      <c r="M10" s="150"/>
    </row>
    <row r="11" spans="1:13" ht="20.100000000000001" customHeight="1" x14ac:dyDescent="0.25">
      <c r="A11" s="161" t="s">
        <v>13</v>
      </c>
      <c r="B11" s="58">
        <v>0</v>
      </c>
      <c r="C11" s="58">
        <v>0</v>
      </c>
      <c r="D11" s="58">
        <v>513</v>
      </c>
      <c r="E11" s="58">
        <v>397.64705882352939</v>
      </c>
      <c r="F11" s="58">
        <v>0</v>
      </c>
      <c r="G11" s="58">
        <v>4434.3529411764703</v>
      </c>
      <c r="H11" s="58">
        <v>0</v>
      </c>
      <c r="I11" s="58">
        <v>0</v>
      </c>
      <c r="J11" s="59">
        <f t="shared" si="0"/>
        <v>5345</v>
      </c>
      <c r="K11" s="150"/>
      <c r="M11" s="150"/>
    </row>
    <row r="12" spans="1:13" ht="20.100000000000001" customHeight="1" x14ac:dyDescent="0.25">
      <c r="A12" s="161" t="s">
        <v>14</v>
      </c>
      <c r="B12" s="58">
        <v>143.53486201080887</v>
      </c>
      <c r="C12" s="58">
        <v>4029.3144916369474</v>
      </c>
      <c r="D12" s="58">
        <v>748.19252428281345</v>
      </c>
      <c r="E12" s="58">
        <v>154.14930289747306</v>
      </c>
      <c r="F12" s="58">
        <v>244.19910858630172</v>
      </c>
      <c r="G12" s="58">
        <v>351.32537789258356</v>
      </c>
      <c r="H12" s="58">
        <v>233.78358540005615</v>
      </c>
      <c r="I12" s="58">
        <v>1572.5007472930156</v>
      </c>
      <c r="J12" s="59">
        <f t="shared" si="0"/>
        <v>7477</v>
      </c>
      <c r="K12" s="150"/>
      <c r="M12" s="150"/>
    </row>
    <row r="13" spans="1:13" ht="20.100000000000001" customHeight="1" x14ac:dyDescent="0.25">
      <c r="A13" s="161" t="s">
        <v>15</v>
      </c>
      <c r="B13" s="58">
        <v>308.75745829674588</v>
      </c>
      <c r="C13" s="58">
        <v>444.78732413712498</v>
      </c>
      <c r="D13" s="58">
        <v>12312.379184846348</v>
      </c>
      <c r="E13" s="58">
        <v>86.379688731958723</v>
      </c>
      <c r="F13" s="58">
        <v>36.455330093013124</v>
      </c>
      <c r="G13" s="58">
        <v>131.94667144807622</v>
      </c>
      <c r="H13" s="58">
        <v>53031.890334109528</v>
      </c>
      <c r="I13" s="58">
        <v>5282.4040083372101</v>
      </c>
      <c r="J13" s="59">
        <f t="shared" si="0"/>
        <v>71635</v>
      </c>
      <c r="K13" s="150"/>
      <c r="M13" s="150"/>
    </row>
    <row r="14" spans="1:13" ht="20.100000000000001" customHeight="1" x14ac:dyDescent="0.25">
      <c r="A14" s="161" t="s">
        <v>16</v>
      </c>
      <c r="B14" s="58">
        <v>11326.045584893665</v>
      </c>
      <c r="C14" s="58">
        <v>2779.7174486571053</v>
      </c>
      <c r="D14" s="58">
        <v>5980.5593781234493</v>
      </c>
      <c r="E14" s="58">
        <v>24470.882679530383</v>
      </c>
      <c r="F14" s="58">
        <v>21468.635988968374</v>
      </c>
      <c r="G14" s="58">
        <v>23028.873648241242</v>
      </c>
      <c r="H14" s="58">
        <v>187517.63960665339</v>
      </c>
      <c r="I14" s="58">
        <v>12895.64566493237</v>
      </c>
      <c r="J14" s="59">
        <f t="shared" si="0"/>
        <v>289468</v>
      </c>
      <c r="K14" s="150"/>
      <c r="M14" s="150"/>
    </row>
    <row r="15" spans="1:13" ht="20.100000000000001" customHeight="1" x14ac:dyDescent="0.25">
      <c r="A15" s="161" t="s">
        <v>17</v>
      </c>
      <c r="B15" s="58">
        <v>442.08640695843525</v>
      </c>
      <c r="C15" s="58">
        <v>907.28934253542479</v>
      </c>
      <c r="D15" s="58">
        <v>6539.3949285282179</v>
      </c>
      <c r="E15" s="58">
        <v>823.372549547576</v>
      </c>
      <c r="F15" s="58">
        <v>2889.3690093202622</v>
      </c>
      <c r="G15" s="58">
        <v>92754.13596952206</v>
      </c>
      <c r="H15" s="58">
        <v>89340.664940401562</v>
      </c>
      <c r="I15" s="58">
        <v>106147.68685318647</v>
      </c>
      <c r="J15" s="59">
        <f t="shared" si="0"/>
        <v>299844</v>
      </c>
      <c r="K15" s="150"/>
      <c r="M15" s="150"/>
    </row>
    <row r="16" spans="1:13" ht="20.100000000000001" customHeight="1" x14ac:dyDescent="0.25">
      <c r="A16" s="161" t="s">
        <v>18</v>
      </c>
      <c r="B16" s="58">
        <v>28.460286207246526</v>
      </c>
      <c r="C16" s="58">
        <v>0</v>
      </c>
      <c r="D16" s="58">
        <v>641.56563348817849</v>
      </c>
      <c r="E16" s="58">
        <v>1.7491525423728813</v>
      </c>
      <c r="F16" s="58">
        <v>186.53222152814709</v>
      </c>
      <c r="G16" s="58">
        <v>2867.9615694149079</v>
      </c>
      <c r="H16" s="58">
        <v>4932.877968597686</v>
      </c>
      <c r="I16" s="58">
        <v>920.85316822146137</v>
      </c>
      <c r="J16" s="59">
        <f t="shared" si="0"/>
        <v>9580</v>
      </c>
      <c r="K16" s="150"/>
      <c r="M16" s="150"/>
    </row>
    <row r="17" spans="1:15" ht="20.100000000000001" customHeight="1" x14ac:dyDescent="0.25">
      <c r="A17" s="161" t="s">
        <v>19</v>
      </c>
      <c r="B17" s="58">
        <v>7105.6987746726754</v>
      </c>
      <c r="C17" s="58">
        <v>1141.1407139713899</v>
      </c>
      <c r="D17" s="58">
        <v>11337.716893381024</v>
      </c>
      <c r="E17" s="58">
        <v>1154.5409854193108</v>
      </c>
      <c r="F17" s="58">
        <v>17766.209994106812</v>
      </c>
      <c r="G17" s="58">
        <v>31000.041653404784</v>
      </c>
      <c r="H17" s="58">
        <v>171928.0673411059</v>
      </c>
      <c r="I17" s="58">
        <v>3084.5836439381246</v>
      </c>
      <c r="J17" s="59">
        <f t="shared" si="0"/>
        <v>244518</v>
      </c>
      <c r="K17" s="150"/>
      <c r="M17" s="150"/>
    </row>
    <row r="18" spans="1:15" ht="20.100000000000001" customHeight="1" x14ac:dyDescent="0.25">
      <c r="A18" s="161" t="s">
        <v>90</v>
      </c>
      <c r="B18" s="58">
        <v>1181.9703505023242</v>
      </c>
      <c r="C18" s="58">
        <v>0</v>
      </c>
      <c r="D18" s="58">
        <v>11.933333333333334</v>
      </c>
      <c r="E18" s="58">
        <v>1090.0963161643424</v>
      </c>
      <c r="F18" s="58">
        <v>0</v>
      </c>
      <c r="G18" s="58">
        <v>0</v>
      </c>
      <c r="H18" s="58">
        <v>0</v>
      </c>
      <c r="I18" s="58">
        <v>0</v>
      </c>
      <c r="J18" s="59">
        <f t="shared" si="0"/>
        <v>2284</v>
      </c>
      <c r="K18" s="150"/>
      <c r="M18" s="150"/>
    </row>
    <row r="19" spans="1:15" s="152" customFormat="1" ht="20.100000000000001" customHeight="1" x14ac:dyDescent="0.25">
      <c r="A19" s="161" t="s">
        <v>20</v>
      </c>
      <c r="B19" s="58">
        <v>15838.9720673584</v>
      </c>
      <c r="C19" s="58">
        <v>16138.583476898155</v>
      </c>
      <c r="D19" s="58">
        <v>2443.2272359583403</v>
      </c>
      <c r="E19" s="58">
        <v>29323.896532874056</v>
      </c>
      <c r="F19" s="58">
        <v>4671.5915309761367</v>
      </c>
      <c r="G19" s="58">
        <v>4254.4271065171279</v>
      </c>
      <c r="H19" s="58">
        <v>38420.614590304773</v>
      </c>
      <c r="I19" s="58">
        <v>3439.6874591130081</v>
      </c>
      <c r="J19" s="59">
        <f t="shared" si="0"/>
        <v>114531</v>
      </c>
      <c r="K19" s="150"/>
      <c r="L19" s="148"/>
      <c r="M19" s="150"/>
      <c r="N19" s="151"/>
      <c r="O19" s="151"/>
    </row>
    <row r="20" spans="1:15" s="152" customFormat="1" ht="20.100000000000001" customHeight="1" x14ac:dyDescent="0.25">
      <c r="A20" s="161" t="s">
        <v>21</v>
      </c>
      <c r="B20" s="58">
        <v>1057.6898994433384</v>
      </c>
      <c r="C20" s="58">
        <v>11126.38357067954</v>
      </c>
      <c r="D20" s="58">
        <v>584.12777344834251</v>
      </c>
      <c r="E20" s="58">
        <v>1737.7258468002594</v>
      </c>
      <c r="F20" s="58">
        <v>15269.393681501444</v>
      </c>
      <c r="G20" s="58">
        <v>7147.5186611620884</v>
      </c>
      <c r="H20" s="58">
        <v>203.75710058910559</v>
      </c>
      <c r="I20" s="58">
        <v>20649.403466375883</v>
      </c>
      <c r="J20" s="59">
        <f t="shared" si="0"/>
        <v>57776</v>
      </c>
      <c r="K20" s="150"/>
      <c r="L20" s="148"/>
      <c r="M20" s="150"/>
      <c r="N20" s="151"/>
      <c r="O20" s="151"/>
    </row>
    <row r="21" spans="1:15" s="152" customFormat="1" ht="20.100000000000001" customHeight="1" x14ac:dyDescent="0.25">
      <c r="A21" s="161" t="s">
        <v>22</v>
      </c>
      <c r="B21" s="58">
        <v>0</v>
      </c>
      <c r="C21" s="58">
        <v>0</v>
      </c>
      <c r="D21" s="58">
        <v>27.132400430570506</v>
      </c>
      <c r="E21" s="58">
        <v>46530.554364457792</v>
      </c>
      <c r="F21" s="58">
        <v>207.16962810542734</v>
      </c>
      <c r="G21" s="58">
        <v>977.96999999999991</v>
      </c>
      <c r="H21" s="58">
        <v>952.17360700621043</v>
      </c>
      <c r="I21" s="58">
        <v>0</v>
      </c>
      <c r="J21" s="59">
        <f t="shared" si="0"/>
        <v>48695</v>
      </c>
      <c r="K21" s="150"/>
      <c r="L21" s="148"/>
      <c r="M21" s="150"/>
      <c r="N21" s="151"/>
      <c r="O21" s="151"/>
    </row>
    <row r="22" spans="1:15" s="152" customFormat="1" ht="20.100000000000001" customHeight="1" x14ac:dyDescent="0.25">
      <c r="A22" s="161" t="s">
        <v>23</v>
      </c>
      <c r="B22" s="58">
        <v>5979.3463772882242</v>
      </c>
      <c r="C22" s="58">
        <v>12160.88795418566</v>
      </c>
      <c r="D22" s="58">
        <v>1685.5541971807002</v>
      </c>
      <c r="E22" s="58">
        <v>10163.474276528885</v>
      </c>
      <c r="F22" s="58">
        <v>17004.447017399278</v>
      </c>
      <c r="G22" s="58">
        <v>9814.0755570227939</v>
      </c>
      <c r="H22" s="58">
        <v>935.01703361272939</v>
      </c>
      <c r="I22" s="58">
        <v>5859.1975867817318</v>
      </c>
      <c r="J22" s="59">
        <f t="shared" si="0"/>
        <v>63602</v>
      </c>
      <c r="K22" s="150"/>
      <c r="L22" s="148"/>
      <c r="M22" s="150"/>
      <c r="N22" s="151"/>
      <c r="O22" s="151"/>
    </row>
    <row r="23" spans="1:15" s="152" customFormat="1" ht="20.100000000000001" customHeight="1" x14ac:dyDescent="0.25">
      <c r="A23" s="161" t="s">
        <v>24</v>
      </c>
      <c r="B23" s="58">
        <v>57170.097728045213</v>
      </c>
      <c r="C23" s="58">
        <v>39880.387523083249</v>
      </c>
      <c r="D23" s="58">
        <v>41737.666777641796</v>
      </c>
      <c r="E23" s="58">
        <v>99081.535160205778</v>
      </c>
      <c r="F23" s="58">
        <v>29176.916108770845</v>
      </c>
      <c r="G23" s="58">
        <v>10462.944080136438</v>
      </c>
      <c r="H23" s="58">
        <v>26574.849035468204</v>
      </c>
      <c r="I23" s="58">
        <v>18731.603586648478</v>
      </c>
      <c r="J23" s="59">
        <f t="shared" si="0"/>
        <v>322815.99999999994</v>
      </c>
      <c r="K23" s="150"/>
      <c r="L23" s="148"/>
      <c r="M23" s="150"/>
      <c r="N23" s="151"/>
      <c r="O23" s="151"/>
    </row>
    <row r="24" spans="1:15" s="152" customFormat="1" ht="20.100000000000001" customHeight="1" x14ac:dyDescent="0.25">
      <c r="A24" s="161" t="s">
        <v>91</v>
      </c>
      <c r="B24" s="58">
        <v>0</v>
      </c>
      <c r="C24" s="58">
        <v>717.89210296406077</v>
      </c>
      <c r="D24" s="58">
        <v>2.8941436367732232</v>
      </c>
      <c r="E24" s="58">
        <v>1.7785393624403438</v>
      </c>
      <c r="F24" s="58">
        <v>1126.755080624074</v>
      </c>
      <c r="G24" s="58">
        <v>22.591943957968475</v>
      </c>
      <c r="H24" s="58">
        <v>0</v>
      </c>
      <c r="I24" s="58">
        <v>936.08818945468306</v>
      </c>
      <c r="J24" s="59">
        <f t="shared" si="0"/>
        <v>2808</v>
      </c>
      <c r="K24" s="150"/>
      <c r="L24" s="148"/>
      <c r="M24" s="150"/>
      <c r="N24" s="151"/>
      <c r="O24" s="151"/>
    </row>
    <row r="25" spans="1:15" s="152" customFormat="1" ht="20.100000000000001" customHeight="1" x14ac:dyDescent="0.25">
      <c r="A25" s="161" t="s">
        <v>25</v>
      </c>
      <c r="B25" s="58">
        <v>8803.6522357476697</v>
      </c>
      <c r="C25" s="58">
        <v>1776.3701842539108</v>
      </c>
      <c r="D25" s="58">
        <v>9055.9826452746966</v>
      </c>
      <c r="E25" s="58">
        <v>5324.0028745859663</v>
      </c>
      <c r="F25" s="58">
        <v>4125.0359285561926</v>
      </c>
      <c r="G25" s="58">
        <v>5811.5326199358769</v>
      </c>
      <c r="H25" s="58">
        <v>10295.455847018535</v>
      </c>
      <c r="I25" s="58">
        <v>611.2575590269696</v>
      </c>
      <c r="J25" s="59">
        <f t="shared" si="0"/>
        <v>45803.289894399823</v>
      </c>
      <c r="K25" s="150"/>
      <c r="L25" s="148"/>
      <c r="M25" s="150"/>
      <c r="N25" s="151"/>
      <c r="O25" s="151"/>
    </row>
    <row r="26" spans="1:15" s="152" customFormat="1" ht="20.100000000000001" customHeight="1" x14ac:dyDescent="0.25">
      <c r="A26" s="161" t="s">
        <v>26</v>
      </c>
      <c r="B26" s="58">
        <v>0</v>
      </c>
      <c r="C26" s="58">
        <v>0</v>
      </c>
      <c r="D26" s="58">
        <v>0</v>
      </c>
      <c r="E26" s="58">
        <v>4711.2000000000007</v>
      </c>
      <c r="F26" s="58">
        <v>0</v>
      </c>
      <c r="G26" s="58">
        <v>0</v>
      </c>
      <c r="H26" s="58">
        <v>0</v>
      </c>
      <c r="I26" s="58">
        <v>0</v>
      </c>
      <c r="J26" s="59">
        <f t="shared" si="0"/>
        <v>4711.2000000000007</v>
      </c>
      <c r="K26" s="150"/>
      <c r="L26" s="148"/>
      <c r="M26" s="150"/>
      <c r="N26" s="151"/>
      <c r="O26" s="151"/>
    </row>
    <row r="27" spans="1:15" s="152" customFormat="1" ht="20.100000000000001" customHeight="1" x14ac:dyDescent="0.25">
      <c r="A27" s="161" t="s">
        <v>27</v>
      </c>
      <c r="B27" s="58">
        <v>5760.1931328237861</v>
      </c>
      <c r="C27" s="58">
        <v>11692.082412752341</v>
      </c>
      <c r="D27" s="58">
        <v>5918.5650974185673</v>
      </c>
      <c r="E27" s="58">
        <v>9609.122714592655</v>
      </c>
      <c r="F27" s="58">
        <v>19615.712836937179</v>
      </c>
      <c r="G27" s="58">
        <v>5580.3859263709019</v>
      </c>
      <c r="H27" s="58">
        <v>12258.072763006778</v>
      </c>
      <c r="I27" s="58">
        <v>8089.3565018655818</v>
      </c>
      <c r="J27" s="59">
        <f t="shared" si="0"/>
        <v>78523.491385767789</v>
      </c>
      <c r="K27" s="150"/>
      <c r="L27" s="148"/>
      <c r="M27" s="150"/>
      <c r="N27" s="151"/>
      <c r="O27" s="151"/>
    </row>
    <row r="28" spans="1:15" s="152" customFormat="1" ht="20.100000000000001" customHeight="1" x14ac:dyDescent="0.25">
      <c r="A28" s="161" t="s">
        <v>28</v>
      </c>
      <c r="B28" s="58">
        <v>1437.312184976689</v>
      </c>
      <c r="C28" s="58">
        <v>552.05489053657004</v>
      </c>
      <c r="D28" s="58">
        <v>1481.8151777409857</v>
      </c>
      <c r="E28" s="58">
        <v>2934.6440055867733</v>
      </c>
      <c r="F28" s="58">
        <v>1172.6629484074163</v>
      </c>
      <c r="G28" s="58">
        <v>2462.9324585884124</v>
      </c>
      <c r="H28" s="58">
        <v>11493.285427682127</v>
      </c>
      <c r="I28" s="58">
        <v>269.2929064810254</v>
      </c>
      <c r="J28" s="59">
        <f t="shared" si="0"/>
        <v>21804</v>
      </c>
      <c r="K28" s="150"/>
      <c r="L28" s="148"/>
      <c r="M28" s="150"/>
      <c r="N28" s="151"/>
      <c r="O28" s="151"/>
    </row>
    <row r="29" spans="1:15" s="152" customFormat="1" ht="20.100000000000001" customHeight="1" x14ac:dyDescent="0.25">
      <c r="A29" s="161" t="s">
        <v>29</v>
      </c>
      <c r="B29" s="58">
        <v>4531.2618817975253</v>
      </c>
      <c r="C29" s="58">
        <v>0</v>
      </c>
      <c r="D29" s="58">
        <v>2683.2773131085173</v>
      </c>
      <c r="E29" s="58">
        <v>7816.5189246314003</v>
      </c>
      <c r="F29" s="58">
        <v>12318.809594756722</v>
      </c>
      <c r="G29" s="58">
        <v>3329.1922642018703</v>
      </c>
      <c r="H29" s="58">
        <v>35552.79967928613</v>
      </c>
      <c r="I29" s="58">
        <v>15.140342217834814</v>
      </c>
      <c r="J29" s="59">
        <f t="shared" si="0"/>
        <v>66247</v>
      </c>
      <c r="K29" s="150"/>
      <c r="L29" s="148"/>
      <c r="M29" s="150"/>
      <c r="N29" s="151"/>
      <c r="O29" s="151"/>
    </row>
    <row r="30" spans="1:15" s="152" customFormat="1" ht="20.100000000000001" customHeight="1" x14ac:dyDescent="0.25">
      <c r="A30" s="161" t="s">
        <v>30</v>
      </c>
      <c r="B30" s="58">
        <v>663.62683068443425</v>
      </c>
      <c r="C30" s="58">
        <v>61.795139035576533</v>
      </c>
      <c r="D30" s="58">
        <v>213.01968567944675</v>
      </c>
      <c r="E30" s="58">
        <v>1361.446796514299</v>
      </c>
      <c r="F30" s="58">
        <v>5563.3331181076474</v>
      </c>
      <c r="G30" s="58">
        <v>281.1093084078787</v>
      </c>
      <c r="H30" s="58">
        <v>85.994506387816941</v>
      </c>
      <c r="I30" s="58">
        <v>98.674615182900041</v>
      </c>
      <c r="J30" s="59">
        <f t="shared" si="0"/>
        <v>8328.9999999999982</v>
      </c>
      <c r="K30" s="150"/>
      <c r="L30" s="148"/>
      <c r="M30" s="150"/>
      <c r="N30" s="151"/>
      <c r="O30" s="151"/>
    </row>
    <row r="31" spans="1:15" s="152" customFormat="1" ht="20.100000000000001" customHeight="1" x14ac:dyDescent="0.25">
      <c r="A31" s="161" t="s">
        <v>31</v>
      </c>
      <c r="B31" s="58">
        <v>810.4845582192911</v>
      </c>
      <c r="C31" s="58">
        <v>24.294978923727811</v>
      </c>
      <c r="D31" s="58">
        <v>6.6250782919521853</v>
      </c>
      <c r="E31" s="58">
        <v>16613.515334899344</v>
      </c>
      <c r="F31" s="58">
        <v>716.78768557607793</v>
      </c>
      <c r="G31" s="58">
        <v>2.1128575688757367</v>
      </c>
      <c r="H31" s="58">
        <v>32.319382789068847</v>
      </c>
      <c r="I31" s="58">
        <v>74.660123731661258</v>
      </c>
      <c r="J31" s="59">
        <f t="shared" si="0"/>
        <v>18280.799999999996</v>
      </c>
      <c r="K31" s="150"/>
      <c r="L31" s="148"/>
      <c r="M31" s="150"/>
      <c r="N31" s="151"/>
      <c r="O31" s="151"/>
    </row>
    <row r="32" spans="1:15" s="152" customFormat="1" ht="20.100000000000001" customHeight="1" x14ac:dyDescent="0.25">
      <c r="A32" s="161" t="s">
        <v>32</v>
      </c>
      <c r="B32" s="58">
        <v>80.089687237096257</v>
      </c>
      <c r="C32" s="58">
        <v>3.0585365853658537</v>
      </c>
      <c r="D32" s="58">
        <v>0</v>
      </c>
      <c r="E32" s="58">
        <v>10702.429938742322</v>
      </c>
      <c r="F32" s="58">
        <v>979.67695974996877</v>
      </c>
      <c r="G32" s="58">
        <v>86.229679952526311</v>
      </c>
      <c r="H32" s="58">
        <v>40.107880659551135</v>
      </c>
      <c r="I32" s="58">
        <v>47.407317073170731</v>
      </c>
      <c r="J32" s="59">
        <f t="shared" si="0"/>
        <v>11939</v>
      </c>
      <c r="K32" s="150"/>
      <c r="L32" s="148"/>
      <c r="M32" s="150"/>
      <c r="N32" s="151"/>
      <c r="O32" s="151"/>
    </row>
    <row r="33" spans="1:15" s="152" customFormat="1" ht="20.100000000000001" customHeight="1" x14ac:dyDescent="0.25">
      <c r="A33" s="161" t="s">
        <v>33</v>
      </c>
      <c r="B33" s="58">
        <v>2.4984358706986445</v>
      </c>
      <c r="C33" s="58">
        <v>0</v>
      </c>
      <c r="D33" s="58">
        <v>86.507961671246392</v>
      </c>
      <c r="E33" s="58">
        <v>5464.8391622206263</v>
      </c>
      <c r="F33" s="58">
        <v>57.020688173067789</v>
      </c>
      <c r="G33" s="58">
        <v>53.315622402856718</v>
      </c>
      <c r="H33" s="58">
        <v>5.4285714285714288</v>
      </c>
      <c r="I33" s="58">
        <v>1.3895582329317269</v>
      </c>
      <c r="J33" s="59">
        <f t="shared" si="0"/>
        <v>5670.9999999999991</v>
      </c>
      <c r="K33" s="150"/>
      <c r="L33" s="148"/>
      <c r="M33" s="150"/>
      <c r="N33" s="151"/>
      <c r="O33" s="151"/>
    </row>
    <row r="34" spans="1:15" s="152" customFormat="1" ht="20.100000000000001" customHeight="1" x14ac:dyDescent="0.25">
      <c r="A34" s="161" t="s">
        <v>34</v>
      </c>
      <c r="B34" s="58">
        <v>330.81360441496577</v>
      </c>
      <c r="C34" s="58">
        <v>78.376398497545608</v>
      </c>
      <c r="D34" s="58">
        <v>179.61951357555279</v>
      </c>
      <c r="E34" s="58">
        <v>333.97848742660017</v>
      </c>
      <c r="F34" s="58">
        <v>9993.0093116443477</v>
      </c>
      <c r="G34" s="58">
        <v>533.51697193660777</v>
      </c>
      <c r="H34" s="58">
        <v>3694.1530346661375</v>
      </c>
      <c r="I34" s="58">
        <v>349.5326778382431</v>
      </c>
      <c r="J34" s="59">
        <f t="shared" si="0"/>
        <v>15492.999999999998</v>
      </c>
      <c r="K34" s="150"/>
      <c r="L34" s="148"/>
      <c r="M34" s="150"/>
      <c r="N34" s="151"/>
      <c r="O34" s="151"/>
    </row>
    <row r="35" spans="1:15" s="152" customFormat="1" ht="20.100000000000001" customHeight="1" x14ac:dyDescent="0.25">
      <c r="A35" s="161" t="s">
        <v>84</v>
      </c>
      <c r="B35" s="58">
        <v>971.81758501273998</v>
      </c>
      <c r="C35" s="58">
        <v>71.543367934782609</v>
      </c>
      <c r="D35" s="58">
        <v>14034.698707937776</v>
      </c>
      <c r="E35" s="58">
        <v>5583.6879529964881</v>
      </c>
      <c r="F35" s="58">
        <v>16988.338765790446</v>
      </c>
      <c r="G35" s="58">
        <v>10.236401905674562</v>
      </c>
      <c r="H35" s="58">
        <v>42466.885199402961</v>
      </c>
      <c r="I35" s="58">
        <v>230.79201901912711</v>
      </c>
      <c r="J35" s="59">
        <f t="shared" si="0"/>
        <v>80357.999999999985</v>
      </c>
      <c r="K35" s="150"/>
      <c r="L35" s="148"/>
      <c r="M35" s="150"/>
      <c r="N35" s="151"/>
      <c r="O35" s="151"/>
    </row>
    <row r="36" spans="1:15" s="152" customFormat="1" ht="19.5" customHeight="1" x14ac:dyDescent="0.25">
      <c r="A36" s="161" t="s">
        <v>36</v>
      </c>
      <c r="B36" s="58">
        <v>0</v>
      </c>
      <c r="C36" s="58">
        <v>235.13194444444446</v>
      </c>
      <c r="D36" s="58">
        <v>292.51108156028369</v>
      </c>
      <c r="E36" s="58">
        <v>13364.227118840481</v>
      </c>
      <c r="F36" s="58">
        <v>519.73611608357305</v>
      </c>
      <c r="G36" s="58">
        <v>530.29609286848029</v>
      </c>
      <c r="H36" s="58">
        <v>1142.9057883737346</v>
      </c>
      <c r="I36" s="58">
        <v>18.191857829002124</v>
      </c>
      <c r="J36" s="59">
        <f t="shared" si="0"/>
        <v>16103</v>
      </c>
      <c r="K36" s="150"/>
      <c r="L36" s="148"/>
      <c r="M36" s="150"/>
      <c r="N36" s="151"/>
      <c r="O36" s="151"/>
    </row>
    <row r="37" spans="1:15" s="152" customFormat="1" ht="19.5" customHeight="1" x14ac:dyDescent="0.25">
      <c r="A37" s="161" t="s">
        <v>37</v>
      </c>
      <c r="B37" s="58">
        <v>8.8572108973137738</v>
      </c>
      <c r="C37" s="58">
        <v>0</v>
      </c>
      <c r="D37" s="58">
        <v>0</v>
      </c>
      <c r="E37" s="58">
        <v>4718.0237458146521</v>
      </c>
      <c r="F37" s="58">
        <v>171.92816436940444</v>
      </c>
      <c r="G37" s="58">
        <v>33.060861086379504</v>
      </c>
      <c r="H37" s="58">
        <v>814.59415912133431</v>
      </c>
      <c r="I37" s="58">
        <v>148.73585871091603</v>
      </c>
      <c r="J37" s="59">
        <f t="shared" si="0"/>
        <v>5895.2</v>
      </c>
      <c r="K37" s="150"/>
      <c r="L37" s="148"/>
      <c r="M37" s="150"/>
      <c r="N37" s="151"/>
      <c r="O37" s="151"/>
    </row>
    <row r="38" spans="1:15" s="152" customFormat="1" ht="19.5" customHeight="1" x14ac:dyDescent="0.25">
      <c r="A38" s="161" t="s">
        <v>38</v>
      </c>
      <c r="B38" s="58">
        <v>294.18298860907521</v>
      </c>
      <c r="C38" s="58">
        <v>0</v>
      </c>
      <c r="D38" s="58">
        <v>0.94957983193277296</v>
      </c>
      <c r="E38" s="58">
        <v>1067.8166759090841</v>
      </c>
      <c r="F38" s="58">
        <v>17.950000000000003</v>
      </c>
      <c r="G38" s="58">
        <v>0</v>
      </c>
      <c r="H38" s="58">
        <v>0</v>
      </c>
      <c r="I38" s="58">
        <v>9.1007556499078319</v>
      </c>
      <c r="J38" s="59">
        <f t="shared" si="0"/>
        <v>1390</v>
      </c>
      <c r="K38" s="150"/>
      <c r="L38" s="148"/>
      <c r="M38" s="150"/>
      <c r="N38" s="151"/>
      <c r="O38" s="151"/>
    </row>
    <row r="39" spans="1:15" s="152" customFormat="1" ht="20.100000000000001" customHeight="1" x14ac:dyDescent="0.25">
      <c r="A39" s="161" t="s">
        <v>39</v>
      </c>
      <c r="B39" s="58">
        <v>0</v>
      </c>
      <c r="C39" s="58">
        <v>0</v>
      </c>
      <c r="D39" s="58">
        <v>0</v>
      </c>
      <c r="E39" s="58">
        <v>6887.7830925040471</v>
      </c>
      <c r="F39" s="58">
        <v>87.077688480673558</v>
      </c>
      <c r="G39" s="58">
        <v>0</v>
      </c>
      <c r="H39" s="58">
        <v>2.1392190152801356</v>
      </c>
      <c r="I39" s="58">
        <v>0</v>
      </c>
      <c r="J39" s="59">
        <f t="shared" si="0"/>
        <v>6977.0000000000009</v>
      </c>
      <c r="K39" s="150"/>
      <c r="L39" s="148"/>
      <c r="M39" s="150"/>
      <c r="N39" s="151"/>
      <c r="O39" s="151"/>
    </row>
    <row r="40" spans="1:15" s="152" customFormat="1" ht="20.100000000000001" customHeight="1" x14ac:dyDescent="0.25">
      <c r="A40" s="161" t="s">
        <v>40</v>
      </c>
      <c r="B40" s="58">
        <v>0</v>
      </c>
      <c r="C40" s="58">
        <v>0</v>
      </c>
      <c r="D40" s="58">
        <v>0</v>
      </c>
      <c r="E40" s="58">
        <v>1899</v>
      </c>
      <c r="F40" s="58">
        <v>0</v>
      </c>
      <c r="G40" s="58">
        <v>0</v>
      </c>
      <c r="H40" s="58">
        <v>0</v>
      </c>
      <c r="I40" s="58">
        <v>0</v>
      </c>
      <c r="J40" s="59">
        <f t="shared" si="0"/>
        <v>1899</v>
      </c>
      <c r="K40" s="150"/>
      <c r="L40" s="148"/>
      <c r="M40" s="150"/>
      <c r="N40" s="151"/>
      <c r="O40" s="151"/>
    </row>
    <row r="41" spans="1:15" s="152" customFormat="1" ht="20.100000000000001" customHeight="1" x14ac:dyDescent="0.25">
      <c r="A41" s="161" t="s">
        <v>41</v>
      </c>
      <c r="B41" s="58">
        <v>2123.8498931976283</v>
      </c>
      <c r="C41" s="58">
        <v>371.8135733558762</v>
      </c>
      <c r="D41" s="58">
        <v>1117.9744685682115</v>
      </c>
      <c r="E41" s="58">
        <v>282.62132851219889</v>
      </c>
      <c r="F41" s="58">
        <v>1247.9024892679959</v>
      </c>
      <c r="G41" s="58">
        <v>1450.5767735715126</v>
      </c>
      <c r="H41" s="58">
        <v>1964.6112779263569</v>
      </c>
      <c r="I41" s="58">
        <v>1881.6501956002201</v>
      </c>
      <c r="J41" s="59">
        <f t="shared" si="0"/>
        <v>10441</v>
      </c>
      <c r="K41" s="150"/>
      <c r="L41" s="148"/>
      <c r="M41" s="150"/>
      <c r="N41" s="151"/>
      <c r="O41" s="151"/>
    </row>
    <row r="42" spans="1:15" s="152" customFormat="1" ht="20.100000000000001" customHeight="1" x14ac:dyDescent="0.25">
      <c r="A42" s="161" t="s">
        <v>43</v>
      </c>
      <c r="B42" s="58">
        <v>0</v>
      </c>
      <c r="C42" s="58">
        <v>0</v>
      </c>
      <c r="D42" s="58">
        <v>0</v>
      </c>
      <c r="E42" s="58">
        <v>2701</v>
      </c>
      <c r="F42" s="58">
        <v>0</v>
      </c>
      <c r="G42" s="58">
        <v>0</v>
      </c>
      <c r="H42" s="58">
        <v>0</v>
      </c>
      <c r="I42" s="58">
        <v>0</v>
      </c>
      <c r="J42" s="59">
        <f t="shared" si="0"/>
        <v>2701</v>
      </c>
      <c r="K42" s="150"/>
      <c r="L42" s="148"/>
      <c r="M42" s="150"/>
      <c r="N42" s="151"/>
      <c r="O42" s="151"/>
    </row>
    <row r="43" spans="1:15" s="152" customFormat="1" ht="20.100000000000001" customHeight="1" x14ac:dyDescent="0.25">
      <c r="A43" s="161" t="s">
        <v>44</v>
      </c>
      <c r="B43" s="58">
        <v>1223.0812936854604</v>
      </c>
      <c r="C43" s="58">
        <v>0</v>
      </c>
      <c r="D43" s="58">
        <v>1044.8821238962355</v>
      </c>
      <c r="E43" s="58">
        <v>189.33019470858127</v>
      </c>
      <c r="F43" s="58">
        <v>0</v>
      </c>
      <c r="G43" s="58">
        <v>0</v>
      </c>
      <c r="H43" s="58">
        <v>263.70638770972306</v>
      </c>
      <c r="I43" s="58">
        <v>0</v>
      </c>
      <c r="J43" s="59">
        <f t="shared" si="0"/>
        <v>2721</v>
      </c>
      <c r="K43" s="150"/>
      <c r="L43" s="148"/>
      <c r="M43" s="150"/>
      <c r="N43" s="151"/>
      <c r="O43" s="151"/>
    </row>
    <row r="44" spans="1:15" s="152" customFormat="1" ht="20.100000000000001" customHeight="1" x14ac:dyDescent="0.25">
      <c r="A44" s="161" t="s">
        <v>93</v>
      </c>
      <c r="B44" s="58">
        <v>423.09272365198382</v>
      </c>
      <c r="C44" s="58">
        <v>0</v>
      </c>
      <c r="D44" s="58">
        <v>127.73361104760575</v>
      </c>
      <c r="E44" s="58">
        <v>2980.1736653004104</v>
      </c>
      <c r="F44" s="58">
        <v>0</v>
      </c>
      <c r="G44" s="58">
        <v>0</v>
      </c>
      <c r="H44" s="58">
        <v>0</v>
      </c>
      <c r="I44" s="58">
        <v>0</v>
      </c>
      <c r="J44" s="59">
        <f t="shared" si="0"/>
        <v>3531</v>
      </c>
      <c r="K44" s="150"/>
      <c r="L44" s="148"/>
      <c r="M44" s="150"/>
      <c r="N44" s="151"/>
      <c r="O44" s="151"/>
    </row>
    <row r="45" spans="1:15" s="152" customFormat="1" ht="20.100000000000001" customHeight="1" x14ac:dyDescent="0.25">
      <c r="A45" s="161" t="s">
        <v>94</v>
      </c>
      <c r="B45" s="58">
        <v>0</v>
      </c>
      <c r="C45" s="58">
        <v>0</v>
      </c>
      <c r="D45" s="58">
        <v>0</v>
      </c>
      <c r="E45" s="58">
        <v>65</v>
      </c>
      <c r="F45" s="58">
        <v>0</v>
      </c>
      <c r="G45" s="58">
        <v>0</v>
      </c>
      <c r="H45" s="58">
        <v>0</v>
      </c>
      <c r="I45" s="58">
        <v>0</v>
      </c>
      <c r="J45" s="59">
        <f t="shared" si="0"/>
        <v>65</v>
      </c>
      <c r="K45" s="150"/>
      <c r="L45" s="148"/>
      <c r="M45" s="150"/>
      <c r="N45" s="151"/>
      <c r="O45" s="151"/>
    </row>
    <row r="46" spans="1:15" s="152" customFormat="1" ht="20.100000000000001" customHeight="1" x14ac:dyDescent="0.25">
      <c r="A46" s="161" t="s">
        <v>95</v>
      </c>
      <c r="B46" s="58">
        <v>39.401140456182475</v>
      </c>
      <c r="C46" s="58">
        <v>0</v>
      </c>
      <c r="D46" s="58">
        <v>60.372340425531917</v>
      </c>
      <c r="E46" s="58">
        <v>1538.2265191182855</v>
      </c>
      <c r="F46" s="58">
        <v>0</v>
      </c>
      <c r="G46" s="58">
        <v>0</v>
      </c>
      <c r="H46" s="58">
        <v>0</v>
      </c>
      <c r="I46" s="58">
        <v>0</v>
      </c>
      <c r="J46" s="59">
        <f t="shared" si="0"/>
        <v>1638</v>
      </c>
      <c r="K46" s="150"/>
      <c r="L46" s="148"/>
      <c r="M46" s="150"/>
      <c r="N46" s="151"/>
      <c r="O46" s="151"/>
    </row>
    <row r="47" spans="1:15" s="152" customFormat="1" ht="20.100000000000001" customHeight="1" x14ac:dyDescent="0.25">
      <c r="A47" s="161" t="s">
        <v>96</v>
      </c>
      <c r="B47" s="58">
        <v>163.41098639289453</v>
      </c>
      <c r="C47" s="58">
        <v>0</v>
      </c>
      <c r="D47" s="58">
        <v>0</v>
      </c>
      <c r="E47" s="58">
        <v>2678.5890136071052</v>
      </c>
      <c r="F47" s="58">
        <v>0</v>
      </c>
      <c r="G47" s="58">
        <v>0</v>
      </c>
      <c r="H47" s="58">
        <v>0</v>
      </c>
      <c r="I47" s="58">
        <v>0</v>
      </c>
      <c r="J47" s="59">
        <f t="shared" si="0"/>
        <v>2842</v>
      </c>
      <c r="K47" s="150"/>
      <c r="L47" s="148"/>
      <c r="M47" s="150"/>
      <c r="N47" s="151"/>
      <c r="O47" s="151"/>
    </row>
    <row r="48" spans="1:15" s="152" customFormat="1" ht="20.100000000000001" customHeight="1" x14ac:dyDescent="0.25">
      <c r="A48" s="161" t="s">
        <v>97</v>
      </c>
      <c r="B48" s="58">
        <v>5.6853932584269664</v>
      </c>
      <c r="C48" s="58">
        <v>0</v>
      </c>
      <c r="D48" s="58">
        <v>0</v>
      </c>
      <c r="E48" s="58">
        <v>3618.0926959125841</v>
      </c>
      <c r="F48" s="58">
        <v>166.61007671147917</v>
      </c>
      <c r="G48" s="58">
        <v>5.0600706713780914</v>
      </c>
      <c r="H48" s="58">
        <v>116.47357159734777</v>
      </c>
      <c r="I48" s="58">
        <v>19.078191848783895</v>
      </c>
      <c r="J48" s="59">
        <f t="shared" si="0"/>
        <v>3930.9999999999995</v>
      </c>
      <c r="K48" s="150"/>
      <c r="L48" s="148"/>
      <c r="M48" s="150"/>
      <c r="N48" s="151"/>
      <c r="O48" s="151"/>
    </row>
    <row r="49" spans="1:15" s="152" customFormat="1" ht="20.100000000000001" customHeight="1" x14ac:dyDescent="0.25">
      <c r="A49" s="161" t="s">
        <v>98</v>
      </c>
      <c r="B49" s="58">
        <v>143</v>
      </c>
      <c r="C49" s="58">
        <v>0</v>
      </c>
      <c r="D49" s="58">
        <v>684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9">
        <f t="shared" si="0"/>
        <v>827</v>
      </c>
      <c r="K49" s="150"/>
      <c r="L49" s="148"/>
      <c r="M49" s="150"/>
      <c r="N49" s="151"/>
      <c r="O49" s="151"/>
    </row>
    <row r="50" spans="1:15" s="152" customFormat="1" ht="20.100000000000001" customHeight="1" x14ac:dyDescent="0.25">
      <c r="A50" s="161" t="s">
        <v>99</v>
      </c>
      <c r="B50" s="58">
        <v>252.2633831521739</v>
      </c>
      <c r="C50" s="58">
        <v>738.70162049474527</v>
      </c>
      <c r="D50" s="58">
        <v>40.922230710466003</v>
      </c>
      <c r="E50" s="58">
        <v>449.55283712219432</v>
      </c>
      <c r="F50" s="58">
        <v>607.71572372264416</v>
      </c>
      <c r="G50" s="58">
        <v>0</v>
      </c>
      <c r="H50" s="58">
        <v>0</v>
      </c>
      <c r="I50" s="58">
        <v>291.8442047977764</v>
      </c>
      <c r="J50" s="59">
        <f t="shared" si="0"/>
        <v>2381</v>
      </c>
      <c r="K50" s="150"/>
      <c r="L50" s="148"/>
      <c r="M50" s="150"/>
      <c r="N50" s="151"/>
      <c r="O50" s="151"/>
    </row>
    <row r="51" spans="1:15" s="152" customFormat="1" ht="20.100000000000001" customHeight="1" x14ac:dyDescent="0.25">
      <c r="A51" s="161" t="s">
        <v>100</v>
      </c>
      <c r="B51" s="58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9">
        <f t="shared" si="0"/>
        <v>0</v>
      </c>
      <c r="K51" s="150"/>
      <c r="L51" s="148"/>
      <c r="M51" s="150"/>
      <c r="N51" s="151"/>
      <c r="O51" s="151"/>
    </row>
    <row r="52" spans="1:15" s="152" customFormat="1" ht="20.100000000000001" customHeight="1" x14ac:dyDescent="0.25">
      <c r="A52" s="161" t="s">
        <v>45</v>
      </c>
      <c r="B52" s="58">
        <v>11350.148663031221</v>
      </c>
      <c r="C52" s="58">
        <v>300.72299718950757</v>
      </c>
      <c r="D52" s="58">
        <v>1297.1539610598543</v>
      </c>
      <c r="E52" s="58">
        <v>4334.2335761157192</v>
      </c>
      <c r="F52" s="58">
        <v>6582.984673275866</v>
      </c>
      <c r="G52" s="58">
        <v>7087.7558936149735</v>
      </c>
      <c r="H52" s="58">
        <v>20214.864888131833</v>
      </c>
      <c r="I52" s="58">
        <v>267.13534758102725</v>
      </c>
      <c r="J52" s="59">
        <f t="shared" si="0"/>
        <v>51434.999999999993</v>
      </c>
      <c r="K52" s="150"/>
      <c r="L52" s="148"/>
      <c r="M52" s="150"/>
      <c r="N52" s="151"/>
      <c r="O52" s="151"/>
    </row>
    <row r="53" spans="1:15" s="152" customFormat="1" ht="20.100000000000001" customHeight="1" x14ac:dyDescent="0.25">
      <c r="A53" s="161" t="s">
        <v>46</v>
      </c>
      <c r="B53" s="58">
        <v>1933.3662167103441</v>
      </c>
      <c r="C53" s="58">
        <v>10675.296160259742</v>
      </c>
      <c r="D53" s="58">
        <v>738.7615162076961</v>
      </c>
      <c r="E53" s="58">
        <v>1626.303637715117</v>
      </c>
      <c r="F53" s="58">
        <v>7709.4441172037305</v>
      </c>
      <c r="G53" s="58">
        <v>1060.71010211007</v>
      </c>
      <c r="H53" s="58">
        <v>4422.2068724658848</v>
      </c>
      <c r="I53" s="58">
        <v>17675.911377327415</v>
      </c>
      <c r="J53" s="59">
        <f t="shared" si="0"/>
        <v>45842</v>
      </c>
      <c r="K53" s="150"/>
      <c r="L53" s="148"/>
      <c r="M53" s="150"/>
      <c r="N53" s="151"/>
      <c r="O53" s="151"/>
    </row>
    <row r="54" spans="1:15" s="152" customFormat="1" ht="20.100000000000001" customHeight="1" x14ac:dyDescent="0.25">
      <c r="A54" s="161" t="s">
        <v>47</v>
      </c>
      <c r="B54" s="58">
        <v>4395.1628558979046</v>
      </c>
      <c r="C54" s="58">
        <v>1743.4334623680925</v>
      </c>
      <c r="D54" s="58">
        <v>4434.2555361301747</v>
      </c>
      <c r="E54" s="58">
        <v>2989.8566649519903</v>
      </c>
      <c r="F54" s="58">
        <v>3177.8733903219781</v>
      </c>
      <c r="G54" s="58">
        <v>9062.6792090978324</v>
      </c>
      <c r="H54" s="58">
        <v>5935.7695371391364</v>
      </c>
      <c r="I54" s="58">
        <v>2337.9693440928904</v>
      </c>
      <c r="J54" s="59">
        <f t="shared" si="0"/>
        <v>34077</v>
      </c>
      <c r="K54" s="150"/>
      <c r="L54" s="148"/>
      <c r="M54" s="150"/>
      <c r="N54" s="151"/>
      <c r="O54" s="151"/>
    </row>
    <row r="55" spans="1:15" s="152" customFormat="1" ht="20.100000000000001" customHeight="1" x14ac:dyDescent="0.25">
      <c r="A55" s="161" t="s">
        <v>48</v>
      </c>
      <c r="B55" s="58">
        <v>596.97961336876369</v>
      </c>
      <c r="C55" s="58">
        <v>0</v>
      </c>
      <c r="D55" s="58">
        <v>1737.8963624903399</v>
      </c>
      <c r="E55" s="58">
        <v>2.861244019138756</v>
      </c>
      <c r="F55" s="58">
        <v>237.41938144050846</v>
      </c>
      <c r="G55" s="58">
        <v>6920.9047900898886</v>
      </c>
      <c r="H55" s="58">
        <v>1091.4881573291023</v>
      </c>
      <c r="I55" s="58">
        <v>885.45045126225796</v>
      </c>
      <c r="J55" s="59">
        <f t="shared" si="0"/>
        <v>11473</v>
      </c>
      <c r="K55" s="150"/>
      <c r="L55" s="148"/>
      <c r="M55" s="150"/>
      <c r="N55" s="151"/>
      <c r="O55" s="151"/>
    </row>
    <row r="56" spans="1:15" s="152" customFormat="1" ht="20.100000000000001" customHeight="1" x14ac:dyDescent="0.25">
      <c r="A56" s="161" t="s">
        <v>49</v>
      </c>
      <c r="B56" s="58">
        <v>24.006761603748469</v>
      </c>
      <c r="C56" s="58">
        <v>188.28771026931332</v>
      </c>
      <c r="D56" s="58">
        <v>16.185152273276188</v>
      </c>
      <c r="E56" s="58">
        <v>155.31545265704111</v>
      </c>
      <c r="F56" s="58">
        <v>127.3446425157702</v>
      </c>
      <c r="G56" s="58">
        <v>2.6375321336760922</v>
      </c>
      <c r="H56" s="58">
        <v>15.64872765582011</v>
      </c>
      <c r="I56" s="58">
        <v>364.57402089135451</v>
      </c>
      <c r="J56" s="59">
        <f t="shared" si="0"/>
        <v>894</v>
      </c>
      <c r="K56" s="150"/>
      <c r="L56" s="148"/>
      <c r="M56" s="150"/>
      <c r="N56" s="151"/>
      <c r="O56" s="151"/>
    </row>
    <row r="57" spans="1:15" s="152" customFormat="1" ht="20.100000000000001" customHeight="1" x14ac:dyDescent="0.25">
      <c r="A57" s="161" t="s">
        <v>50</v>
      </c>
      <c r="B57" s="58">
        <v>1942.3714569503582</v>
      </c>
      <c r="C57" s="58">
        <v>18668.865065026002</v>
      </c>
      <c r="D57" s="58">
        <v>14.348171368861024</v>
      </c>
      <c r="E57" s="58">
        <v>289.46548087705003</v>
      </c>
      <c r="F57" s="58">
        <v>24292.112342595607</v>
      </c>
      <c r="G57" s="58">
        <v>0</v>
      </c>
      <c r="H57" s="58">
        <v>162.51804651991802</v>
      </c>
      <c r="I57" s="58">
        <v>579.31943666220593</v>
      </c>
      <c r="J57" s="59">
        <f t="shared" si="0"/>
        <v>45948.999999999993</v>
      </c>
      <c r="K57" s="150"/>
      <c r="L57" s="148"/>
      <c r="M57" s="150"/>
      <c r="N57" s="151"/>
      <c r="O57" s="151"/>
    </row>
    <row r="58" spans="1:15" s="152" customFormat="1" ht="20.100000000000001" customHeight="1" x14ac:dyDescent="0.25">
      <c r="A58" s="161" t="s">
        <v>51</v>
      </c>
      <c r="B58" s="58">
        <v>2201.9312905167217</v>
      </c>
      <c r="C58" s="58">
        <v>665.76463484483361</v>
      </c>
      <c r="D58" s="58">
        <v>1679.3620350983915</v>
      </c>
      <c r="E58" s="58">
        <v>4559.0429374371624</v>
      </c>
      <c r="F58" s="58">
        <v>4296.4547454618623</v>
      </c>
      <c r="G58" s="58">
        <v>965.48538197443975</v>
      </c>
      <c r="H58" s="58">
        <v>5548.6239681879042</v>
      </c>
      <c r="I58" s="58">
        <v>985.33500647868607</v>
      </c>
      <c r="J58" s="59">
        <f t="shared" si="0"/>
        <v>20902</v>
      </c>
      <c r="K58" s="150"/>
      <c r="L58" s="148"/>
      <c r="M58" s="150"/>
      <c r="N58" s="151"/>
      <c r="O58" s="151"/>
    </row>
    <row r="59" spans="1:15" s="152" customFormat="1" ht="20.100000000000001" customHeight="1" x14ac:dyDescent="0.25">
      <c r="A59" s="161" t="s">
        <v>52</v>
      </c>
      <c r="B59" s="58">
        <v>31</v>
      </c>
      <c r="C59" s="58">
        <v>0</v>
      </c>
      <c r="D59" s="58">
        <v>0</v>
      </c>
      <c r="E59" s="58">
        <v>65</v>
      </c>
      <c r="F59" s="58">
        <v>0</v>
      </c>
      <c r="G59" s="58">
        <v>0</v>
      </c>
      <c r="H59" s="58">
        <v>0</v>
      </c>
      <c r="I59" s="58">
        <v>0</v>
      </c>
      <c r="J59" s="59">
        <f t="shared" si="0"/>
        <v>96</v>
      </c>
      <c r="K59" s="150"/>
      <c r="L59" s="148"/>
      <c r="M59" s="150"/>
      <c r="N59" s="151"/>
      <c r="O59" s="151"/>
    </row>
    <row r="60" spans="1:15" s="152" customFormat="1" ht="20.100000000000001" customHeight="1" x14ac:dyDescent="0.25">
      <c r="A60" s="161" t="s">
        <v>53</v>
      </c>
      <c r="B60" s="58">
        <v>175</v>
      </c>
      <c r="C60" s="58">
        <v>71</v>
      </c>
      <c r="D60" s="58">
        <v>0</v>
      </c>
      <c r="E60" s="58">
        <v>0</v>
      </c>
      <c r="F60" s="58">
        <v>41</v>
      </c>
      <c r="G60" s="58">
        <v>0</v>
      </c>
      <c r="H60" s="58">
        <v>0</v>
      </c>
      <c r="I60" s="58">
        <v>7</v>
      </c>
      <c r="J60" s="59">
        <f t="shared" si="0"/>
        <v>294</v>
      </c>
      <c r="K60" s="150"/>
      <c r="L60" s="148"/>
      <c r="M60" s="150"/>
      <c r="N60" s="151"/>
      <c r="O60" s="151"/>
    </row>
    <row r="61" spans="1:15" s="152" customFormat="1" ht="20.100000000000001" customHeight="1" x14ac:dyDescent="0.25">
      <c r="A61" s="161" t="s">
        <v>101</v>
      </c>
      <c r="B61" s="58">
        <v>1062.2673416950438</v>
      </c>
      <c r="C61" s="58">
        <v>422.90286548612437</v>
      </c>
      <c r="D61" s="58">
        <v>0.15990990990990991</v>
      </c>
      <c r="E61" s="58">
        <v>5.9134375153088721</v>
      </c>
      <c r="F61" s="58">
        <v>283.75644539361281</v>
      </c>
      <c r="G61" s="58">
        <v>0</v>
      </c>
      <c r="H61" s="58">
        <v>0</v>
      </c>
      <c r="I61" s="58">
        <v>0</v>
      </c>
      <c r="J61" s="59">
        <f t="shared" si="0"/>
        <v>1775</v>
      </c>
      <c r="K61" s="150"/>
      <c r="L61" s="148"/>
      <c r="M61" s="150"/>
      <c r="N61" s="151"/>
      <c r="O61" s="151"/>
    </row>
    <row r="62" spans="1:15" s="152" customFormat="1" ht="20.100000000000001" customHeight="1" x14ac:dyDescent="0.25">
      <c r="A62" s="161" t="s">
        <v>102</v>
      </c>
      <c r="B62" s="58">
        <v>46.738396106817156</v>
      </c>
      <c r="C62" s="58">
        <v>7.0339558573853989</v>
      </c>
      <c r="D62" s="58">
        <v>0</v>
      </c>
      <c r="E62" s="58">
        <v>339.02928641115267</v>
      </c>
      <c r="F62" s="58">
        <v>133.26256562554204</v>
      </c>
      <c r="G62" s="58">
        <v>0</v>
      </c>
      <c r="H62" s="58">
        <v>0</v>
      </c>
      <c r="I62" s="58">
        <v>4.9357959991027549</v>
      </c>
      <c r="J62" s="59">
        <f t="shared" si="0"/>
        <v>531</v>
      </c>
      <c r="K62" s="150"/>
      <c r="L62" s="148"/>
      <c r="M62" s="150"/>
      <c r="N62" s="151"/>
      <c r="O62" s="151"/>
    </row>
    <row r="63" spans="1:15" s="152" customFormat="1" ht="20.100000000000001" customHeight="1" x14ac:dyDescent="0.25">
      <c r="A63" s="161" t="s">
        <v>103</v>
      </c>
      <c r="B63" s="58">
        <v>184.69725784566901</v>
      </c>
      <c r="C63" s="58">
        <v>72.684931506849324</v>
      </c>
      <c r="D63" s="58">
        <v>7.1641791044776122</v>
      </c>
      <c r="E63" s="58">
        <v>0</v>
      </c>
      <c r="F63" s="58">
        <v>38.232876712328768</v>
      </c>
      <c r="G63" s="58">
        <v>49.138563049853374</v>
      </c>
      <c r="H63" s="58">
        <v>79</v>
      </c>
      <c r="I63" s="58">
        <v>1.0821917808219177</v>
      </c>
      <c r="J63" s="59">
        <f t="shared" si="0"/>
        <v>432.00000000000006</v>
      </c>
      <c r="K63" s="150"/>
      <c r="L63" s="148"/>
      <c r="M63" s="150"/>
      <c r="N63" s="151"/>
      <c r="O63" s="151"/>
    </row>
    <row r="64" spans="1:15" s="152" customFormat="1" ht="20.100000000000001" customHeight="1" x14ac:dyDescent="0.25">
      <c r="A64" s="161" t="s">
        <v>104</v>
      </c>
      <c r="B64" s="58">
        <v>57.275080906148865</v>
      </c>
      <c r="C64" s="58">
        <v>0</v>
      </c>
      <c r="D64" s="58">
        <v>0</v>
      </c>
      <c r="E64" s="58">
        <v>30.135922330097088</v>
      </c>
      <c r="F64" s="58">
        <v>114</v>
      </c>
      <c r="G64" s="58">
        <v>0</v>
      </c>
      <c r="H64" s="58">
        <v>112.58899676375405</v>
      </c>
      <c r="I64" s="58">
        <v>0</v>
      </c>
      <c r="J64" s="59">
        <f t="shared" si="0"/>
        <v>314</v>
      </c>
      <c r="K64" s="150"/>
      <c r="L64" s="148"/>
      <c r="M64" s="150"/>
      <c r="N64" s="151"/>
      <c r="O64" s="151"/>
    </row>
    <row r="65" spans="1:15" s="152" customFormat="1" ht="20.100000000000001" customHeight="1" x14ac:dyDescent="0.25">
      <c r="A65" s="161" t="s">
        <v>105</v>
      </c>
      <c r="B65" s="58">
        <v>578.12542387521717</v>
      </c>
      <c r="C65" s="58">
        <v>10.81437125748503</v>
      </c>
      <c r="D65" s="58">
        <v>367.34248139961647</v>
      </c>
      <c r="E65" s="58">
        <v>0</v>
      </c>
      <c r="F65" s="58">
        <v>3680.3354770573824</v>
      </c>
      <c r="G65" s="58">
        <v>2344.3538366709317</v>
      </c>
      <c r="H65" s="58">
        <v>3525.4745175237986</v>
      </c>
      <c r="I65" s="58">
        <v>40.553892215568865</v>
      </c>
      <c r="J65" s="59">
        <f t="shared" si="0"/>
        <v>10547</v>
      </c>
      <c r="K65" s="150"/>
      <c r="L65" s="148"/>
      <c r="M65" s="150"/>
      <c r="N65" s="151"/>
      <c r="O65" s="151"/>
    </row>
    <row r="66" spans="1:15" s="152" customFormat="1" ht="20.100000000000001" customHeight="1" x14ac:dyDescent="0.25">
      <c r="A66" s="161" t="s">
        <v>106</v>
      </c>
      <c r="B66" s="58">
        <v>870.76066104702682</v>
      </c>
      <c r="C66" s="58">
        <v>507.29047600941834</v>
      </c>
      <c r="D66" s="58">
        <v>8532.3708485201569</v>
      </c>
      <c r="E66" s="58">
        <v>89.132971869534543</v>
      </c>
      <c r="F66" s="58">
        <v>731.12623341920005</v>
      </c>
      <c r="G66" s="58">
        <v>1247.6837857655298</v>
      </c>
      <c r="H66" s="58">
        <v>213.77472257847819</v>
      </c>
      <c r="I66" s="58">
        <v>734.86030079065495</v>
      </c>
      <c r="J66" s="59">
        <f t="shared" si="0"/>
        <v>12927</v>
      </c>
      <c r="K66" s="150"/>
      <c r="L66" s="148"/>
      <c r="M66" s="150"/>
      <c r="N66" s="151"/>
      <c r="O66" s="151"/>
    </row>
    <row r="67" spans="1:15" s="152" customFormat="1" ht="20.100000000000001" customHeight="1" x14ac:dyDescent="0.25">
      <c r="A67" s="161" t="s">
        <v>107</v>
      </c>
      <c r="B67" s="58">
        <v>536.57880343676391</v>
      </c>
      <c r="C67" s="58">
        <v>467.93338261512372</v>
      </c>
      <c r="D67" s="58">
        <v>99.749063506214952</v>
      </c>
      <c r="E67" s="58">
        <v>79.368212055346547</v>
      </c>
      <c r="F67" s="58">
        <v>336.98016896001428</v>
      </c>
      <c r="G67" s="58">
        <v>2.3250000000000002</v>
      </c>
      <c r="H67" s="58">
        <v>65.829815708644148</v>
      </c>
      <c r="I67" s="58">
        <v>70.235553717892472</v>
      </c>
      <c r="J67" s="59">
        <f t="shared" si="0"/>
        <v>1659</v>
      </c>
      <c r="K67" s="150"/>
      <c r="L67" s="148"/>
      <c r="M67" s="150"/>
      <c r="N67" s="151"/>
      <c r="O67" s="151"/>
    </row>
    <row r="68" spans="1:15" s="152" customFormat="1" ht="20.100000000000001" customHeight="1" x14ac:dyDescent="0.25">
      <c r="A68" s="161" t="s">
        <v>108</v>
      </c>
      <c r="B68" s="58">
        <v>30.081985624438452</v>
      </c>
      <c r="C68" s="58">
        <v>75.91801437556154</v>
      </c>
      <c r="D68" s="58">
        <v>57</v>
      </c>
      <c r="E68" s="58">
        <v>0</v>
      </c>
      <c r="F68" s="58">
        <v>0</v>
      </c>
      <c r="G68" s="58">
        <v>0</v>
      </c>
      <c r="H68" s="58">
        <v>0</v>
      </c>
      <c r="I68" s="58">
        <v>115</v>
      </c>
      <c r="J68" s="59">
        <f t="shared" si="0"/>
        <v>278</v>
      </c>
      <c r="K68" s="150"/>
      <c r="L68" s="148"/>
      <c r="M68" s="150"/>
      <c r="N68" s="151"/>
      <c r="O68" s="151"/>
    </row>
    <row r="69" spans="1:15" s="152" customFormat="1" ht="20.100000000000001" customHeight="1" x14ac:dyDescent="0.25">
      <c r="A69" s="161" t="s">
        <v>54</v>
      </c>
      <c r="B69" s="58">
        <v>29387.915227643269</v>
      </c>
      <c r="C69" s="58">
        <v>5592.7209560565725</v>
      </c>
      <c r="D69" s="58">
        <v>18888.36739700806</v>
      </c>
      <c r="E69" s="58">
        <v>2421.117480892091</v>
      </c>
      <c r="F69" s="58">
        <v>14216.121600149245</v>
      </c>
      <c r="G69" s="58">
        <v>5972.2011432497447</v>
      </c>
      <c r="H69" s="58">
        <v>18731.90115341518</v>
      </c>
      <c r="I69" s="58">
        <v>3377.6550415858301</v>
      </c>
      <c r="J69" s="59">
        <f t="shared" si="0"/>
        <v>98587.999999999985</v>
      </c>
      <c r="K69" s="150"/>
      <c r="L69" s="148"/>
      <c r="M69" s="150"/>
      <c r="N69" s="151"/>
      <c r="O69" s="151"/>
    </row>
    <row r="70" spans="1:15" s="152" customFormat="1" ht="20.25" customHeight="1" x14ac:dyDescent="0.25">
      <c r="A70" s="161" t="s">
        <v>55</v>
      </c>
      <c r="B70" s="58">
        <v>54635.83401093167</v>
      </c>
      <c r="C70" s="58">
        <v>36527.611133734143</v>
      </c>
      <c r="D70" s="58">
        <v>25914.163576756077</v>
      </c>
      <c r="E70" s="58">
        <v>54120.349507670631</v>
      </c>
      <c r="F70" s="58">
        <v>15797.603130578438</v>
      </c>
      <c r="G70" s="58">
        <v>26668.981841883557</v>
      </c>
      <c r="H70" s="58">
        <v>52736.503616622351</v>
      </c>
      <c r="I70" s="58">
        <v>13902.953181823119</v>
      </c>
      <c r="J70" s="59">
        <f t="shared" si="0"/>
        <v>280304</v>
      </c>
      <c r="K70" s="150"/>
      <c r="L70" s="148"/>
      <c r="M70" s="150"/>
      <c r="N70" s="151"/>
      <c r="O70" s="151"/>
    </row>
    <row r="71" spans="1:15" s="152" customFormat="1" ht="20.25" customHeight="1" thickBot="1" x14ac:dyDescent="0.3">
      <c r="A71" s="68" t="s">
        <v>10</v>
      </c>
      <c r="B71" s="53">
        <f t="shared" ref="B71:I71" si="1">SUM(B9:B70)</f>
        <v>301584.02859374788</v>
      </c>
      <c r="C71" s="53">
        <f t="shared" si="1"/>
        <v>1739880.9492233049</v>
      </c>
      <c r="D71" s="53">
        <f t="shared" si="1"/>
        <v>902197.90286659577</v>
      </c>
      <c r="E71" s="53">
        <f t="shared" si="1"/>
        <v>872466.27699656633</v>
      </c>
      <c r="F71" s="53">
        <f t="shared" si="1"/>
        <v>349603.01882112084</v>
      </c>
      <c r="G71" s="53">
        <f t="shared" si="1"/>
        <v>323843.0057731517</v>
      </c>
      <c r="H71" s="53">
        <f t="shared" si="1"/>
        <v>1154407.020315208</v>
      </c>
      <c r="I71" s="53">
        <f t="shared" si="1"/>
        <v>353050.77869047242</v>
      </c>
      <c r="J71" s="54">
        <f>SUM(J9:J70)</f>
        <v>5997032.9812801685</v>
      </c>
      <c r="K71" s="153"/>
      <c r="L71" s="148"/>
      <c r="M71" s="151"/>
      <c r="N71" s="151"/>
      <c r="O71" s="151"/>
    </row>
    <row r="72" spans="1:15" s="151" customFormat="1" ht="15.75" customHeight="1" x14ac:dyDescent="0.25">
      <c r="A72" s="111" t="s">
        <v>122</v>
      </c>
      <c r="B72" s="111"/>
      <c r="C72" s="111"/>
      <c r="D72" s="111"/>
      <c r="E72" s="111"/>
      <c r="F72" s="111" t="s">
        <v>284</v>
      </c>
      <c r="G72" s="111"/>
      <c r="H72" s="165"/>
      <c r="I72" s="165"/>
      <c r="J72" s="165"/>
      <c r="K72" s="153"/>
      <c r="L72" s="148"/>
    </row>
    <row r="73" spans="1:15" s="151" customFormat="1" ht="12" customHeight="1" x14ac:dyDescent="0.25">
      <c r="A73" s="111" t="s">
        <v>123</v>
      </c>
      <c r="B73" s="111"/>
      <c r="C73" s="111"/>
      <c r="D73" s="111"/>
      <c r="E73" s="111"/>
      <c r="F73" s="111"/>
      <c r="G73" s="111"/>
      <c r="H73" s="165"/>
      <c r="I73" s="165"/>
      <c r="J73" s="165"/>
      <c r="K73" s="153"/>
      <c r="L73" s="148"/>
    </row>
    <row r="74" spans="1:15" s="151" customFormat="1" ht="20.25" customHeight="1" x14ac:dyDescent="0.25">
      <c r="A74" s="154"/>
      <c r="B74" s="155"/>
      <c r="C74" s="155"/>
      <c r="D74" s="155"/>
      <c r="E74" s="155"/>
      <c r="F74" s="155"/>
      <c r="G74" s="155"/>
      <c r="H74" s="155"/>
      <c r="I74" s="155"/>
      <c r="J74" s="155"/>
      <c r="L74" s="148"/>
    </row>
    <row r="75" spans="1:15" s="147" customFormat="1" x14ac:dyDescent="0.25">
      <c r="L75" s="148"/>
    </row>
    <row r="76" spans="1:15" s="147" customFormat="1" x14ac:dyDescent="0.25">
      <c r="L76" s="148"/>
    </row>
    <row r="77" spans="1:15" s="147" customFormat="1" x14ac:dyDescent="0.25">
      <c r="L77" s="148"/>
    </row>
    <row r="78" spans="1:15" s="147" customFormat="1" x14ac:dyDescent="0.25">
      <c r="A78" s="199" t="s">
        <v>292</v>
      </c>
      <c r="B78" s="199"/>
      <c r="C78" s="199"/>
      <c r="D78" s="199"/>
      <c r="E78" s="199"/>
      <c r="F78" s="199"/>
      <c r="G78" s="199"/>
      <c r="H78" s="199"/>
      <c r="I78" s="199"/>
      <c r="J78" s="199"/>
      <c r="L78" s="148"/>
    </row>
    <row r="79" spans="1:15" s="147" customFormat="1" x14ac:dyDescent="0.25">
      <c r="A79" s="199" t="s">
        <v>83</v>
      </c>
      <c r="B79" s="199"/>
      <c r="C79" s="199"/>
      <c r="D79" s="199"/>
      <c r="E79" s="199"/>
      <c r="F79" s="199"/>
      <c r="G79" s="199"/>
      <c r="H79" s="199"/>
      <c r="I79" s="199"/>
      <c r="J79" s="199"/>
      <c r="L79" s="148"/>
    </row>
    <row r="80" spans="1:15" s="147" customFormat="1" ht="6.75" customHeight="1" thickBot="1" x14ac:dyDescent="0.3">
      <c r="L80" s="148"/>
    </row>
    <row r="81" spans="1:13" ht="19.5" customHeight="1" x14ac:dyDescent="0.25">
      <c r="A81" s="158" t="s">
        <v>1</v>
      </c>
      <c r="B81" s="159" t="s">
        <v>2</v>
      </c>
      <c r="C81" s="159" t="s">
        <v>3</v>
      </c>
      <c r="D81" s="159" t="s">
        <v>4</v>
      </c>
      <c r="E81" s="159" t="s">
        <v>5</v>
      </c>
      <c r="F81" s="159" t="s">
        <v>6</v>
      </c>
      <c r="G81" s="159" t="s">
        <v>7</v>
      </c>
      <c r="H81" s="159" t="s">
        <v>8</v>
      </c>
      <c r="I81" s="159" t="s">
        <v>9</v>
      </c>
      <c r="J81" s="160" t="s">
        <v>10</v>
      </c>
    </row>
    <row r="82" spans="1:13" ht="20.100000000000001" customHeight="1" x14ac:dyDescent="0.25">
      <c r="A82" s="161" t="s">
        <v>243</v>
      </c>
      <c r="B82" s="58">
        <v>26164.081067004194</v>
      </c>
      <c r="C82" s="58">
        <v>1457049.4652145896</v>
      </c>
      <c r="D82" s="58">
        <v>590878.91530406685</v>
      </c>
      <c r="E82" s="58">
        <v>487313.38477314217</v>
      </c>
      <c r="F82" s="58">
        <v>40975.771564633207</v>
      </c>
      <c r="G82" s="58">
        <v>0</v>
      </c>
      <c r="H82" s="58">
        <v>169355.34222632941</v>
      </c>
      <c r="I82" s="58">
        <v>70030.03985023436</v>
      </c>
      <c r="J82" s="59">
        <f>SUM(B82:I82)</f>
        <v>2841767</v>
      </c>
      <c r="K82" s="150"/>
      <c r="M82" s="150"/>
    </row>
    <row r="83" spans="1:13" ht="20.100000000000001" customHeight="1" x14ac:dyDescent="0.25">
      <c r="A83" s="161" t="s">
        <v>12</v>
      </c>
      <c r="B83" s="58">
        <v>23420.963821085214</v>
      </c>
      <c r="C83" s="58">
        <v>23006.441762500603</v>
      </c>
      <c r="D83" s="58">
        <v>24351.821177663736</v>
      </c>
      <c r="E83" s="58">
        <v>18438.868494269322</v>
      </c>
      <c r="F83" s="58">
        <v>30516.195024301058</v>
      </c>
      <c r="G83" s="58">
        <v>48413.257027486601</v>
      </c>
      <c r="H83" s="58">
        <v>275585.91994658433</v>
      </c>
      <c r="I83" s="58">
        <v>21610.532746109071</v>
      </c>
      <c r="J83" s="59">
        <f t="shared" ref="J83:J141" si="2">SUM(B83:I83)</f>
        <v>465343.99999999988</v>
      </c>
      <c r="K83" s="150"/>
      <c r="M83" s="150"/>
    </row>
    <row r="84" spans="1:13" ht="20.100000000000001" customHeight="1" x14ac:dyDescent="0.25">
      <c r="A84" s="161" t="s">
        <v>13</v>
      </c>
      <c r="B84" s="58">
        <v>0</v>
      </c>
      <c r="C84" s="58">
        <v>0</v>
      </c>
      <c r="D84" s="58">
        <v>606</v>
      </c>
      <c r="E84" s="58">
        <v>1002.0671378091872</v>
      </c>
      <c r="F84" s="58">
        <v>0</v>
      </c>
      <c r="G84" s="58">
        <v>3081.3427775475238</v>
      </c>
      <c r="H84" s="58">
        <v>3206.5900846432887</v>
      </c>
      <c r="I84" s="58">
        <v>0</v>
      </c>
      <c r="J84" s="59">
        <f t="shared" si="2"/>
        <v>7896</v>
      </c>
      <c r="K84" s="150"/>
      <c r="M84" s="150"/>
    </row>
    <row r="85" spans="1:13" ht="20.100000000000001" customHeight="1" x14ac:dyDescent="0.25">
      <c r="A85" s="161" t="s">
        <v>14</v>
      </c>
      <c r="B85" s="58">
        <v>8851.8931471145061</v>
      </c>
      <c r="C85" s="58">
        <v>3643686.3774708728</v>
      </c>
      <c r="D85" s="58">
        <v>380.11793297401175</v>
      </c>
      <c r="E85" s="58">
        <v>21273.192873756903</v>
      </c>
      <c r="F85" s="58">
        <v>111154.34873496697</v>
      </c>
      <c r="G85" s="58">
        <v>118853.44995396126</v>
      </c>
      <c r="H85" s="58">
        <v>39433.130698962806</v>
      </c>
      <c r="I85" s="58">
        <v>1681992.4891873912</v>
      </c>
      <c r="J85" s="59">
        <v>1875208.3333333333</v>
      </c>
      <c r="K85" s="150"/>
      <c r="M85" s="150"/>
    </row>
    <row r="86" spans="1:13" ht="20.100000000000001" customHeight="1" x14ac:dyDescent="0.25">
      <c r="A86" s="161" t="s">
        <v>15</v>
      </c>
      <c r="B86" s="58">
        <v>1548.1430771064915</v>
      </c>
      <c r="C86" s="58">
        <v>2179.9082239147342</v>
      </c>
      <c r="D86" s="58">
        <v>29093.489645018915</v>
      </c>
      <c r="E86" s="58">
        <v>40.513572604250804</v>
      </c>
      <c r="F86" s="58">
        <v>0</v>
      </c>
      <c r="G86" s="58">
        <v>21.254993126182818</v>
      </c>
      <c r="H86" s="58">
        <v>46176.739273692161</v>
      </c>
      <c r="I86" s="58">
        <v>4572.9512145372682</v>
      </c>
      <c r="J86" s="59">
        <f t="shared" si="2"/>
        <v>83633.000000000015</v>
      </c>
      <c r="K86" s="150"/>
      <c r="M86" s="150"/>
    </row>
    <row r="87" spans="1:13" ht="20.100000000000001" customHeight="1" x14ac:dyDescent="0.25">
      <c r="A87" s="161" t="s">
        <v>16</v>
      </c>
      <c r="B87" s="58">
        <v>9841.9536569870779</v>
      </c>
      <c r="C87" s="58">
        <v>2070.3293492255693</v>
      </c>
      <c r="D87" s="58">
        <v>5612.9758209545962</v>
      </c>
      <c r="E87" s="58">
        <v>12286.773119093195</v>
      </c>
      <c r="F87" s="58">
        <v>19735.693107087416</v>
      </c>
      <c r="G87" s="58">
        <v>28488.748353457428</v>
      </c>
      <c r="H87" s="58">
        <v>221394.58040328036</v>
      </c>
      <c r="I87" s="58">
        <v>10853.946189914286</v>
      </c>
      <c r="J87" s="59">
        <f t="shared" si="2"/>
        <v>310284.99999999994</v>
      </c>
      <c r="K87" s="150"/>
      <c r="M87" s="150"/>
    </row>
    <row r="88" spans="1:13" ht="20.100000000000001" customHeight="1" x14ac:dyDescent="0.25">
      <c r="A88" s="161" t="s">
        <v>17</v>
      </c>
      <c r="B88" s="58">
        <v>455.25485042843758</v>
      </c>
      <c r="C88" s="58">
        <v>780.62327442556932</v>
      </c>
      <c r="D88" s="58">
        <v>7697.6870866610016</v>
      </c>
      <c r="E88" s="58">
        <v>755.69274542520475</v>
      </c>
      <c r="F88" s="58">
        <v>3079.3757567507691</v>
      </c>
      <c r="G88" s="58">
        <v>79419.505387073776</v>
      </c>
      <c r="H88" s="58">
        <v>160076.89468296172</v>
      </c>
      <c r="I88" s="58">
        <v>89602.966216273519</v>
      </c>
      <c r="J88" s="59">
        <f t="shared" si="2"/>
        <v>341868</v>
      </c>
      <c r="K88" s="150"/>
      <c r="M88" s="150"/>
    </row>
    <row r="89" spans="1:13" ht="20.100000000000001" customHeight="1" x14ac:dyDescent="0.25">
      <c r="A89" s="161" t="s">
        <v>18</v>
      </c>
      <c r="B89" s="58">
        <v>320.87115867587113</v>
      </c>
      <c r="C89" s="58">
        <v>0</v>
      </c>
      <c r="D89" s="58">
        <v>2228.01062269559</v>
      </c>
      <c r="E89" s="58">
        <v>0</v>
      </c>
      <c r="F89" s="58">
        <v>94.508571067912143</v>
      </c>
      <c r="G89" s="58">
        <v>2708.0407701666031</v>
      </c>
      <c r="H89" s="58">
        <v>4705.4737534073756</v>
      </c>
      <c r="I89" s="58">
        <v>1528.0951239866476</v>
      </c>
      <c r="J89" s="59">
        <f>SUM(B89:I89)</f>
        <v>11585</v>
      </c>
      <c r="K89" s="150"/>
      <c r="M89" s="150"/>
    </row>
    <row r="90" spans="1:13" ht="20.100000000000001" customHeight="1" x14ac:dyDescent="0.25">
      <c r="A90" s="161" t="s">
        <v>19</v>
      </c>
      <c r="B90" s="58">
        <v>2581.2096938453783</v>
      </c>
      <c r="C90" s="58">
        <v>4295.1040361649902</v>
      </c>
      <c r="D90" s="58">
        <v>14822.341917106156</v>
      </c>
      <c r="E90" s="58">
        <v>2403.2988604070865</v>
      </c>
      <c r="F90" s="58">
        <v>30065.359625143486</v>
      </c>
      <c r="G90" s="58">
        <v>52452.81863242761</v>
      </c>
      <c r="H90" s="58">
        <v>261190.28666104274</v>
      </c>
      <c r="I90" s="58">
        <v>2768.5805738625859</v>
      </c>
      <c r="J90" s="59">
        <f t="shared" si="2"/>
        <v>370579.00000000006</v>
      </c>
      <c r="K90" s="150"/>
      <c r="M90" s="150"/>
    </row>
    <row r="91" spans="1:13" ht="20.100000000000001" customHeight="1" x14ac:dyDescent="0.25">
      <c r="A91" s="161" t="s">
        <v>90</v>
      </c>
      <c r="B91" s="58">
        <v>681.67723883354745</v>
      </c>
      <c r="C91" s="58">
        <v>1.0077519379844961</v>
      </c>
      <c r="D91" s="58">
        <v>43.578352532058247</v>
      </c>
      <c r="E91" s="58">
        <v>1580.7366566964099</v>
      </c>
      <c r="F91" s="58">
        <v>0</v>
      </c>
      <c r="G91" s="58">
        <v>0</v>
      </c>
      <c r="H91" s="58">
        <v>0</v>
      </c>
      <c r="I91" s="58">
        <v>0</v>
      </c>
      <c r="J91" s="59">
        <f t="shared" si="2"/>
        <v>2307</v>
      </c>
      <c r="K91" s="150"/>
      <c r="M91" s="150"/>
    </row>
    <row r="92" spans="1:13" ht="20.100000000000001" customHeight="1" x14ac:dyDescent="0.25">
      <c r="A92" s="161" t="s">
        <v>20</v>
      </c>
      <c r="B92" s="58">
        <v>13234.191979567158</v>
      </c>
      <c r="C92" s="58">
        <v>16563.47869699954</v>
      </c>
      <c r="D92" s="58">
        <v>1103.0877129935761</v>
      </c>
      <c r="E92" s="58">
        <v>35372.62837550632</v>
      </c>
      <c r="F92" s="58">
        <v>5452.1191334761124</v>
      </c>
      <c r="G92" s="58">
        <v>4340.8263949322327</v>
      </c>
      <c r="H92" s="58">
        <v>30455.481647822293</v>
      </c>
      <c r="I92" s="58">
        <v>3416.1860587027577</v>
      </c>
      <c r="J92" s="59">
        <f t="shared" si="2"/>
        <v>109937.99999999999</v>
      </c>
      <c r="K92" s="150"/>
      <c r="M92" s="150"/>
    </row>
    <row r="93" spans="1:13" ht="20.100000000000001" customHeight="1" x14ac:dyDescent="0.25">
      <c r="A93" s="161" t="s">
        <v>21</v>
      </c>
      <c r="B93" s="58">
        <v>492.47302467630954</v>
      </c>
      <c r="C93" s="58">
        <v>12855.724539023284</v>
      </c>
      <c r="D93" s="58">
        <v>847.25965937122874</v>
      </c>
      <c r="E93" s="58">
        <v>2561.3388356932428</v>
      </c>
      <c r="F93" s="58">
        <v>25494.92779075776</v>
      </c>
      <c r="G93" s="58">
        <v>7295.896600727956</v>
      </c>
      <c r="H93" s="58">
        <v>21.501692175707309</v>
      </c>
      <c r="I93" s="58">
        <v>28715.877857574524</v>
      </c>
      <c r="J93" s="59">
        <f t="shared" si="2"/>
        <v>78285</v>
      </c>
      <c r="K93" s="150"/>
      <c r="M93" s="150"/>
    </row>
    <row r="94" spans="1:13" ht="20.100000000000001" customHeight="1" x14ac:dyDescent="0.25">
      <c r="A94" s="161" t="s">
        <v>22</v>
      </c>
      <c r="B94" s="58">
        <v>0</v>
      </c>
      <c r="C94" s="58">
        <v>0</v>
      </c>
      <c r="D94" s="58">
        <v>0</v>
      </c>
      <c r="E94" s="58">
        <v>52510.870634033359</v>
      </c>
      <c r="F94" s="58">
        <v>1155.5103107539421</v>
      </c>
      <c r="G94" s="58">
        <v>1060.0447413626309</v>
      </c>
      <c r="H94" s="58">
        <v>967.04431385006342</v>
      </c>
      <c r="I94" s="58">
        <v>0</v>
      </c>
      <c r="J94" s="59">
        <f t="shared" si="2"/>
        <v>55693.469999999994</v>
      </c>
      <c r="K94" s="150"/>
      <c r="M94" s="150"/>
    </row>
    <row r="95" spans="1:13" ht="20.100000000000001" customHeight="1" x14ac:dyDescent="0.25">
      <c r="A95" s="161" t="s">
        <v>23</v>
      </c>
      <c r="B95" s="58">
        <v>4080.1845885955404</v>
      </c>
      <c r="C95" s="58">
        <v>17628.913657912981</v>
      </c>
      <c r="D95" s="58">
        <v>1370.8054842294057</v>
      </c>
      <c r="E95" s="58">
        <v>9581.9022174648726</v>
      </c>
      <c r="F95" s="58">
        <v>15851.342584440405</v>
      </c>
      <c r="G95" s="58">
        <v>11450.120872075251</v>
      </c>
      <c r="H95" s="58">
        <v>907.88859486476508</v>
      </c>
      <c r="I95" s="58">
        <v>11223.042000416785</v>
      </c>
      <c r="J95" s="59">
        <f t="shared" si="2"/>
        <v>72094.2</v>
      </c>
      <c r="K95" s="150"/>
      <c r="M95" s="150"/>
    </row>
    <row r="96" spans="1:13" ht="20.100000000000001" customHeight="1" x14ac:dyDescent="0.25">
      <c r="A96" s="161" t="s">
        <v>24</v>
      </c>
      <c r="B96" s="58">
        <v>65707.856462770913</v>
      </c>
      <c r="C96" s="58">
        <v>45850.025329390039</v>
      </c>
      <c r="D96" s="58">
        <v>46551.653455893225</v>
      </c>
      <c r="E96" s="58">
        <v>120952.3127009391</v>
      </c>
      <c r="F96" s="58">
        <v>34693.991568301841</v>
      </c>
      <c r="G96" s="58">
        <v>11572.56215648734</v>
      </c>
      <c r="H96" s="58">
        <v>27166.561507591836</v>
      </c>
      <c r="I96" s="58">
        <v>16385.836818625699</v>
      </c>
      <c r="J96" s="59">
        <f t="shared" si="2"/>
        <v>368880.8</v>
      </c>
      <c r="K96" s="150"/>
      <c r="M96" s="150"/>
    </row>
    <row r="97" spans="1:13" ht="20.100000000000001" customHeight="1" x14ac:dyDescent="0.25">
      <c r="A97" s="161" t="s">
        <v>91</v>
      </c>
      <c r="B97" s="58">
        <v>55.022522522522522</v>
      </c>
      <c r="C97" s="58">
        <v>911.73960321594609</v>
      </c>
      <c r="D97" s="58">
        <v>2.6342656610098474</v>
      </c>
      <c r="E97" s="58">
        <v>49.882352941176471</v>
      </c>
      <c r="F97" s="58">
        <v>477.61497190712299</v>
      </c>
      <c r="G97" s="58">
        <v>115.5037772181899</v>
      </c>
      <c r="H97" s="58">
        <v>0</v>
      </c>
      <c r="I97" s="58">
        <v>591.60250653403216</v>
      </c>
      <c r="J97" s="59">
        <f t="shared" si="2"/>
        <v>2204</v>
      </c>
      <c r="K97" s="150"/>
      <c r="M97" s="150"/>
    </row>
    <row r="98" spans="1:13" ht="20.100000000000001" customHeight="1" x14ac:dyDescent="0.25">
      <c r="A98" s="161" t="s">
        <v>25</v>
      </c>
      <c r="B98" s="58">
        <v>10192.020527064808</v>
      </c>
      <c r="C98" s="58">
        <v>11984.247204671474</v>
      </c>
      <c r="D98" s="58">
        <v>48103.043489605421</v>
      </c>
      <c r="E98" s="58">
        <v>26164.109815853521</v>
      </c>
      <c r="F98" s="58">
        <v>6173.1413064082071</v>
      </c>
      <c r="G98" s="58">
        <v>10550.692372029855</v>
      </c>
      <c r="H98" s="58">
        <v>22905.730581188669</v>
      </c>
      <c r="I98" s="58">
        <v>2060.014703178053</v>
      </c>
      <c r="J98" s="59">
        <f t="shared" si="2"/>
        <v>138133</v>
      </c>
      <c r="K98" s="150"/>
      <c r="M98" s="150"/>
    </row>
    <row r="99" spans="1:13" ht="20.100000000000001" customHeight="1" x14ac:dyDescent="0.25">
      <c r="A99" s="161" t="s">
        <v>26</v>
      </c>
      <c r="B99" s="58">
        <v>0</v>
      </c>
      <c r="C99" s="58">
        <v>0</v>
      </c>
      <c r="D99" s="58">
        <v>0</v>
      </c>
      <c r="E99" s="58">
        <v>5373</v>
      </c>
      <c r="F99" s="58">
        <v>0</v>
      </c>
      <c r="G99" s="58">
        <v>0</v>
      </c>
      <c r="H99" s="58">
        <v>0</v>
      </c>
      <c r="I99" s="58">
        <v>0</v>
      </c>
      <c r="J99" s="59">
        <f t="shared" si="2"/>
        <v>5373</v>
      </c>
      <c r="K99" s="150"/>
      <c r="M99" s="150"/>
    </row>
    <row r="100" spans="1:13" ht="20.100000000000001" customHeight="1" x14ac:dyDescent="0.25">
      <c r="A100" s="161" t="s">
        <v>27</v>
      </c>
      <c r="B100" s="58">
        <v>5020.6807108115399</v>
      </c>
      <c r="C100" s="58">
        <v>38000.690691728858</v>
      </c>
      <c r="D100" s="58">
        <v>7879.1838608823164</v>
      </c>
      <c r="E100" s="58">
        <v>14611.74098456299</v>
      </c>
      <c r="F100" s="58">
        <v>24828.043595788004</v>
      </c>
      <c r="G100" s="58">
        <v>12316.688966240292</v>
      </c>
      <c r="H100" s="58">
        <v>20343.712963731232</v>
      </c>
      <c r="I100" s="58">
        <v>15541.058226254756</v>
      </c>
      <c r="J100" s="59">
        <f t="shared" si="2"/>
        <v>138541.79999999999</v>
      </c>
      <c r="K100" s="150"/>
      <c r="M100" s="150"/>
    </row>
    <row r="101" spans="1:13" ht="20.100000000000001" customHeight="1" x14ac:dyDescent="0.25">
      <c r="A101" s="161" t="s">
        <v>28</v>
      </c>
      <c r="B101" s="58">
        <v>1588.5055005499216</v>
      </c>
      <c r="C101" s="58">
        <v>2345.8358173675447</v>
      </c>
      <c r="D101" s="58">
        <v>2794.0607628853177</v>
      </c>
      <c r="E101" s="58">
        <v>13768.786167957243</v>
      </c>
      <c r="F101" s="58">
        <v>1107.8782956122864</v>
      </c>
      <c r="G101" s="58">
        <v>14684.231280533668</v>
      </c>
      <c r="H101" s="58">
        <v>31116.60115141272</v>
      </c>
      <c r="I101" s="58">
        <v>685.30102368129292</v>
      </c>
      <c r="J101" s="59">
        <f t="shared" si="2"/>
        <v>68091.199999999997</v>
      </c>
      <c r="K101" s="150"/>
      <c r="M101" s="150"/>
    </row>
    <row r="102" spans="1:13" ht="20.100000000000001" customHeight="1" x14ac:dyDescent="0.25">
      <c r="A102" s="161" t="s">
        <v>29</v>
      </c>
      <c r="B102" s="58">
        <v>9677.707461483933</v>
      </c>
      <c r="C102" s="58">
        <v>3.4962829399292286</v>
      </c>
      <c r="D102" s="58">
        <v>4758.5758662283988</v>
      </c>
      <c r="E102" s="58">
        <v>12186.43488086807</v>
      </c>
      <c r="F102" s="58">
        <v>14514.84865252178</v>
      </c>
      <c r="G102" s="58">
        <v>4464.1467259933024</v>
      </c>
      <c r="H102" s="58">
        <v>34882.590731451259</v>
      </c>
      <c r="I102" s="58">
        <v>117.19939851332488</v>
      </c>
      <c r="J102" s="59">
        <f t="shared" si="2"/>
        <v>80605</v>
      </c>
      <c r="K102" s="150"/>
      <c r="M102" s="150"/>
    </row>
    <row r="103" spans="1:13" ht="20.100000000000001" customHeight="1" x14ac:dyDescent="0.25">
      <c r="A103" s="161" t="s">
        <v>30</v>
      </c>
      <c r="B103" s="58">
        <v>714.44423393509805</v>
      </c>
      <c r="C103" s="58">
        <v>136.23194470040755</v>
      </c>
      <c r="D103" s="58">
        <v>195.85600620851184</v>
      </c>
      <c r="E103" s="58">
        <v>7526.9030715924027</v>
      </c>
      <c r="F103" s="58">
        <v>4779.9202573178718</v>
      </c>
      <c r="G103" s="58">
        <v>817.46067549826489</v>
      </c>
      <c r="H103" s="58">
        <v>132.67262717034521</v>
      </c>
      <c r="I103" s="58">
        <v>422.71118357709759</v>
      </c>
      <c r="J103" s="59">
        <f t="shared" si="2"/>
        <v>14726.199999999999</v>
      </c>
      <c r="K103" s="150"/>
      <c r="M103" s="150"/>
    </row>
    <row r="104" spans="1:13" ht="20.100000000000001" customHeight="1" x14ac:dyDescent="0.25">
      <c r="A104" s="161" t="s">
        <v>31</v>
      </c>
      <c r="B104" s="58">
        <v>1037.1533627986512</v>
      </c>
      <c r="C104" s="58">
        <v>20.715555815477234</v>
      </c>
      <c r="D104" s="58">
        <v>0.95150300601202409</v>
      </c>
      <c r="E104" s="58">
        <v>23075.596614631017</v>
      </c>
      <c r="F104" s="58">
        <v>465.93759195407046</v>
      </c>
      <c r="G104" s="58">
        <v>20.32213722208941</v>
      </c>
      <c r="H104" s="58">
        <v>26.818159977692083</v>
      </c>
      <c r="I104" s="58">
        <v>65.30507459499259</v>
      </c>
      <c r="J104" s="59">
        <f t="shared" si="2"/>
        <v>24712.799999999999</v>
      </c>
      <c r="K104" s="150"/>
      <c r="M104" s="150"/>
    </row>
    <row r="105" spans="1:13" ht="20.100000000000001" customHeight="1" x14ac:dyDescent="0.25">
      <c r="A105" s="161" t="s">
        <v>32</v>
      </c>
      <c r="B105" s="58">
        <v>79.004915303090627</v>
      </c>
      <c r="C105" s="58">
        <v>1.520775623268698</v>
      </c>
      <c r="D105" s="58">
        <v>0</v>
      </c>
      <c r="E105" s="58">
        <v>12030.34157470327</v>
      </c>
      <c r="F105" s="58">
        <v>1580.3658720402088</v>
      </c>
      <c r="G105" s="58">
        <v>16.622529686174722</v>
      </c>
      <c r="H105" s="58">
        <v>85.478400073793594</v>
      </c>
      <c r="I105" s="58">
        <v>47.465932570193637</v>
      </c>
      <c r="J105" s="59">
        <f t="shared" si="2"/>
        <v>13840.8</v>
      </c>
      <c r="K105" s="150"/>
      <c r="M105" s="150"/>
    </row>
    <row r="106" spans="1:13" ht="20.100000000000001" customHeight="1" x14ac:dyDescent="0.25">
      <c r="A106" s="161" t="s">
        <v>33</v>
      </c>
      <c r="B106" s="58">
        <v>106.52358412926486</v>
      </c>
      <c r="C106" s="58">
        <v>0</v>
      </c>
      <c r="D106" s="58">
        <v>0</v>
      </c>
      <c r="E106" s="58">
        <v>110943.51833530054</v>
      </c>
      <c r="F106" s="58">
        <v>562.11686993415935</v>
      </c>
      <c r="G106" s="58">
        <v>3615.3829763621829</v>
      </c>
      <c r="H106" s="58">
        <v>165.3235294117647</v>
      </c>
      <c r="I106" s="58">
        <v>73.13470486206532</v>
      </c>
      <c r="J106" s="59">
        <f t="shared" si="2"/>
        <v>115465.99999999997</v>
      </c>
      <c r="K106" s="150"/>
      <c r="M106" s="150"/>
    </row>
    <row r="107" spans="1:13" ht="20.100000000000001" customHeight="1" x14ac:dyDescent="0.25">
      <c r="A107" s="161" t="s">
        <v>34</v>
      </c>
      <c r="B107" s="58">
        <v>277.03873759768555</v>
      </c>
      <c r="C107" s="58">
        <v>69.063090704942852</v>
      </c>
      <c r="D107" s="58">
        <v>414.88434042048038</v>
      </c>
      <c r="E107" s="58">
        <v>249.72100527812859</v>
      </c>
      <c r="F107" s="58">
        <v>22259.843536869368</v>
      </c>
      <c r="G107" s="58">
        <v>543.4609572696304</v>
      </c>
      <c r="H107" s="58">
        <v>1837.7487226561511</v>
      </c>
      <c r="I107" s="58">
        <v>250.23960920361185</v>
      </c>
      <c r="J107" s="59">
        <f t="shared" si="2"/>
        <v>25901.999999999996</v>
      </c>
      <c r="K107" s="150"/>
      <c r="M107" s="150"/>
    </row>
    <row r="108" spans="1:13" ht="20.100000000000001" customHeight="1" x14ac:dyDescent="0.25">
      <c r="A108" s="161" t="s">
        <v>84</v>
      </c>
      <c r="B108" s="58">
        <v>3059.7963671109096</v>
      </c>
      <c r="C108" s="58">
        <v>75.836500919792869</v>
      </c>
      <c r="D108" s="58">
        <v>2519.6733957542924</v>
      </c>
      <c r="E108" s="58">
        <v>32753.074736825285</v>
      </c>
      <c r="F108" s="58">
        <v>37065.702439023655</v>
      </c>
      <c r="G108" s="58">
        <v>0</v>
      </c>
      <c r="H108" s="58">
        <v>691.32865169718309</v>
      </c>
      <c r="I108" s="58">
        <v>1065.587908668889</v>
      </c>
      <c r="J108" s="59">
        <f t="shared" si="2"/>
        <v>77231.000000000015</v>
      </c>
      <c r="K108" s="150"/>
      <c r="M108" s="150"/>
    </row>
    <row r="109" spans="1:13" ht="20.100000000000001" customHeight="1" x14ac:dyDescent="0.25">
      <c r="A109" s="161" t="s">
        <v>36</v>
      </c>
      <c r="B109" s="58">
        <v>0</v>
      </c>
      <c r="C109" s="58">
        <v>1265.6161111002896</v>
      </c>
      <c r="D109" s="58">
        <v>942.84851230931872</v>
      </c>
      <c r="E109" s="58">
        <v>26217.700564772429</v>
      </c>
      <c r="F109" s="58">
        <v>1151.7178372952812</v>
      </c>
      <c r="G109" s="58">
        <v>1482.6109152326148</v>
      </c>
      <c r="H109" s="58">
        <v>1406.6107162755482</v>
      </c>
      <c r="I109" s="58">
        <v>0.89534301452178255</v>
      </c>
      <c r="J109" s="59">
        <f t="shared" si="2"/>
        <v>32468</v>
      </c>
      <c r="K109" s="150"/>
      <c r="M109" s="150"/>
    </row>
    <row r="110" spans="1:13" ht="20.100000000000001" customHeight="1" x14ac:dyDescent="0.25">
      <c r="A110" s="161" t="s">
        <v>37</v>
      </c>
      <c r="B110" s="58">
        <v>1.8804123711340206</v>
      </c>
      <c r="C110" s="58">
        <v>2.8721171861693069</v>
      </c>
      <c r="D110" s="58">
        <v>0</v>
      </c>
      <c r="E110" s="58">
        <v>4787.6776899034767</v>
      </c>
      <c r="F110" s="58">
        <v>318.03652320790968</v>
      </c>
      <c r="G110" s="58">
        <v>17.20023048716606</v>
      </c>
      <c r="H110" s="58">
        <v>270.75490217154049</v>
      </c>
      <c r="I110" s="58">
        <v>39.578124672603465</v>
      </c>
      <c r="J110" s="59">
        <f t="shared" si="2"/>
        <v>5437.9999999999991</v>
      </c>
      <c r="K110" s="150"/>
      <c r="M110" s="150"/>
    </row>
    <row r="111" spans="1:13" ht="20.100000000000001" customHeight="1" x14ac:dyDescent="0.25">
      <c r="A111" s="161" t="s">
        <v>38</v>
      </c>
      <c r="B111" s="58">
        <v>536.90074344680977</v>
      </c>
      <c r="C111" s="58">
        <v>0</v>
      </c>
      <c r="D111" s="58">
        <v>0.8110236220472441</v>
      </c>
      <c r="E111" s="58">
        <v>1349.2991067997841</v>
      </c>
      <c r="F111" s="58">
        <v>18.573006134969326</v>
      </c>
      <c r="G111" s="58">
        <v>0</v>
      </c>
      <c r="H111" s="58">
        <v>0</v>
      </c>
      <c r="I111" s="58">
        <v>37.416119996389476</v>
      </c>
      <c r="J111" s="59">
        <f t="shared" si="2"/>
        <v>1943</v>
      </c>
      <c r="K111" s="150"/>
      <c r="M111" s="150"/>
    </row>
    <row r="112" spans="1:13" ht="20.100000000000001" customHeight="1" x14ac:dyDescent="0.25">
      <c r="A112" s="161" t="s">
        <v>39</v>
      </c>
      <c r="B112" s="58">
        <v>0</v>
      </c>
      <c r="C112" s="58">
        <v>0</v>
      </c>
      <c r="D112" s="58">
        <v>0</v>
      </c>
      <c r="E112" s="58">
        <v>7931.2922679746998</v>
      </c>
      <c r="F112" s="58">
        <v>12.707732025300118</v>
      </c>
      <c r="G112" s="58">
        <v>0</v>
      </c>
      <c r="H112" s="58">
        <v>0</v>
      </c>
      <c r="I112" s="58">
        <v>0</v>
      </c>
      <c r="J112" s="59">
        <f t="shared" si="2"/>
        <v>7944</v>
      </c>
      <c r="K112" s="150"/>
      <c r="M112" s="150"/>
    </row>
    <row r="113" spans="1:13" ht="20.100000000000001" customHeight="1" x14ac:dyDescent="0.25">
      <c r="A113" s="161" t="s">
        <v>40</v>
      </c>
      <c r="B113" s="58">
        <v>0</v>
      </c>
      <c r="C113" s="58">
        <v>0</v>
      </c>
      <c r="D113" s="58">
        <v>0</v>
      </c>
      <c r="E113" s="58">
        <v>2716</v>
      </c>
      <c r="F113" s="58">
        <v>0</v>
      </c>
      <c r="G113" s="58">
        <v>0</v>
      </c>
      <c r="H113" s="58">
        <v>0</v>
      </c>
      <c r="I113" s="58">
        <v>0</v>
      </c>
      <c r="J113" s="59">
        <f t="shared" si="2"/>
        <v>2716</v>
      </c>
      <c r="K113" s="150"/>
      <c r="M113" s="150"/>
    </row>
    <row r="114" spans="1:13" ht="20.100000000000001" customHeight="1" x14ac:dyDescent="0.25">
      <c r="A114" s="161" t="s">
        <v>41</v>
      </c>
      <c r="B114" s="58">
        <v>1509.4435256993229</v>
      </c>
      <c r="C114" s="58">
        <v>513.56081588111715</v>
      </c>
      <c r="D114" s="58">
        <v>818.54164805081291</v>
      </c>
      <c r="E114" s="58">
        <v>1270.3100887001924</v>
      </c>
      <c r="F114" s="58">
        <v>1418.2084535637682</v>
      </c>
      <c r="G114" s="58">
        <v>1635.5562666756227</v>
      </c>
      <c r="H114" s="58">
        <v>9706.8855469237569</v>
      </c>
      <c r="I114" s="58">
        <v>3948.493654505407</v>
      </c>
      <c r="J114" s="59">
        <f t="shared" si="2"/>
        <v>20821</v>
      </c>
      <c r="K114" s="150"/>
      <c r="M114" s="150"/>
    </row>
    <row r="115" spans="1:13" ht="20.100000000000001" customHeight="1" x14ac:dyDescent="0.25">
      <c r="A115" s="161" t="s">
        <v>43</v>
      </c>
      <c r="B115" s="58">
        <v>387.11290992112907</v>
      </c>
      <c r="C115" s="58">
        <v>269.13452914798205</v>
      </c>
      <c r="D115" s="58">
        <v>0</v>
      </c>
      <c r="E115" s="58">
        <v>14254.752560930889</v>
      </c>
      <c r="F115" s="58">
        <v>0</v>
      </c>
      <c r="G115" s="58">
        <v>0</v>
      </c>
      <c r="H115" s="58">
        <v>0</v>
      </c>
      <c r="I115" s="58">
        <v>0</v>
      </c>
      <c r="J115" s="59">
        <f t="shared" si="2"/>
        <v>14911</v>
      </c>
      <c r="K115" s="150"/>
      <c r="M115" s="150"/>
    </row>
    <row r="116" spans="1:13" ht="20.100000000000001" customHeight="1" x14ac:dyDescent="0.25">
      <c r="A116" s="161" t="s">
        <v>44</v>
      </c>
      <c r="B116" s="58">
        <v>586.67865966184741</v>
      </c>
      <c r="C116" s="58">
        <v>0</v>
      </c>
      <c r="D116" s="58">
        <v>38471.099644626098</v>
      </c>
      <c r="E116" s="58">
        <v>17316.908589788789</v>
      </c>
      <c r="F116" s="58">
        <v>0</v>
      </c>
      <c r="G116" s="58">
        <v>0</v>
      </c>
      <c r="H116" s="58">
        <v>1871.8401733427265</v>
      </c>
      <c r="I116" s="58">
        <v>3.4729325805380276</v>
      </c>
      <c r="J116" s="59">
        <f t="shared" si="2"/>
        <v>58249.999999999993</v>
      </c>
      <c r="K116" s="150"/>
      <c r="M116" s="150"/>
    </row>
    <row r="117" spans="1:13" ht="20.100000000000001" customHeight="1" x14ac:dyDescent="0.25">
      <c r="A117" s="161" t="s">
        <v>93</v>
      </c>
      <c r="B117" s="58">
        <v>123.84666393678864</v>
      </c>
      <c r="C117" s="58">
        <v>211.44547269301458</v>
      </c>
      <c r="D117" s="58">
        <v>498.09073793336495</v>
      </c>
      <c r="E117" s="58">
        <v>10031.617125436831</v>
      </c>
      <c r="F117" s="58">
        <v>0</v>
      </c>
      <c r="G117" s="58">
        <v>0</v>
      </c>
      <c r="H117" s="58">
        <v>0</v>
      </c>
      <c r="I117" s="58">
        <v>0</v>
      </c>
      <c r="J117" s="59">
        <f t="shared" si="2"/>
        <v>10865</v>
      </c>
      <c r="K117" s="150"/>
      <c r="M117" s="150"/>
    </row>
    <row r="118" spans="1:13" ht="20.100000000000001" customHeight="1" x14ac:dyDescent="0.25">
      <c r="A118" s="161" t="s">
        <v>94</v>
      </c>
      <c r="B118" s="58">
        <v>0</v>
      </c>
      <c r="C118" s="58">
        <v>0</v>
      </c>
      <c r="D118" s="58">
        <v>0</v>
      </c>
      <c r="E118" s="58">
        <v>94</v>
      </c>
      <c r="F118" s="58">
        <v>0</v>
      </c>
      <c r="G118" s="58">
        <v>0</v>
      </c>
      <c r="H118" s="58">
        <v>0</v>
      </c>
      <c r="I118" s="58">
        <v>0</v>
      </c>
      <c r="J118" s="59">
        <f t="shared" si="2"/>
        <v>94</v>
      </c>
      <c r="K118" s="150"/>
      <c r="M118" s="150"/>
    </row>
    <row r="119" spans="1:13" ht="20.100000000000001" customHeight="1" x14ac:dyDescent="0.25">
      <c r="A119" s="161" t="s">
        <v>95</v>
      </c>
      <c r="B119" s="58">
        <v>31.640988078675619</v>
      </c>
      <c r="C119" s="58">
        <v>12.35864297253635</v>
      </c>
      <c r="D119" s="58">
        <v>187.79821992208605</v>
      </c>
      <c r="E119" s="58">
        <v>6136.2021490267025</v>
      </c>
      <c r="F119" s="58">
        <v>0</v>
      </c>
      <c r="G119" s="58">
        <v>0</v>
      </c>
      <c r="H119" s="58">
        <v>0</v>
      </c>
      <c r="I119" s="58">
        <v>0</v>
      </c>
      <c r="J119" s="59">
        <f t="shared" si="2"/>
        <v>6368.0000000000009</v>
      </c>
      <c r="K119" s="150"/>
      <c r="M119" s="150"/>
    </row>
    <row r="120" spans="1:13" ht="20.100000000000001" customHeight="1" x14ac:dyDescent="0.25">
      <c r="A120" s="161" t="s">
        <v>96</v>
      </c>
      <c r="B120" s="58">
        <v>72.727272727272734</v>
      </c>
      <c r="C120" s="58">
        <v>0</v>
      </c>
      <c r="D120" s="58">
        <v>0</v>
      </c>
      <c r="E120" s="58">
        <v>8918.3721061547149</v>
      </c>
      <c r="F120" s="58">
        <v>0</v>
      </c>
      <c r="G120" s="58">
        <v>0</v>
      </c>
      <c r="H120" s="58">
        <v>255.9006211180124</v>
      </c>
      <c r="I120" s="58">
        <v>0</v>
      </c>
      <c r="J120" s="59">
        <f t="shared" si="2"/>
        <v>9247</v>
      </c>
      <c r="K120" s="150"/>
      <c r="M120" s="150"/>
    </row>
    <row r="121" spans="1:13" ht="20.100000000000001" customHeight="1" x14ac:dyDescent="0.25">
      <c r="A121" s="161" t="s">
        <v>97</v>
      </c>
      <c r="B121" s="58">
        <v>4.5647721672967121</v>
      </c>
      <c r="C121" s="58">
        <v>0</v>
      </c>
      <c r="D121" s="58">
        <v>0</v>
      </c>
      <c r="E121" s="58">
        <v>3001.8026929223975</v>
      </c>
      <c r="F121" s="58">
        <v>277.94591438441614</v>
      </c>
      <c r="G121" s="58">
        <v>2.7713288801998481</v>
      </c>
      <c r="H121" s="58">
        <v>151.44195461746659</v>
      </c>
      <c r="I121" s="58">
        <v>10.473337028223654</v>
      </c>
      <c r="J121" s="59">
        <f t="shared" si="2"/>
        <v>3449.0000000000005</v>
      </c>
      <c r="K121" s="150"/>
      <c r="M121" s="150"/>
    </row>
    <row r="122" spans="1:13" ht="20.100000000000001" customHeight="1" x14ac:dyDescent="0.25">
      <c r="A122" s="161" t="s">
        <v>98</v>
      </c>
      <c r="B122" s="58">
        <v>517.93986452894069</v>
      </c>
      <c r="C122" s="58">
        <v>0</v>
      </c>
      <c r="D122" s="58">
        <v>1045.0601354710591</v>
      </c>
      <c r="E122" s="58">
        <v>0</v>
      </c>
      <c r="F122" s="58">
        <v>0</v>
      </c>
      <c r="G122" s="58">
        <v>0</v>
      </c>
      <c r="H122" s="58">
        <v>0</v>
      </c>
      <c r="I122" s="58">
        <v>0</v>
      </c>
      <c r="J122" s="59">
        <f t="shared" si="2"/>
        <v>1562.9999999999998</v>
      </c>
      <c r="K122" s="150"/>
      <c r="M122" s="150"/>
    </row>
    <row r="123" spans="1:13" ht="20.100000000000001" customHeight="1" x14ac:dyDescent="0.25">
      <c r="A123" s="161" t="s">
        <v>99</v>
      </c>
      <c r="B123" s="58">
        <v>10.383351340808638</v>
      </c>
      <c r="C123" s="58">
        <v>15955.317337072414</v>
      </c>
      <c r="D123" s="58">
        <v>225.23553788234517</v>
      </c>
      <c r="E123" s="58">
        <v>14900.57625782355</v>
      </c>
      <c r="F123" s="58">
        <v>4977.3462710975318</v>
      </c>
      <c r="G123" s="58">
        <v>0</v>
      </c>
      <c r="H123" s="58">
        <v>0</v>
      </c>
      <c r="I123" s="58">
        <v>346.34124478334979</v>
      </c>
      <c r="J123" s="59">
        <f t="shared" si="2"/>
        <v>36415.199999999997</v>
      </c>
      <c r="K123" s="150"/>
      <c r="M123" s="150"/>
    </row>
    <row r="124" spans="1:13" ht="20.100000000000001" customHeight="1" x14ac:dyDescent="0.25">
      <c r="A124" s="161" t="s">
        <v>100</v>
      </c>
      <c r="B124" s="58">
        <v>8640.7999999999993</v>
      </c>
      <c r="C124" s="58">
        <v>0</v>
      </c>
      <c r="D124" s="58">
        <v>0</v>
      </c>
      <c r="E124" s="58">
        <v>834</v>
      </c>
      <c r="F124" s="58">
        <v>0</v>
      </c>
      <c r="G124" s="58">
        <v>0</v>
      </c>
      <c r="H124" s="58">
        <v>0</v>
      </c>
      <c r="I124" s="58">
        <v>0</v>
      </c>
      <c r="J124" s="59">
        <f t="shared" si="2"/>
        <v>9474.7999999999993</v>
      </c>
      <c r="K124" s="150"/>
      <c r="M124" s="150"/>
    </row>
    <row r="125" spans="1:13" ht="20.100000000000001" customHeight="1" x14ac:dyDescent="0.25">
      <c r="A125" s="161" t="s">
        <v>45</v>
      </c>
      <c r="B125" s="58">
        <v>91249.037125343602</v>
      </c>
      <c r="C125" s="58">
        <v>15751.199880223194</v>
      </c>
      <c r="D125" s="58">
        <v>4310.6710973630634</v>
      </c>
      <c r="E125" s="58">
        <v>69863.536026026573</v>
      </c>
      <c r="F125" s="58">
        <v>315235.89196702227</v>
      </c>
      <c r="G125" s="58">
        <v>85476.850132462307</v>
      </c>
      <c r="H125" s="58">
        <v>76714.611236588171</v>
      </c>
      <c r="I125" s="58">
        <v>18283.384534970821</v>
      </c>
      <c r="J125" s="59">
        <f t="shared" si="2"/>
        <v>676885.18200000015</v>
      </c>
      <c r="K125" s="150"/>
      <c r="M125" s="150"/>
    </row>
    <row r="126" spans="1:13" ht="20.100000000000001" customHeight="1" x14ac:dyDescent="0.25">
      <c r="A126" s="161" t="s">
        <v>46</v>
      </c>
      <c r="B126" s="58">
        <v>1301.3007424353029</v>
      </c>
      <c r="C126" s="58">
        <v>88845.338485581276</v>
      </c>
      <c r="D126" s="58">
        <v>1186.1438101458598</v>
      </c>
      <c r="E126" s="58">
        <v>9808.142455258263</v>
      </c>
      <c r="F126" s="58">
        <v>64492.031429308307</v>
      </c>
      <c r="G126" s="58">
        <v>5286.4773268984054</v>
      </c>
      <c r="H126" s="58">
        <v>9032.9370858311559</v>
      </c>
      <c r="I126" s="58">
        <v>41038.628664541444</v>
      </c>
      <c r="J126" s="59">
        <f t="shared" si="2"/>
        <v>220991</v>
      </c>
      <c r="K126" s="150"/>
      <c r="M126" s="150"/>
    </row>
    <row r="127" spans="1:13" ht="20.100000000000001" customHeight="1" x14ac:dyDescent="0.25">
      <c r="A127" s="161" t="s">
        <v>47</v>
      </c>
      <c r="B127" s="58">
        <v>4495.2027407464921</v>
      </c>
      <c r="C127" s="58">
        <v>57191.836607848985</v>
      </c>
      <c r="D127" s="58">
        <v>37774.027581556584</v>
      </c>
      <c r="E127" s="58">
        <v>17516.632136280368</v>
      </c>
      <c r="F127" s="58">
        <v>15611.544593810722</v>
      </c>
      <c r="G127" s="58">
        <v>22857.338419629235</v>
      </c>
      <c r="H127" s="58">
        <v>23626.029416611782</v>
      </c>
      <c r="I127" s="58">
        <v>5082.3885035158155</v>
      </c>
      <c r="J127" s="59">
        <f t="shared" si="2"/>
        <v>184155</v>
      </c>
      <c r="K127" s="150"/>
      <c r="M127" s="150"/>
    </row>
    <row r="128" spans="1:13" ht="20.100000000000001" customHeight="1" x14ac:dyDescent="0.25">
      <c r="A128" s="161" t="s">
        <v>48</v>
      </c>
      <c r="B128" s="58">
        <v>1063.7754284644864</v>
      </c>
      <c r="C128" s="58">
        <v>0</v>
      </c>
      <c r="D128" s="58">
        <v>8949.0573394267649</v>
      </c>
      <c r="E128" s="58">
        <v>0</v>
      </c>
      <c r="F128" s="58">
        <v>216.10798057416844</v>
      </c>
      <c r="G128" s="58">
        <v>10077.469442264233</v>
      </c>
      <c r="H128" s="58">
        <v>1037.2153171209527</v>
      </c>
      <c r="I128" s="58">
        <v>2983.3744921493931</v>
      </c>
      <c r="J128" s="59">
        <f t="shared" si="2"/>
        <v>24327</v>
      </c>
      <c r="K128" s="150"/>
      <c r="M128" s="150"/>
    </row>
    <row r="129" spans="1:14" ht="20.100000000000001" customHeight="1" x14ac:dyDescent="0.25">
      <c r="A129" s="161" t="s">
        <v>49</v>
      </c>
      <c r="B129" s="58">
        <v>3368.5313996892091</v>
      </c>
      <c r="C129" s="58">
        <v>73632.077378794333</v>
      </c>
      <c r="D129" s="58">
        <v>671.01702709918573</v>
      </c>
      <c r="E129" s="58">
        <v>6727.6112099686598</v>
      </c>
      <c r="F129" s="58">
        <v>93806.458587979345</v>
      </c>
      <c r="G129" s="58">
        <v>5084.3560706815588</v>
      </c>
      <c r="H129" s="58">
        <v>616.33025286889415</v>
      </c>
      <c r="I129" s="58">
        <v>196245.61807291882</v>
      </c>
      <c r="J129" s="59">
        <f t="shared" si="2"/>
        <v>380152</v>
      </c>
      <c r="K129" s="150"/>
      <c r="M129" s="150"/>
    </row>
    <row r="130" spans="1:14" ht="20.100000000000001" customHeight="1" x14ac:dyDescent="0.25">
      <c r="A130" s="161" t="s">
        <v>50</v>
      </c>
      <c r="B130" s="58">
        <v>5116.7845513760603</v>
      </c>
      <c r="C130" s="58">
        <v>45777.952750781267</v>
      </c>
      <c r="D130" s="58">
        <v>40.529985896574161</v>
      </c>
      <c r="E130" s="58">
        <v>967.78824412703</v>
      </c>
      <c r="F130" s="58">
        <v>86308.174684893413</v>
      </c>
      <c r="G130" s="58">
        <v>0</v>
      </c>
      <c r="H130" s="58">
        <v>0</v>
      </c>
      <c r="I130" s="58">
        <v>933.56978292565282</v>
      </c>
      <c r="J130" s="59">
        <f t="shared" si="2"/>
        <v>139144.79999999999</v>
      </c>
      <c r="K130" s="150"/>
      <c r="M130" s="150"/>
    </row>
    <row r="131" spans="1:14" ht="20.100000000000001" customHeight="1" x14ac:dyDescent="0.25">
      <c r="A131" s="161" t="s">
        <v>51</v>
      </c>
      <c r="B131" s="58">
        <v>18842.014760877544</v>
      </c>
      <c r="C131" s="58">
        <v>48351.364984219974</v>
      </c>
      <c r="D131" s="58">
        <v>58216.67184728368</v>
      </c>
      <c r="E131" s="58">
        <v>124948.72602457185</v>
      </c>
      <c r="F131" s="58">
        <v>69798.494571842966</v>
      </c>
      <c r="G131" s="58">
        <v>34854.703875300293</v>
      </c>
      <c r="H131" s="58">
        <v>77398.954090448868</v>
      </c>
      <c r="I131" s="58">
        <v>8426.0698454548456</v>
      </c>
      <c r="J131" s="59">
        <f t="shared" si="2"/>
        <v>440837</v>
      </c>
      <c r="K131" s="150"/>
      <c r="M131" s="150"/>
      <c r="N131" s="151"/>
    </row>
    <row r="132" spans="1:14" ht="20.100000000000001" customHeight="1" x14ac:dyDescent="0.25">
      <c r="A132" s="161" t="s">
        <v>52</v>
      </c>
      <c r="B132" s="58">
        <v>52.824747717769206</v>
      </c>
      <c r="C132" s="58">
        <v>50.489864864864863</v>
      </c>
      <c r="D132" s="58">
        <v>73.592233009708735</v>
      </c>
      <c r="E132" s="58">
        <v>0</v>
      </c>
      <c r="F132" s="58">
        <v>3776.5620400576399</v>
      </c>
      <c r="G132" s="58">
        <v>12560.328725849577</v>
      </c>
      <c r="H132" s="58">
        <v>0</v>
      </c>
      <c r="I132" s="58">
        <v>351.20238850043984</v>
      </c>
      <c r="J132" s="59">
        <f t="shared" si="2"/>
        <v>16864.999999999996</v>
      </c>
      <c r="K132" s="150"/>
      <c r="M132" s="150"/>
    </row>
    <row r="133" spans="1:14" ht="20.100000000000001" customHeight="1" x14ac:dyDescent="0.25">
      <c r="A133" s="161" t="s">
        <v>53</v>
      </c>
      <c r="B133" s="58">
        <v>17144.263617402401</v>
      </c>
      <c r="C133" s="58">
        <v>99.790762185891623</v>
      </c>
      <c r="D133" s="58">
        <v>0</v>
      </c>
      <c r="E133" s="58">
        <v>222.21994709614705</v>
      </c>
      <c r="F133" s="58">
        <v>2314.342018498623</v>
      </c>
      <c r="G133" s="58">
        <v>0.97749749175863554</v>
      </c>
      <c r="H133" s="58">
        <v>0</v>
      </c>
      <c r="I133" s="58">
        <v>20106.406157325182</v>
      </c>
      <c r="J133" s="59">
        <f t="shared" si="2"/>
        <v>39888</v>
      </c>
      <c r="K133" s="150"/>
      <c r="M133" s="150"/>
    </row>
    <row r="134" spans="1:14" ht="20.100000000000001" customHeight="1" x14ac:dyDescent="0.25">
      <c r="A134" s="161" t="s">
        <v>101</v>
      </c>
      <c r="B134" s="58">
        <v>2499.1207429338624</v>
      </c>
      <c r="C134" s="58">
        <v>1940.764236684797</v>
      </c>
      <c r="D134" s="58">
        <v>456.36110730027764</v>
      </c>
      <c r="E134" s="58">
        <v>1774.2297203613971</v>
      </c>
      <c r="F134" s="58">
        <v>31573.600119266521</v>
      </c>
      <c r="G134" s="58">
        <v>0</v>
      </c>
      <c r="H134" s="58">
        <v>0</v>
      </c>
      <c r="I134" s="58">
        <v>1287.9240734531427</v>
      </c>
      <c r="J134" s="59">
        <f t="shared" si="2"/>
        <v>39531.999999999993</v>
      </c>
      <c r="K134" s="150"/>
      <c r="M134" s="150"/>
    </row>
    <row r="135" spans="1:14" ht="20.100000000000001" customHeight="1" x14ac:dyDescent="0.25">
      <c r="A135" s="161" t="s">
        <v>102</v>
      </c>
      <c r="B135" s="58">
        <v>57.664457667308731</v>
      </c>
      <c r="C135" s="58">
        <v>162.04740963613381</v>
      </c>
      <c r="D135" s="58">
        <v>0</v>
      </c>
      <c r="E135" s="58">
        <v>1250.2133525430097</v>
      </c>
      <c r="F135" s="58">
        <v>2009.8456599569934</v>
      </c>
      <c r="G135" s="58">
        <v>0</v>
      </c>
      <c r="H135" s="58">
        <v>0</v>
      </c>
      <c r="I135" s="58">
        <v>36.229120196554184</v>
      </c>
      <c r="J135" s="59">
        <f t="shared" si="2"/>
        <v>3515.9999999999995</v>
      </c>
      <c r="K135" s="150"/>
      <c r="M135" s="150"/>
    </row>
    <row r="136" spans="1:14" ht="20.100000000000001" customHeight="1" x14ac:dyDescent="0.25">
      <c r="A136" s="161" t="s">
        <v>103</v>
      </c>
      <c r="B136" s="58">
        <v>1083.8523742767684</v>
      </c>
      <c r="C136" s="58">
        <v>58.583209195786864</v>
      </c>
      <c r="D136" s="58">
        <v>122.50580034057046</v>
      </c>
      <c r="E136" s="58">
        <v>46.657777900248853</v>
      </c>
      <c r="F136" s="58">
        <v>306.03703857420464</v>
      </c>
      <c r="G136" s="58">
        <v>1397.9283021073397</v>
      </c>
      <c r="H136" s="58">
        <v>0</v>
      </c>
      <c r="I136" s="58">
        <v>115.4354976050812</v>
      </c>
      <c r="J136" s="59">
        <f t="shared" si="2"/>
        <v>3131.0000000000005</v>
      </c>
      <c r="K136" s="150"/>
      <c r="M136" s="150"/>
    </row>
    <row r="137" spans="1:14" ht="20.100000000000001" customHeight="1" x14ac:dyDescent="0.25">
      <c r="A137" s="161" t="s">
        <v>104</v>
      </c>
      <c r="B137" s="58">
        <v>229.91368873743409</v>
      </c>
      <c r="C137" s="58">
        <v>27.271960728073303</v>
      </c>
      <c r="D137" s="58">
        <v>7.9383378016085793</v>
      </c>
      <c r="E137" s="58">
        <v>1015.3157070638412</v>
      </c>
      <c r="F137" s="58">
        <v>774.90397423657305</v>
      </c>
      <c r="G137" s="58">
        <v>70.318142700060747</v>
      </c>
      <c r="H137" s="58">
        <v>451.40236102974632</v>
      </c>
      <c r="I137" s="58">
        <v>1305.9358277026629</v>
      </c>
      <c r="J137" s="59">
        <f t="shared" si="2"/>
        <v>3883</v>
      </c>
      <c r="K137" s="150"/>
      <c r="M137" s="150"/>
    </row>
    <row r="138" spans="1:14" ht="20.100000000000001" customHeight="1" x14ac:dyDescent="0.25">
      <c r="A138" s="161" t="s">
        <v>105</v>
      </c>
      <c r="B138" s="58">
        <v>1720.2228895925186</v>
      </c>
      <c r="C138" s="58">
        <v>193.84926446115955</v>
      </c>
      <c r="D138" s="58">
        <v>1843.6539230919398</v>
      </c>
      <c r="E138" s="58">
        <v>0</v>
      </c>
      <c r="F138" s="58">
        <v>23610.535207400197</v>
      </c>
      <c r="G138" s="58">
        <v>6427.3101125122666</v>
      </c>
      <c r="H138" s="58">
        <v>9828.5536796725282</v>
      </c>
      <c r="I138" s="58">
        <v>9468.8749232693881</v>
      </c>
      <c r="J138" s="59">
        <f t="shared" si="2"/>
        <v>53093</v>
      </c>
      <c r="K138" s="150"/>
      <c r="M138" s="150"/>
    </row>
    <row r="139" spans="1:14" ht="20.100000000000001" customHeight="1" x14ac:dyDescent="0.25">
      <c r="A139" s="161" t="s">
        <v>106</v>
      </c>
      <c r="B139" s="58">
        <v>1115.5865029395118</v>
      </c>
      <c r="C139" s="58">
        <v>1777.6466804678194</v>
      </c>
      <c r="D139" s="58">
        <v>9316.1480470564911</v>
      </c>
      <c r="E139" s="58">
        <v>9.7019186575794123</v>
      </c>
      <c r="F139" s="58">
        <v>1279.1840350792877</v>
      </c>
      <c r="G139" s="58">
        <v>1666.6346220224091</v>
      </c>
      <c r="H139" s="58">
        <v>29.752222634502768</v>
      </c>
      <c r="I139" s="58">
        <v>834.34597114239864</v>
      </c>
      <c r="J139" s="59">
        <f t="shared" si="2"/>
        <v>16029.000000000002</v>
      </c>
      <c r="K139" s="150"/>
      <c r="M139" s="150"/>
    </row>
    <row r="140" spans="1:14" ht="20.100000000000001" customHeight="1" x14ac:dyDescent="0.25">
      <c r="A140" s="161" t="s">
        <v>107</v>
      </c>
      <c r="B140" s="58">
        <v>137.52908951192404</v>
      </c>
      <c r="C140" s="58">
        <v>26.396694148026931</v>
      </c>
      <c r="D140" s="58">
        <v>253.39509819017417</v>
      </c>
      <c r="E140" s="58">
        <v>25.937497161546244</v>
      </c>
      <c r="F140" s="58">
        <v>3.5077437446910835</v>
      </c>
      <c r="G140" s="58">
        <v>63.291353405032034</v>
      </c>
      <c r="H140" s="58">
        <v>23.138841982815897</v>
      </c>
      <c r="I140" s="58">
        <v>123.80368185578959</v>
      </c>
      <c r="J140" s="59">
        <f t="shared" si="2"/>
        <v>657</v>
      </c>
      <c r="K140" s="150"/>
      <c r="M140" s="150"/>
    </row>
    <row r="141" spans="1:14" ht="19.5" customHeight="1" x14ac:dyDescent="0.25">
      <c r="A141" s="161" t="s">
        <v>108</v>
      </c>
      <c r="B141" s="58">
        <v>5714.1860940236757</v>
      </c>
      <c r="C141" s="58">
        <v>15734.760536196765</v>
      </c>
      <c r="D141" s="58">
        <v>136.73414640094617</v>
      </c>
      <c r="E141" s="58">
        <v>23452.703772473073</v>
      </c>
      <c r="F141" s="58">
        <v>8322.2620264377128</v>
      </c>
      <c r="G141" s="58">
        <v>189.03428610583182</v>
      </c>
      <c r="H141" s="58">
        <v>0</v>
      </c>
      <c r="I141" s="58">
        <v>4118.3191383619969</v>
      </c>
      <c r="J141" s="59">
        <f t="shared" si="2"/>
        <v>57668.000000000007</v>
      </c>
      <c r="K141" s="150"/>
      <c r="M141" s="150"/>
    </row>
    <row r="142" spans="1:14" ht="20.100000000000001" customHeight="1" x14ac:dyDescent="0.25">
      <c r="A142" s="161" t="s">
        <v>54</v>
      </c>
      <c r="B142" s="58">
        <v>75642.055139329575</v>
      </c>
      <c r="C142" s="58">
        <v>112794.47853629151</v>
      </c>
      <c r="D142" s="58">
        <v>4270585.8495687852</v>
      </c>
      <c r="E142" s="58">
        <v>289606.82468103647</v>
      </c>
      <c r="F142" s="58">
        <v>158737.36276643586</v>
      </c>
      <c r="G142" s="58">
        <v>228816.83504502213</v>
      </c>
      <c r="H142" s="58">
        <v>346374.46763012261</v>
      </c>
      <c r="I142" s="58">
        <v>24046.126632977492</v>
      </c>
      <c r="J142" s="59">
        <v>458883.66666666674</v>
      </c>
      <c r="K142" s="150"/>
      <c r="M142" s="150"/>
    </row>
    <row r="143" spans="1:14" ht="20.100000000000001" customHeight="1" x14ac:dyDescent="0.25">
      <c r="A143" s="161" t="s">
        <v>55</v>
      </c>
      <c r="B143" s="58">
        <v>343308.52883855201</v>
      </c>
      <c r="C143" s="58">
        <v>2301396.0489847581</v>
      </c>
      <c r="D143" s="58">
        <v>663954.59907632775</v>
      </c>
      <c r="E143" s="58">
        <v>4435385.8785926756</v>
      </c>
      <c r="F143" s="58">
        <v>300223.1908108592</v>
      </c>
      <c r="G143" s="58">
        <v>507995.98987874889</v>
      </c>
      <c r="H143" s="58">
        <v>628733.57655350317</v>
      </c>
      <c r="I143" s="58">
        <v>163884.18726457458</v>
      </c>
      <c r="J143" s="59">
        <v>778740.16666666663</v>
      </c>
      <c r="K143" s="150"/>
      <c r="M143" s="150"/>
    </row>
    <row r="144" spans="1:14" ht="20.100000000000001" customHeight="1" thickBot="1" x14ac:dyDescent="0.3">
      <c r="A144" s="68" t="s">
        <v>10</v>
      </c>
      <c r="B144" s="53">
        <f>SUM(B82:B143)</f>
        <v>775754.96578549547</v>
      </c>
      <c r="C144" s="53">
        <f t="shared" ref="C144:I144" si="3">SUM(C82:C143)</f>
        <v>8061558.9800277688</v>
      </c>
      <c r="D144" s="53">
        <f t="shared" si="3"/>
        <v>5892344.9891497055</v>
      </c>
      <c r="E144" s="53">
        <f t="shared" si="3"/>
        <v>6127189.3208007906</v>
      </c>
      <c r="F144" s="53">
        <f t="shared" si="3"/>
        <v>1618659.1301547457</v>
      </c>
      <c r="G144" s="53">
        <f t="shared" si="3"/>
        <v>1342266.3630333631</v>
      </c>
      <c r="H144" s="53">
        <f t="shared" si="3"/>
        <v>2540361.8436088441</v>
      </c>
      <c r="I144" s="53">
        <f t="shared" si="3"/>
        <v>2466678.6594392899</v>
      </c>
      <c r="J144" s="54">
        <f>SUM(J82:J143)</f>
        <v>11460535.418666666</v>
      </c>
      <c r="K144" s="156"/>
    </row>
    <row r="145" spans="1:13" s="147" customFormat="1" x14ac:dyDescent="0.25">
      <c r="A145" s="109" t="s">
        <v>245</v>
      </c>
      <c r="B145" s="114"/>
      <c r="C145" s="114"/>
      <c r="D145" s="114"/>
      <c r="E145" s="114"/>
      <c r="F145" s="113" t="s">
        <v>244</v>
      </c>
      <c r="G145" s="111"/>
      <c r="H145" s="155"/>
      <c r="I145" s="155"/>
      <c r="J145" s="155"/>
      <c r="L145" s="148"/>
    </row>
    <row r="146" spans="1:13" s="147" customFormat="1" ht="14.25" customHeight="1" x14ac:dyDescent="0.25">
      <c r="A146" s="109" t="s">
        <v>246</v>
      </c>
      <c r="B146" s="111"/>
      <c r="C146" s="111"/>
      <c r="D146" s="111"/>
      <c r="E146" s="111"/>
      <c r="H146" s="155"/>
      <c r="I146" s="155"/>
      <c r="J146" s="155"/>
      <c r="L146" s="148"/>
    </row>
    <row r="147" spans="1:13" s="147" customFormat="1" x14ac:dyDescent="0.25">
      <c r="L147" s="148"/>
    </row>
    <row r="148" spans="1:13" s="147" customFormat="1" x14ac:dyDescent="0.25">
      <c r="L148" s="148"/>
    </row>
    <row r="149" spans="1:13" s="147" customFormat="1" x14ac:dyDescent="0.25">
      <c r="L149" s="148"/>
    </row>
    <row r="150" spans="1:13" s="147" customFormat="1" x14ac:dyDescent="0.25">
      <c r="L150" s="148"/>
    </row>
    <row r="151" spans="1:13" s="147" customFormat="1" x14ac:dyDescent="0.25">
      <c r="A151" s="199" t="s">
        <v>283</v>
      </c>
      <c r="B151" s="199"/>
      <c r="C151" s="199"/>
      <c r="D151" s="199"/>
      <c r="E151" s="199"/>
      <c r="F151" s="199"/>
      <c r="G151" s="199"/>
      <c r="H151" s="199"/>
      <c r="I151" s="199"/>
      <c r="J151" s="199"/>
      <c r="L151" s="148"/>
    </row>
    <row r="152" spans="1:13" s="147" customFormat="1" ht="16.5" thickBot="1" x14ac:dyDescent="0.3">
      <c r="A152" s="199" t="s">
        <v>87</v>
      </c>
      <c r="B152" s="199"/>
      <c r="C152" s="199"/>
      <c r="D152" s="199"/>
      <c r="E152" s="199"/>
      <c r="F152" s="199"/>
      <c r="G152" s="199"/>
      <c r="H152" s="199"/>
      <c r="I152" s="199"/>
      <c r="J152" s="199"/>
      <c r="L152" s="148"/>
    </row>
    <row r="153" spans="1:13" ht="19.5" customHeight="1" x14ac:dyDescent="0.25">
      <c r="A153" s="158" t="s">
        <v>1</v>
      </c>
      <c r="B153" s="159" t="s">
        <v>2</v>
      </c>
      <c r="C153" s="159" t="s">
        <v>3</v>
      </c>
      <c r="D153" s="159" t="s">
        <v>4</v>
      </c>
      <c r="E153" s="159" t="s">
        <v>5</v>
      </c>
      <c r="F153" s="159" t="s">
        <v>6</v>
      </c>
      <c r="G153" s="159" t="s">
        <v>7</v>
      </c>
      <c r="H153" s="159" t="s">
        <v>8</v>
      </c>
      <c r="I153" s="159" t="s">
        <v>9</v>
      </c>
      <c r="J153" s="160" t="s">
        <v>10</v>
      </c>
    </row>
    <row r="154" spans="1:13" ht="20.100000000000001" customHeight="1" x14ac:dyDescent="0.25">
      <c r="A154" s="161" t="s">
        <v>243</v>
      </c>
      <c r="B154" s="58">
        <v>142816.06731177401</v>
      </c>
      <c r="C154" s="58">
        <v>6714409.0753881708</v>
      </c>
      <c r="D154" s="58">
        <v>2996622.5302594164</v>
      </c>
      <c r="E154" s="58">
        <v>2382426.2817917839</v>
      </c>
      <c r="F154" s="58">
        <v>190615.99756340031</v>
      </c>
      <c r="G154" s="58">
        <v>0</v>
      </c>
      <c r="H154" s="58">
        <v>482887.439839645</v>
      </c>
      <c r="I154" s="58">
        <v>266045.6078458103</v>
      </c>
      <c r="J154" s="59">
        <f>SUM(B154:I154)</f>
        <v>13175823</v>
      </c>
      <c r="K154" s="150"/>
      <c r="M154" s="150"/>
    </row>
    <row r="155" spans="1:13" ht="20.100000000000001" customHeight="1" x14ac:dyDescent="0.25">
      <c r="A155" s="161" t="s">
        <v>12</v>
      </c>
      <c r="B155" s="58">
        <v>97013.554134732447</v>
      </c>
      <c r="C155" s="58">
        <v>53694.453312665573</v>
      </c>
      <c r="D155" s="58">
        <v>119840.46040735314</v>
      </c>
      <c r="E155" s="58">
        <v>40246.779573004518</v>
      </c>
      <c r="F155" s="58">
        <v>75766.642237595122</v>
      </c>
      <c r="G155" s="58">
        <v>84525.828777721181</v>
      </c>
      <c r="H155" s="58">
        <v>592369.24246150907</v>
      </c>
      <c r="I155" s="58">
        <v>35323.039095419044</v>
      </c>
      <c r="J155" s="59">
        <f t="shared" ref="J155:J215" si="4">SUM(B155:I155)</f>
        <v>1098780</v>
      </c>
      <c r="K155" s="150"/>
      <c r="M155" s="150"/>
    </row>
    <row r="156" spans="1:13" ht="20.100000000000001" customHeight="1" x14ac:dyDescent="0.25">
      <c r="A156" s="161" t="s">
        <v>13</v>
      </c>
      <c r="B156" s="58">
        <v>0</v>
      </c>
      <c r="C156" s="58">
        <v>0</v>
      </c>
      <c r="D156" s="58">
        <v>898</v>
      </c>
      <c r="E156" s="58">
        <v>4138.6011829319814</v>
      </c>
      <c r="F156" s="58">
        <v>0</v>
      </c>
      <c r="G156" s="58">
        <v>5086.404622583259</v>
      </c>
      <c r="H156" s="58">
        <v>5285.9941944847606</v>
      </c>
      <c r="I156" s="58">
        <v>0</v>
      </c>
      <c r="J156" s="59">
        <f t="shared" si="4"/>
        <v>15409</v>
      </c>
      <c r="K156" s="150"/>
      <c r="M156" s="150"/>
    </row>
    <row r="157" spans="1:13" ht="20.100000000000001" customHeight="1" x14ac:dyDescent="0.25">
      <c r="A157" s="161" t="s">
        <v>57</v>
      </c>
      <c r="B157" s="58">
        <v>4553.1933722828689</v>
      </c>
      <c r="C157" s="58">
        <v>428731.67262755387</v>
      </c>
      <c r="D157" s="58">
        <v>14635.943560768881</v>
      </c>
      <c r="E157" s="58">
        <v>405.15381204304981</v>
      </c>
      <c r="F157" s="58">
        <v>49163.242251382399</v>
      </c>
      <c r="G157" s="58">
        <v>12908.701608926965</v>
      </c>
      <c r="H157" s="58">
        <v>25106.881418193007</v>
      </c>
      <c r="I157" s="58">
        <v>84075.211348848941</v>
      </c>
      <c r="J157" s="59">
        <f t="shared" si="4"/>
        <v>619580</v>
      </c>
      <c r="K157" s="150"/>
      <c r="M157" s="150"/>
    </row>
    <row r="158" spans="1:13" ht="20.100000000000001" customHeight="1" x14ac:dyDescent="0.25">
      <c r="A158" s="161" t="s">
        <v>15</v>
      </c>
      <c r="B158" s="58">
        <v>818.23652376721213</v>
      </c>
      <c r="C158" s="58">
        <v>2692.1691714940171</v>
      </c>
      <c r="D158" s="58">
        <v>25829.097792700573</v>
      </c>
      <c r="E158" s="58">
        <v>64.935916114843252</v>
      </c>
      <c r="F158" s="58">
        <v>0</v>
      </c>
      <c r="G158" s="58">
        <v>36.586071465732857</v>
      </c>
      <c r="H158" s="58">
        <v>123845.19324573381</v>
      </c>
      <c r="I158" s="58">
        <v>9727.7812787238108</v>
      </c>
      <c r="J158" s="59">
        <f t="shared" si="4"/>
        <v>163014</v>
      </c>
      <c r="K158" s="150"/>
      <c r="M158" s="150"/>
    </row>
    <row r="159" spans="1:13" ht="20.100000000000001" customHeight="1" x14ac:dyDescent="0.25">
      <c r="A159" s="161" t="s">
        <v>16</v>
      </c>
      <c r="B159" s="58">
        <v>13085.366770381039</v>
      </c>
      <c r="C159" s="58">
        <v>2672.3271999651888</v>
      </c>
      <c r="D159" s="58">
        <v>5431.2933241112041</v>
      </c>
      <c r="E159" s="58">
        <v>21672.257060617892</v>
      </c>
      <c r="F159" s="58">
        <v>34873.278126922683</v>
      </c>
      <c r="G159" s="58">
        <v>33861.220062505279</v>
      </c>
      <c r="H159" s="58">
        <v>340998.84436780337</v>
      </c>
      <c r="I159" s="58">
        <v>16933.41308769328</v>
      </c>
      <c r="J159" s="59">
        <f t="shared" si="4"/>
        <v>469527.99999999994</v>
      </c>
      <c r="K159" s="150"/>
      <c r="M159" s="150"/>
    </row>
    <row r="160" spans="1:13" ht="20.100000000000001" customHeight="1" x14ac:dyDescent="0.25">
      <c r="A160" s="161" t="s">
        <v>17</v>
      </c>
      <c r="B160" s="58">
        <v>1998.423681439011</v>
      </c>
      <c r="C160" s="58">
        <v>1572.3155778228052</v>
      </c>
      <c r="D160" s="58">
        <v>8895.9985475153098</v>
      </c>
      <c r="E160" s="58">
        <v>1100.5811853594294</v>
      </c>
      <c r="F160" s="58">
        <v>5317.1750948233175</v>
      </c>
      <c r="G160" s="58">
        <v>103733.68575159817</v>
      </c>
      <c r="H160" s="58">
        <v>235089.89841180018</v>
      </c>
      <c r="I160" s="58">
        <v>82690.92174964174</v>
      </c>
      <c r="J160" s="59">
        <f t="shared" si="4"/>
        <v>440399</v>
      </c>
      <c r="K160" s="150"/>
      <c r="M160" s="150"/>
    </row>
    <row r="161" spans="1:13" ht="20.100000000000001" customHeight="1" x14ac:dyDescent="0.25">
      <c r="A161" s="161" t="s">
        <v>18</v>
      </c>
      <c r="B161" s="58">
        <v>586.53659817945379</v>
      </c>
      <c r="C161" s="58">
        <v>0</v>
      </c>
      <c r="D161" s="58">
        <v>3150.5934940805114</v>
      </c>
      <c r="E161" s="58">
        <v>0</v>
      </c>
      <c r="F161" s="58">
        <v>180.03116620384168</v>
      </c>
      <c r="G161" s="58">
        <v>3546.3620131904795</v>
      </c>
      <c r="H161" s="58">
        <v>5769.4735773738248</v>
      </c>
      <c r="I161" s="58">
        <v>3185.0031509718901</v>
      </c>
      <c r="J161" s="59">
        <f t="shared" si="4"/>
        <v>16418</v>
      </c>
      <c r="K161" s="150"/>
      <c r="M161" s="150"/>
    </row>
    <row r="162" spans="1:13" ht="20.100000000000001" customHeight="1" x14ac:dyDescent="0.25">
      <c r="A162" s="161" t="s">
        <v>19</v>
      </c>
      <c r="B162" s="58">
        <v>6988.3026263385873</v>
      </c>
      <c r="C162" s="58">
        <v>7070.1062483840387</v>
      </c>
      <c r="D162" s="58">
        <v>20401.765744714634</v>
      </c>
      <c r="E162" s="58">
        <v>1370.8669449545926</v>
      </c>
      <c r="F162" s="58">
        <v>45111.17314923607</v>
      </c>
      <c r="G162" s="58">
        <v>127146.56433864281</v>
      </c>
      <c r="H162" s="58">
        <v>349768.86737158394</v>
      </c>
      <c r="I162" s="58">
        <v>4455.3535761453822</v>
      </c>
      <c r="J162" s="59">
        <f t="shared" si="4"/>
        <v>562313</v>
      </c>
      <c r="K162" s="150"/>
      <c r="M162" s="150"/>
    </row>
    <row r="163" spans="1:13" ht="20.100000000000001" customHeight="1" x14ac:dyDescent="0.25">
      <c r="A163" s="161" t="s">
        <v>90</v>
      </c>
      <c r="B163" s="58">
        <v>89050.187837361082</v>
      </c>
      <c r="C163" s="58">
        <v>0</v>
      </c>
      <c r="D163" s="58">
        <v>30.453975878293896</v>
      </c>
      <c r="E163" s="58">
        <v>13646.785277489007</v>
      </c>
      <c r="F163" s="58">
        <v>0</v>
      </c>
      <c r="G163" s="58">
        <v>0</v>
      </c>
      <c r="H163" s="58">
        <v>1815.5729092716174</v>
      </c>
      <c r="I163" s="58">
        <v>0</v>
      </c>
      <c r="J163" s="59">
        <f t="shared" si="4"/>
        <v>104543</v>
      </c>
      <c r="K163" s="150"/>
      <c r="M163" s="150"/>
    </row>
    <row r="164" spans="1:13" ht="20.100000000000001" customHeight="1" x14ac:dyDescent="0.25">
      <c r="A164" s="161" t="s">
        <v>20</v>
      </c>
      <c r="B164" s="58">
        <v>218465.76335354135</v>
      </c>
      <c r="C164" s="58">
        <v>194051.22172187851</v>
      </c>
      <c r="D164" s="58">
        <v>10854.689635425249</v>
      </c>
      <c r="E164" s="58">
        <v>264093.97932875808</v>
      </c>
      <c r="F164" s="58">
        <v>46664.263852950215</v>
      </c>
      <c r="G164" s="58">
        <v>59276.17310881125</v>
      </c>
      <c r="H164" s="58">
        <v>364242.75793638371</v>
      </c>
      <c r="I164" s="58">
        <v>51681.151062251549</v>
      </c>
      <c r="J164" s="59">
        <f t="shared" si="4"/>
        <v>1209330</v>
      </c>
      <c r="K164" s="150"/>
      <c r="M164" s="150"/>
    </row>
    <row r="165" spans="1:13" ht="20.100000000000001" customHeight="1" x14ac:dyDescent="0.25">
      <c r="A165" s="161" t="s">
        <v>21</v>
      </c>
      <c r="B165" s="58">
        <v>6211.1819852014069</v>
      </c>
      <c r="C165" s="58">
        <v>122474.18130278736</v>
      </c>
      <c r="D165" s="58">
        <v>3092.7254244318574</v>
      </c>
      <c r="E165" s="58">
        <v>18597.215437581133</v>
      </c>
      <c r="F165" s="58">
        <v>148118.259336035</v>
      </c>
      <c r="G165" s="58">
        <v>86720.671444670996</v>
      </c>
      <c r="H165" s="58">
        <v>97.095142472612537</v>
      </c>
      <c r="I165" s="58">
        <v>327617.86992681975</v>
      </c>
      <c r="J165" s="59">
        <f t="shared" si="4"/>
        <v>712929.20000000007</v>
      </c>
      <c r="K165" s="150"/>
      <c r="M165" s="150"/>
    </row>
    <row r="166" spans="1:13" ht="20.100000000000001" customHeight="1" x14ac:dyDescent="0.25">
      <c r="A166" s="161" t="s">
        <v>22</v>
      </c>
      <c r="B166" s="58">
        <v>0</v>
      </c>
      <c r="C166" s="58">
        <v>0</v>
      </c>
      <c r="D166" s="58">
        <v>0</v>
      </c>
      <c r="E166" s="58">
        <v>2013633.9590069717</v>
      </c>
      <c r="F166" s="58">
        <v>17183.432557861441</v>
      </c>
      <c r="G166" s="58">
        <v>16347.576990997968</v>
      </c>
      <c r="H166" s="58">
        <v>26390.031444168922</v>
      </c>
      <c r="I166" s="58">
        <v>0</v>
      </c>
      <c r="J166" s="59">
        <f t="shared" si="4"/>
        <v>2073555</v>
      </c>
      <c r="K166" s="150"/>
      <c r="M166" s="150"/>
    </row>
    <row r="167" spans="1:13" ht="20.100000000000001" customHeight="1" x14ac:dyDescent="0.25">
      <c r="A167" s="161" t="s">
        <v>23</v>
      </c>
      <c r="B167" s="58">
        <v>37212.148154756287</v>
      </c>
      <c r="C167" s="58">
        <v>237545.27621426905</v>
      </c>
      <c r="D167" s="58">
        <v>6734.0245986712598</v>
      </c>
      <c r="E167" s="58">
        <v>51925.901700003851</v>
      </c>
      <c r="F167" s="58">
        <v>98198.733037783633</v>
      </c>
      <c r="G167" s="58">
        <v>109154.80015511284</v>
      </c>
      <c r="H167" s="58">
        <v>1949.1491001501456</v>
      </c>
      <c r="I167" s="58">
        <v>126548.36703925297</v>
      </c>
      <c r="J167" s="59">
        <f t="shared" si="4"/>
        <v>669268.4</v>
      </c>
      <c r="K167" s="150"/>
      <c r="M167" s="150"/>
    </row>
    <row r="168" spans="1:13" ht="20.100000000000001" customHeight="1" x14ac:dyDescent="0.25">
      <c r="A168" s="161" t="s">
        <v>24</v>
      </c>
      <c r="B168" s="58">
        <v>933083.49723907164</v>
      </c>
      <c r="C168" s="58">
        <v>525018.25452765834</v>
      </c>
      <c r="D168" s="58">
        <v>490687.06428510585</v>
      </c>
      <c r="E168" s="58">
        <v>1026111.931557023</v>
      </c>
      <c r="F168" s="58">
        <v>245846.41336691607</v>
      </c>
      <c r="G168" s="58">
        <v>130592.33228353411</v>
      </c>
      <c r="H168" s="58">
        <v>273357.28014505666</v>
      </c>
      <c r="I168" s="58">
        <v>246207.22659563413</v>
      </c>
      <c r="J168" s="59">
        <f t="shared" si="4"/>
        <v>3870904</v>
      </c>
      <c r="K168" s="150"/>
      <c r="M168" s="150"/>
    </row>
    <row r="169" spans="1:13" ht="20.100000000000001" customHeight="1" x14ac:dyDescent="0.25">
      <c r="A169" s="161" t="s">
        <v>91</v>
      </c>
      <c r="B169" s="58">
        <v>0</v>
      </c>
      <c r="C169" s="58">
        <v>6939.034735897365</v>
      </c>
      <c r="D169" s="58">
        <v>18.563959020956379</v>
      </c>
      <c r="E169" s="58">
        <v>42.60178748758689</v>
      </c>
      <c r="F169" s="58">
        <v>3324.4129726657375</v>
      </c>
      <c r="G169" s="58">
        <v>1640.2150924644493</v>
      </c>
      <c r="H169" s="58">
        <v>0</v>
      </c>
      <c r="I169" s="58">
        <v>7861.1714524639037</v>
      </c>
      <c r="J169" s="59">
        <f t="shared" si="4"/>
        <v>19825.999999999996</v>
      </c>
      <c r="K169" s="150"/>
      <c r="M169" s="150"/>
    </row>
    <row r="170" spans="1:13" ht="20.100000000000001" customHeight="1" x14ac:dyDescent="0.25">
      <c r="A170" s="161" t="s">
        <v>25</v>
      </c>
      <c r="B170" s="58">
        <v>237184.81015160703</v>
      </c>
      <c r="C170" s="58">
        <v>74296.494940432065</v>
      </c>
      <c r="D170" s="58">
        <v>162385.99045771628</v>
      </c>
      <c r="E170" s="58">
        <v>115700.67596603694</v>
      </c>
      <c r="F170" s="58">
        <v>84230.980717211976</v>
      </c>
      <c r="G170" s="58">
        <v>70112.059597198298</v>
      </c>
      <c r="H170" s="58">
        <v>240834.53734275035</v>
      </c>
      <c r="I170" s="58">
        <v>52284.20082704693</v>
      </c>
      <c r="J170" s="59">
        <f t="shared" si="4"/>
        <v>1037029.7499999998</v>
      </c>
      <c r="K170" s="150"/>
      <c r="M170" s="150"/>
    </row>
    <row r="171" spans="1:13" ht="20.100000000000001" customHeight="1" x14ac:dyDescent="0.25">
      <c r="A171" s="161" t="s">
        <v>26</v>
      </c>
      <c r="B171" s="58">
        <v>0</v>
      </c>
      <c r="C171" s="58">
        <v>0</v>
      </c>
      <c r="D171" s="58">
        <v>0</v>
      </c>
      <c r="E171" s="58">
        <v>43020</v>
      </c>
      <c r="F171" s="58">
        <v>0</v>
      </c>
      <c r="G171" s="58">
        <v>0</v>
      </c>
      <c r="H171" s="58">
        <v>0</v>
      </c>
      <c r="I171" s="58">
        <v>0</v>
      </c>
      <c r="J171" s="59">
        <f t="shared" si="4"/>
        <v>43020</v>
      </c>
      <c r="K171" s="150"/>
      <c r="M171" s="150"/>
    </row>
    <row r="172" spans="1:13" ht="20.100000000000001" customHeight="1" x14ac:dyDescent="0.25">
      <c r="A172" s="161" t="s">
        <v>27</v>
      </c>
      <c r="B172" s="58">
        <v>46926.9703383632</v>
      </c>
      <c r="C172" s="58">
        <v>94821.062015887859</v>
      </c>
      <c r="D172" s="58">
        <v>22810.455803028013</v>
      </c>
      <c r="E172" s="58">
        <v>55393.251221323597</v>
      </c>
      <c r="F172" s="58">
        <v>176646.35940562905</v>
      </c>
      <c r="G172" s="58">
        <v>175176.5233422395</v>
      </c>
      <c r="H172" s="58">
        <v>148608.0158507482</v>
      </c>
      <c r="I172" s="58">
        <v>188879.96202278067</v>
      </c>
      <c r="J172" s="59">
        <f t="shared" si="4"/>
        <v>909262.60000000009</v>
      </c>
      <c r="K172" s="150"/>
      <c r="M172" s="150"/>
    </row>
    <row r="173" spans="1:13" ht="20.100000000000001" customHeight="1" x14ac:dyDescent="0.25">
      <c r="A173" s="161" t="s">
        <v>28</v>
      </c>
      <c r="B173" s="58">
        <v>59848.795586191169</v>
      </c>
      <c r="C173" s="58">
        <v>8318.2541088929902</v>
      </c>
      <c r="D173" s="58">
        <v>11736.36532755872</v>
      </c>
      <c r="E173" s="58">
        <v>92494.410245416278</v>
      </c>
      <c r="F173" s="58">
        <v>19347.126080947037</v>
      </c>
      <c r="G173" s="58">
        <v>211301.69709551428</v>
      </c>
      <c r="H173" s="58">
        <v>202409.59703708606</v>
      </c>
      <c r="I173" s="58">
        <v>7886.7545183934253</v>
      </c>
      <c r="J173" s="59">
        <f t="shared" si="4"/>
        <v>613342.99999999988</v>
      </c>
      <c r="K173" s="150"/>
      <c r="M173" s="150"/>
    </row>
    <row r="174" spans="1:13" ht="20.100000000000001" customHeight="1" x14ac:dyDescent="0.25">
      <c r="A174" s="161" t="s">
        <v>29</v>
      </c>
      <c r="B174" s="58">
        <v>193175.27421581993</v>
      </c>
      <c r="C174" s="58">
        <v>28.572177546637803</v>
      </c>
      <c r="D174" s="58">
        <v>73874.597254601802</v>
      </c>
      <c r="E174" s="58">
        <v>295882.77955838188</v>
      </c>
      <c r="F174" s="58">
        <v>186433.19307831035</v>
      </c>
      <c r="G174" s="58">
        <v>23950.711900119863</v>
      </c>
      <c r="H174" s="58">
        <v>734024.75117219822</v>
      </c>
      <c r="I174" s="58">
        <v>1146.1206430213556</v>
      </c>
      <c r="J174" s="59">
        <f t="shared" si="4"/>
        <v>1508516</v>
      </c>
      <c r="K174" s="150"/>
      <c r="M174" s="150"/>
    </row>
    <row r="175" spans="1:13" ht="20.100000000000001" customHeight="1" x14ac:dyDescent="0.25">
      <c r="A175" s="161" t="s">
        <v>30</v>
      </c>
      <c r="B175" s="58">
        <v>30975.488097260459</v>
      </c>
      <c r="C175" s="58">
        <v>819.86278366347824</v>
      </c>
      <c r="D175" s="58">
        <v>1520.0319577173395</v>
      </c>
      <c r="E175" s="58">
        <v>108043.91238021529</v>
      </c>
      <c r="F175" s="58">
        <v>198883.36774173929</v>
      </c>
      <c r="G175" s="58">
        <v>17917.364747271116</v>
      </c>
      <c r="H175" s="58">
        <v>4003.1248997159673</v>
      </c>
      <c r="I175" s="58">
        <v>4345.8473924170985</v>
      </c>
      <c r="J175" s="59">
        <f t="shared" si="4"/>
        <v>366509</v>
      </c>
      <c r="K175" s="150"/>
      <c r="M175" s="150"/>
    </row>
    <row r="176" spans="1:13" ht="20.100000000000001" customHeight="1" x14ac:dyDescent="0.25">
      <c r="A176" s="161" t="s">
        <v>58</v>
      </c>
      <c r="B176" s="58">
        <v>3136.4515052473353</v>
      </c>
      <c r="C176" s="58">
        <v>190.92484064359186</v>
      </c>
      <c r="D176" s="58">
        <v>1.6488668115492082</v>
      </c>
      <c r="E176" s="58">
        <v>80819.822356523073</v>
      </c>
      <c r="F176" s="58">
        <v>1704.1905350054253</v>
      </c>
      <c r="G176" s="58">
        <v>43.554337436237546</v>
      </c>
      <c r="H176" s="58">
        <v>250.39519651516582</v>
      </c>
      <c r="I176" s="58">
        <v>172.41236181761235</v>
      </c>
      <c r="J176" s="59">
        <f t="shared" si="4"/>
        <v>86319.39999999998</v>
      </c>
      <c r="K176" s="150"/>
      <c r="M176" s="150"/>
    </row>
    <row r="177" spans="1:13" ht="20.100000000000001" customHeight="1" x14ac:dyDescent="0.25">
      <c r="A177" s="161" t="s">
        <v>59</v>
      </c>
      <c r="B177" s="58">
        <v>45.598196116054169</v>
      </c>
      <c r="C177" s="58">
        <v>2.088819875776398</v>
      </c>
      <c r="D177" s="58">
        <v>0</v>
      </c>
      <c r="E177" s="58">
        <v>23571.207694893488</v>
      </c>
      <c r="F177" s="58">
        <v>3622.9349041729783</v>
      </c>
      <c r="G177" s="58">
        <v>70.116930022573371</v>
      </c>
      <c r="H177" s="58">
        <v>76.785417014321013</v>
      </c>
      <c r="I177" s="58">
        <v>24.068037904814062</v>
      </c>
      <c r="J177" s="59">
        <f t="shared" si="4"/>
        <v>27412.800000000007</v>
      </c>
      <c r="K177" s="150"/>
      <c r="M177" s="150"/>
    </row>
    <row r="178" spans="1:13" ht="20.100000000000001" customHeight="1" x14ac:dyDescent="0.25">
      <c r="A178" s="161" t="s">
        <v>60</v>
      </c>
      <c r="B178" s="58">
        <v>385.05924427426385</v>
      </c>
      <c r="C178" s="58">
        <v>0</v>
      </c>
      <c r="D178" s="58">
        <v>0</v>
      </c>
      <c r="E178" s="58">
        <v>353264.22857149137</v>
      </c>
      <c r="F178" s="58">
        <v>1549.3970345081893</v>
      </c>
      <c r="G178" s="58">
        <v>1157.013670722444</v>
      </c>
      <c r="H178" s="58">
        <v>30.271127983933159</v>
      </c>
      <c r="I178" s="58">
        <v>738.0303510199011</v>
      </c>
      <c r="J178" s="59">
        <f t="shared" si="4"/>
        <v>357124.00000000012</v>
      </c>
      <c r="K178" s="150"/>
      <c r="M178" s="150"/>
    </row>
    <row r="179" spans="1:13" ht="20.100000000000001" customHeight="1" x14ac:dyDescent="0.25">
      <c r="A179" s="161" t="s">
        <v>34</v>
      </c>
      <c r="B179" s="58">
        <v>6918.6220232107862</v>
      </c>
      <c r="C179" s="58">
        <v>422.69163322754343</v>
      </c>
      <c r="D179" s="58">
        <v>62119.669374196819</v>
      </c>
      <c r="E179" s="58">
        <v>1250.5388327510145</v>
      </c>
      <c r="F179" s="58">
        <v>628102.91465162172</v>
      </c>
      <c r="G179" s="58">
        <v>5069.931129954286</v>
      </c>
      <c r="H179" s="58">
        <v>27932.931066373887</v>
      </c>
      <c r="I179" s="58">
        <v>2781.7012886639668</v>
      </c>
      <c r="J179" s="59">
        <f t="shared" si="4"/>
        <v>734599</v>
      </c>
      <c r="K179" s="150"/>
      <c r="M179" s="150"/>
    </row>
    <row r="180" spans="1:13" s="147" customFormat="1" ht="20.100000000000001" customHeight="1" x14ac:dyDescent="0.25">
      <c r="A180" s="189" t="s">
        <v>84</v>
      </c>
      <c r="B180" s="143">
        <v>189555.17050368956</v>
      </c>
      <c r="C180" s="143">
        <v>272.21425200629756</v>
      </c>
      <c r="D180" s="143">
        <v>30553.078500041862</v>
      </c>
      <c r="E180" s="143">
        <v>1067563.426124962</v>
      </c>
      <c r="F180" s="143">
        <v>3155751.2571229236</v>
      </c>
      <c r="G180" s="143">
        <v>0</v>
      </c>
      <c r="H180" s="143">
        <v>17555.65930525299</v>
      </c>
      <c r="I180" s="143">
        <v>43249.19419112293</v>
      </c>
      <c r="J180" s="190">
        <f t="shared" si="4"/>
        <v>4504500</v>
      </c>
      <c r="K180" s="150"/>
      <c r="L180" s="148"/>
      <c r="M180" s="150"/>
    </row>
    <row r="181" spans="1:13" ht="20.100000000000001" customHeight="1" x14ac:dyDescent="0.25">
      <c r="A181" s="161" t="s">
        <v>36</v>
      </c>
      <c r="B181" s="58">
        <v>0</v>
      </c>
      <c r="C181" s="58">
        <v>3.0732320210601887</v>
      </c>
      <c r="D181" s="58">
        <v>0</v>
      </c>
      <c r="E181" s="58">
        <v>1043293.245598777</v>
      </c>
      <c r="F181" s="58">
        <v>12961.010739989948</v>
      </c>
      <c r="G181" s="58">
        <v>15889.789208893888</v>
      </c>
      <c r="H181" s="58">
        <v>7347.4580856160828</v>
      </c>
      <c r="I181" s="58">
        <v>19.42313470205308</v>
      </c>
      <c r="J181" s="59">
        <f t="shared" si="4"/>
        <v>1079514</v>
      </c>
      <c r="K181" s="150"/>
      <c r="M181" s="150"/>
    </row>
    <row r="182" spans="1:13" ht="19.5" customHeight="1" x14ac:dyDescent="0.25">
      <c r="A182" s="161" t="s">
        <v>37</v>
      </c>
      <c r="B182" s="58">
        <v>12.284731284849942</v>
      </c>
      <c r="C182" s="58">
        <v>6.401806034799205</v>
      </c>
      <c r="D182" s="58">
        <v>0</v>
      </c>
      <c r="E182" s="58">
        <v>218281.30877865534</v>
      </c>
      <c r="F182" s="58">
        <v>2618.8621924047816</v>
      </c>
      <c r="G182" s="58">
        <v>38.152403033493371</v>
      </c>
      <c r="H182" s="58">
        <v>4024.1888169882791</v>
      </c>
      <c r="I182" s="58">
        <v>249.80127159847092</v>
      </c>
      <c r="J182" s="59">
        <f t="shared" si="4"/>
        <v>225231</v>
      </c>
      <c r="K182" s="150"/>
      <c r="M182" s="150"/>
    </row>
    <row r="183" spans="1:13" ht="21.75" customHeight="1" x14ac:dyDescent="0.25">
      <c r="A183" s="161" t="s">
        <v>38</v>
      </c>
      <c r="B183" s="58">
        <v>9134.3457247621809</v>
      </c>
      <c r="C183" s="58">
        <v>0</v>
      </c>
      <c r="D183" s="58">
        <v>0</v>
      </c>
      <c r="E183" s="58">
        <v>27404.712681059391</v>
      </c>
      <c r="F183" s="58">
        <v>148.77608221737776</v>
      </c>
      <c r="G183" s="58">
        <v>0.7874968490042854</v>
      </c>
      <c r="H183" s="58">
        <v>0</v>
      </c>
      <c r="I183" s="58">
        <v>370.37801511204867</v>
      </c>
      <c r="J183" s="59">
        <f t="shared" si="4"/>
        <v>37059.000000000015</v>
      </c>
      <c r="K183" s="150"/>
      <c r="M183" s="150"/>
    </row>
    <row r="184" spans="1:13" ht="20.100000000000001" customHeight="1" x14ac:dyDescent="0.25">
      <c r="A184" s="161" t="s">
        <v>39</v>
      </c>
      <c r="B184" s="58">
        <v>0</v>
      </c>
      <c r="C184" s="58">
        <v>0</v>
      </c>
      <c r="D184" s="58">
        <v>0</v>
      </c>
      <c r="E184" s="58">
        <v>85467.422060513214</v>
      </c>
      <c r="F184" s="58">
        <v>6.5779394867866721</v>
      </c>
      <c r="G184" s="58">
        <v>0</v>
      </c>
      <c r="H184" s="58">
        <v>0</v>
      </c>
      <c r="I184" s="58">
        <v>0</v>
      </c>
      <c r="J184" s="59">
        <f t="shared" si="4"/>
        <v>85474</v>
      </c>
      <c r="K184" s="150"/>
      <c r="M184" s="150"/>
    </row>
    <row r="185" spans="1:13" ht="20.100000000000001" customHeight="1" x14ac:dyDescent="0.25">
      <c r="A185" s="161" t="s">
        <v>40</v>
      </c>
      <c r="B185" s="58">
        <v>0</v>
      </c>
      <c r="C185" s="58">
        <v>0</v>
      </c>
      <c r="D185" s="58">
        <v>0</v>
      </c>
      <c r="E185" s="58">
        <v>38133</v>
      </c>
      <c r="F185" s="58">
        <v>0</v>
      </c>
      <c r="G185" s="58">
        <v>0</v>
      </c>
      <c r="H185" s="58">
        <v>0</v>
      </c>
      <c r="I185" s="58">
        <v>0</v>
      </c>
      <c r="J185" s="59">
        <f t="shared" si="4"/>
        <v>38133</v>
      </c>
      <c r="K185" s="150"/>
      <c r="M185" s="150"/>
    </row>
    <row r="186" spans="1:13" ht="20.100000000000001" customHeight="1" x14ac:dyDescent="0.25">
      <c r="A186" s="161" t="s">
        <v>41</v>
      </c>
      <c r="B186" s="58">
        <v>34398.919748041131</v>
      </c>
      <c r="C186" s="58">
        <v>1124.5148331946912</v>
      </c>
      <c r="D186" s="58">
        <v>5307.5306772837175</v>
      </c>
      <c r="E186" s="58">
        <v>6264.9720321779905</v>
      </c>
      <c r="F186" s="58">
        <v>14713.323825355237</v>
      </c>
      <c r="G186" s="58">
        <v>29304.975507700201</v>
      </c>
      <c r="H186" s="58">
        <v>52146.864149435358</v>
      </c>
      <c r="I186" s="58">
        <v>45165.899226811671</v>
      </c>
      <c r="J186" s="59">
        <f t="shared" si="4"/>
        <v>188427</v>
      </c>
      <c r="K186" s="150"/>
      <c r="M186" s="150"/>
    </row>
    <row r="187" spans="1:13" ht="20.100000000000001" customHeight="1" x14ac:dyDescent="0.25">
      <c r="A187" s="161" t="s">
        <v>43</v>
      </c>
      <c r="B187" s="58">
        <v>17749.889331005863</v>
      </c>
      <c r="C187" s="58">
        <v>128.35796869954788</v>
      </c>
      <c r="D187" s="58">
        <v>0</v>
      </c>
      <c r="E187" s="58">
        <v>127561.55270029459</v>
      </c>
      <c r="F187" s="58">
        <v>0</v>
      </c>
      <c r="G187" s="58">
        <v>0</v>
      </c>
      <c r="H187" s="58">
        <v>0</v>
      </c>
      <c r="I187" s="58">
        <v>0</v>
      </c>
      <c r="J187" s="59">
        <f t="shared" si="4"/>
        <v>145439.79999999999</v>
      </c>
      <c r="K187" s="150"/>
      <c r="M187" s="150"/>
    </row>
    <row r="188" spans="1:13" ht="20.100000000000001" customHeight="1" x14ac:dyDescent="0.25">
      <c r="A188" s="161" t="s">
        <v>44</v>
      </c>
      <c r="B188" s="58">
        <v>193462.39948199849</v>
      </c>
      <c r="C188" s="58">
        <v>0</v>
      </c>
      <c r="D188" s="58">
        <v>198336.6318648821</v>
      </c>
      <c r="E188" s="58">
        <v>58365.684495055473</v>
      </c>
      <c r="F188" s="58">
        <v>0</v>
      </c>
      <c r="G188" s="58">
        <v>0</v>
      </c>
      <c r="H188" s="58">
        <v>2090.8803021532885</v>
      </c>
      <c r="I188" s="58">
        <v>36.403855910705225</v>
      </c>
      <c r="J188" s="59">
        <f t="shared" si="4"/>
        <v>452292.00000000006</v>
      </c>
      <c r="K188" s="150"/>
      <c r="M188" s="150"/>
    </row>
    <row r="189" spans="1:13" ht="20.100000000000001" customHeight="1" x14ac:dyDescent="0.25">
      <c r="A189" s="161" t="s">
        <v>93</v>
      </c>
      <c r="B189" s="58">
        <v>52997.468784986755</v>
      </c>
      <c r="C189" s="58">
        <v>737.73048371849075</v>
      </c>
      <c r="D189" s="58">
        <v>4954.9900252963498</v>
      </c>
      <c r="E189" s="58">
        <v>145120.6951681498</v>
      </c>
      <c r="F189" s="58">
        <v>0</v>
      </c>
      <c r="G189" s="58">
        <v>0</v>
      </c>
      <c r="H189" s="58">
        <v>0</v>
      </c>
      <c r="I189" s="58">
        <v>15.115537848605578</v>
      </c>
      <c r="J189" s="59">
        <f t="shared" si="4"/>
        <v>203826</v>
      </c>
      <c r="K189" s="150"/>
      <c r="M189" s="150"/>
    </row>
    <row r="190" spans="1:13" ht="20.100000000000001" customHeight="1" x14ac:dyDescent="0.25">
      <c r="A190" s="161" t="s">
        <v>94</v>
      </c>
      <c r="B190" s="58">
        <v>0</v>
      </c>
      <c r="C190" s="58">
        <v>0</v>
      </c>
      <c r="D190" s="58">
        <v>0</v>
      </c>
      <c r="E190" s="58">
        <v>1141</v>
      </c>
      <c r="F190" s="58">
        <v>0</v>
      </c>
      <c r="G190" s="58">
        <v>0</v>
      </c>
      <c r="H190" s="58">
        <v>0</v>
      </c>
      <c r="I190" s="58">
        <v>0</v>
      </c>
      <c r="J190" s="59">
        <f t="shared" si="4"/>
        <v>1141</v>
      </c>
      <c r="K190" s="150"/>
      <c r="M190" s="150"/>
    </row>
    <row r="191" spans="1:13" ht="20.100000000000001" customHeight="1" x14ac:dyDescent="0.25">
      <c r="A191" s="161" t="s">
        <v>95</v>
      </c>
      <c r="B191" s="58">
        <v>5396.1914921400912</v>
      </c>
      <c r="C191" s="58">
        <v>84.500962155227711</v>
      </c>
      <c r="D191" s="58">
        <v>369.2533438876265</v>
      </c>
      <c r="E191" s="58">
        <v>38087.054201817053</v>
      </c>
      <c r="F191" s="58">
        <v>0</v>
      </c>
      <c r="G191" s="58">
        <v>0</v>
      </c>
      <c r="H191" s="58">
        <v>0</v>
      </c>
      <c r="I191" s="58">
        <v>0</v>
      </c>
      <c r="J191" s="59">
        <f t="shared" si="4"/>
        <v>43937</v>
      </c>
      <c r="K191" s="150"/>
      <c r="M191" s="150"/>
    </row>
    <row r="192" spans="1:13" ht="20.100000000000001" customHeight="1" x14ac:dyDescent="0.25">
      <c r="A192" s="161" t="s">
        <v>96</v>
      </c>
      <c r="B192" s="58">
        <v>10148.909813510436</v>
      </c>
      <c r="C192" s="58">
        <v>0</v>
      </c>
      <c r="D192" s="58">
        <v>0</v>
      </c>
      <c r="E192" s="58">
        <v>62440.912408711789</v>
      </c>
      <c r="F192" s="58">
        <v>0</v>
      </c>
      <c r="G192" s="58">
        <v>0</v>
      </c>
      <c r="H192" s="58">
        <v>1108.1777777777777</v>
      </c>
      <c r="I192" s="58">
        <v>0</v>
      </c>
      <c r="J192" s="59">
        <f t="shared" si="4"/>
        <v>73698</v>
      </c>
      <c r="K192" s="150"/>
      <c r="M192" s="150"/>
    </row>
    <row r="193" spans="1:13" ht="20.100000000000001" customHeight="1" x14ac:dyDescent="0.25">
      <c r="A193" s="161" t="s">
        <v>97</v>
      </c>
      <c r="B193" s="58">
        <v>97.236209867022126</v>
      </c>
      <c r="C193" s="58">
        <v>0</v>
      </c>
      <c r="D193" s="58">
        <v>0</v>
      </c>
      <c r="E193" s="58">
        <v>210477.5739047036</v>
      </c>
      <c r="F193" s="58">
        <v>4756.4199823639601</v>
      </c>
      <c r="G193" s="58">
        <v>1819.5300983736095</v>
      </c>
      <c r="H193" s="58">
        <v>1340.1712391334313</v>
      </c>
      <c r="I193" s="58">
        <v>80.068565558377188</v>
      </c>
      <c r="J193" s="59">
        <f t="shared" si="4"/>
        <v>218571.00000000003</v>
      </c>
      <c r="K193" s="150"/>
      <c r="M193" s="150"/>
    </row>
    <row r="194" spans="1:13" ht="20.100000000000001" customHeight="1" x14ac:dyDescent="0.25">
      <c r="A194" s="161" t="s">
        <v>98</v>
      </c>
      <c r="B194" s="58">
        <v>44721.938454760857</v>
      </c>
      <c r="C194" s="58">
        <v>0</v>
      </c>
      <c r="D194" s="58">
        <v>2685.0615452391448</v>
      </c>
      <c r="E194" s="58">
        <v>0</v>
      </c>
      <c r="F194" s="58">
        <v>0</v>
      </c>
      <c r="G194" s="58">
        <v>0</v>
      </c>
      <c r="H194" s="58">
        <v>0</v>
      </c>
      <c r="I194" s="58">
        <v>0</v>
      </c>
      <c r="J194" s="59">
        <f t="shared" si="4"/>
        <v>47407</v>
      </c>
      <c r="K194" s="150"/>
      <c r="M194" s="150"/>
    </row>
    <row r="195" spans="1:13" ht="20.100000000000001" customHeight="1" x14ac:dyDescent="0.25">
      <c r="A195" s="161" t="s">
        <v>99</v>
      </c>
      <c r="B195" s="58">
        <v>15.382372606417828</v>
      </c>
      <c r="C195" s="58">
        <v>51142.568461494215</v>
      </c>
      <c r="D195" s="58">
        <v>1660.8308780481234</v>
      </c>
      <c r="E195" s="58">
        <v>15916.586148756514</v>
      </c>
      <c r="F195" s="58">
        <v>12083.923910151712</v>
      </c>
      <c r="G195" s="58">
        <v>0</v>
      </c>
      <c r="H195" s="58">
        <v>0</v>
      </c>
      <c r="I195" s="58">
        <v>308.70822894301159</v>
      </c>
      <c r="J195" s="59">
        <f t="shared" si="4"/>
        <v>81128</v>
      </c>
      <c r="K195" s="150"/>
      <c r="M195" s="150"/>
    </row>
    <row r="196" spans="1:13" ht="20.100000000000001" customHeight="1" x14ac:dyDescent="0.25">
      <c r="A196" s="161" t="s">
        <v>100</v>
      </c>
      <c r="B196" s="58">
        <v>10024.799999999999</v>
      </c>
      <c r="C196" s="58">
        <v>0</v>
      </c>
      <c r="D196" s="58">
        <v>0</v>
      </c>
      <c r="E196" s="58">
        <v>866</v>
      </c>
      <c r="F196" s="58">
        <v>1201</v>
      </c>
      <c r="G196" s="58">
        <v>0</v>
      </c>
      <c r="H196" s="58">
        <v>0</v>
      </c>
      <c r="I196" s="58">
        <v>0</v>
      </c>
      <c r="J196" s="59">
        <f t="shared" si="4"/>
        <v>12091.8</v>
      </c>
      <c r="K196" s="150"/>
      <c r="M196" s="150"/>
    </row>
    <row r="197" spans="1:13" ht="20.100000000000001" customHeight="1" x14ac:dyDescent="0.25">
      <c r="A197" s="161" t="s">
        <v>61</v>
      </c>
      <c r="B197" s="58">
        <v>579721.7777481894</v>
      </c>
      <c r="C197" s="58">
        <v>21434.356159646704</v>
      </c>
      <c r="D197" s="58">
        <v>11295.504199352546</v>
      </c>
      <c r="E197" s="58">
        <v>41692.507819752456</v>
      </c>
      <c r="F197" s="58">
        <v>205161.89992273384</v>
      </c>
      <c r="G197" s="58">
        <v>236286.27256715714</v>
      </c>
      <c r="H197" s="58">
        <v>98762.862671116003</v>
      </c>
      <c r="I197" s="58">
        <v>28558.6829120519</v>
      </c>
      <c r="J197" s="59">
        <f t="shared" si="4"/>
        <v>1222913.8640000001</v>
      </c>
      <c r="K197" s="150"/>
      <c r="M197" s="150"/>
    </row>
    <row r="198" spans="1:13" ht="20.100000000000001" customHeight="1" x14ac:dyDescent="0.25">
      <c r="A198" s="161" t="s">
        <v>62</v>
      </c>
      <c r="B198" s="58">
        <v>10136.255669980954</v>
      </c>
      <c r="C198" s="58">
        <v>58744.079538228441</v>
      </c>
      <c r="D198" s="58">
        <v>11159.241895752257</v>
      </c>
      <c r="E198" s="58">
        <v>7002.7960480174734</v>
      </c>
      <c r="F198" s="58">
        <v>104078.0696493304</v>
      </c>
      <c r="G198" s="58">
        <v>6077.4527839322054</v>
      </c>
      <c r="H198" s="58">
        <v>17336.239193344642</v>
      </c>
      <c r="I198" s="58">
        <v>105284.86522141367</v>
      </c>
      <c r="J198" s="59">
        <f t="shared" si="4"/>
        <v>319819</v>
      </c>
      <c r="K198" s="150"/>
      <c r="M198" s="150"/>
    </row>
    <row r="199" spans="1:13" ht="20.100000000000001" customHeight="1" x14ac:dyDescent="0.25">
      <c r="A199" s="161" t="s">
        <v>63</v>
      </c>
      <c r="B199" s="58">
        <v>5887.16588037771</v>
      </c>
      <c r="C199" s="58">
        <v>107855.35515549284</v>
      </c>
      <c r="D199" s="58">
        <v>89674.226176765922</v>
      </c>
      <c r="E199" s="58">
        <v>68596.588043548778</v>
      </c>
      <c r="F199" s="58">
        <v>27192.316380711462</v>
      </c>
      <c r="G199" s="58">
        <v>14658.228902944596</v>
      </c>
      <c r="H199" s="58">
        <v>112925.61944809023</v>
      </c>
      <c r="I199" s="58">
        <v>5478.5000120684535</v>
      </c>
      <c r="J199" s="59">
        <f t="shared" si="4"/>
        <v>432268</v>
      </c>
      <c r="K199" s="150"/>
      <c r="M199" s="150"/>
    </row>
    <row r="200" spans="1:13" ht="20.100000000000001" customHeight="1" x14ac:dyDescent="0.25">
      <c r="A200" s="161" t="s">
        <v>64</v>
      </c>
      <c r="B200" s="58">
        <v>976.83088360679562</v>
      </c>
      <c r="C200" s="58">
        <v>0</v>
      </c>
      <c r="D200" s="58">
        <v>3086.9191402103347</v>
      </c>
      <c r="E200" s="58">
        <v>16.333613445378155</v>
      </c>
      <c r="F200" s="58">
        <v>8409.2764289056086</v>
      </c>
      <c r="G200" s="58">
        <v>5940.1735279862096</v>
      </c>
      <c r="H200" s="58">
        <v>4840.4850494763614</v>
      </c>
      <c r="I200" s="58">
        <v>4467.9813563693106</v>
      </c>
      <c r="J200" s="59">
        <f t="shared" si="4"/>
        <v>27738</v>
      </c>
      <c r="K200" s="150"/>
      <c r="M200" s="150"/>
    </row>
    <row r="201" spans="1:13" ht="20.100000000000001" customHeight="1" x14ac:dyDescent="0.25">
      <c r="A201" s="161" t="s">
        <v>65</v>
      </c>
      <c r="B201" s="58">
        <v>17497.442051402759</v>
      </c>
      <c r="C201" s="58">
        <v>69010.414493785705</v>
      </c>
      <c r="D201" s="58">
        <v>1257.9589963379381</v>
      </c>
      <c r="E201" s="58">
        <v>1027.26984316062</v>
      </c>
      <c r="F201" s="58">
        <v>127844.30906564619</v>
      </c>
      <c r="G201" s="58">
        <v>2113.0250076617704</v>
      </c>
      <c r="H201" s="58">
        <v>1195.1582767205375</v>
      </c>
      <c r="I201" s="58">
        <v>372914.42226528452</v>
      </c>
      <c r="J201" s="59">
        <f t="shared" si="4"/>
        <v>592860</v>
      </c>
      <c r="K201" s="150"/>
      <c r="M201" s="150"/>
    </row>
    <row r="202" spans="1:13" ht="20.100000000000001" customHeight="1" x14ac:dyDescent="0.25">
      <c r="A202" s="161" t="s">
        <v>66</v>
      </c>
      <c r="B202" s="58">
        <v>8141.5411403565258</v>
      </c>
      <c r="C202" s="58">
        <v>55631.230383251394</v>
      </c>
      <c r="D202" s="58">
        <v>8.4952750933855778</v>
      </c>
      <c r="E202" s="58">
        <v>332.33243294271983</v>
      </c>
      <c r="F202" s="58">
        <v>137909.33249536488</v>
      </c>
      <c r="G202" s="58">
        <v>0</v>
      </c>
      <c r="H202" s="58">
        <v>0</v>
      </c>
      <c r="I202" s="58">
        <v>1252.0682729910829</v>
      </c>
      <c r="J202" s="59">
        <f t="shared" si="4"/>
        <v>203274.99999999997</v>
      </c>
      <c r="K202" s="150"/>
      <c r="M202" s="150"/>
    </row>
    <row r="203" spans="1:13" ht="20.100000000000001" customHeight="1" x14ac:dyDescent="0.25">
      <c r="A203" s="161" t="s">
        <v>67</v>
      </c>
      <c r="B203" s="58">
        <v>85332.263389248707</v>
      </c>
      <c r="C203" s="58">
        <v>26642.13747539424</v>
      </c>
      <c r="D203" s="58">
        <v>83120.524767477662</v>
      </c>
      <c r="E203" s="58">
        <v>168145.36478397684</v>
      </c>
      <c r="F203" s="58">
        <v>78646.394852805548</v>
      </c>
      <c r="G203" s="58">
        <v>65519.090056983798</v>
      </c>
      <c r="H203" s="58">
        <v>105617.38931076427</v>
      </c>
      <c r="I203" s="58">
        <v>27756.835363348964</v>
      </c>
      <c r="J203" s="59">
        <f t="shared" si="4"/>
        <v>640780</v>
      </c>
      <c r="K203" s="150"/>
      <c r="M203" s="150"/>
    </row>
    <row r="204" spans="1:13" ht="20.100000000000001" customHeight="1" x14ac:dyDescent="0.25">
      <c r="A204" s="161" t="s">
        <v>68</v>
      </c>
      <c r="B204" s="58">
        <v>130.10369011652998</v>
      </c>
      <c r="C204" s="58">
        <v>725.63302752293578</v>
      </c>
      <c r="D204" s="58">
        <v>11.490196078431373</v>
      </c>
      <c r="E204" s="58">
        <v>0</v>
      </c>
      <c r="F204" s="58">
        <v>4249.5953012726768</v>
      </c>
      <c r="G204" s="58">
        <v>11621.453986059278</v>
      </c>
      <c r="H204" s="58">
        <v>0</v>
      </c>
      <c r="I204" s="58">
        <v>703.72379895014785</v>
      </c>
      <c r="J204" s="59">
        <f t="shared" si="4"/>
        <v>17442</v>
      </c>
      <c r="K204" s="150"/>
      <c r="M204" s="150"/>
    </row>
    <row r="205" spans="1:13" ht="20.100000000000001" customHeight="1" x14ac:dyDescent="0.25">
      <c r="A205" s="161" t="s">
        <v>69</v>
      </c>
      <c r="B205" s="58">
        <v>45745.816585074434</v>
      </c>
      <c r="C205" s="58">
        <v>117.65645610355723</v>
      </c>
      <c r="D205" s="58">
        <v>0</v>
      </c>
      <c r="E205" s="58">
        <v>46.114699911759018</v>
      </c>
      <c r="F205" s="58">
        <v>1869.1301700661738</v>
      </c>
      <c r="G205" s="58">
        <v>5.8938108052163116</v>
      </c>
      <c r="H205" s="58">
        <v>0</v>
      </c>
      <c r="I205" s="58">
        <v>35562.388278038859</v>
      </c>
      <c r="J205" s="59">
        <f t="shared" si="4"/>
        <v>83347</v>
      </c>
      <c r="K205" s="150"/>
      <c r="M205" s="150"/>
    </row>
    <row r="206" spans="1:13" ht="20.100000000000001" customHeight="1" x14ac:dyDescent="0.25">
      <c r="A206" s="161" t="s">
        <v>101</v>
      </c>
      <c r="B206" s="58">
        <v>18552.211672551428</v>
      </c>
      <c r="C206" s="58">
        <v>990.99743399617319</v>
      </c>
      <c r="D206" s="58">
        <v>460.83937067106268</v>
      </c>
      <c r="E206" s="58">
        <v>3366.5694595954237</v>
      </c>
      <c r="F206" s="58">
        <v>104055.74078713998</v>
      </c>
      <c r="G206" s="58">
        <v>0</v>
      </c>
      <c r="H206" s="58">
        <v>0</v>
      </c>
      <c r="I206" s="58">
        <v>5080.6412760459316</v>
      </c>
      <c r="J206" s="59">
        <f t="shared" si="4"/>
        <v>132507</v>
      </c>
      <c r="K206" s="150"/>
      <c r="M206" s="150"/>
    </row>
    <row r="207" spans="1:13" ht="20.100000000000001" customHeight="1" x14ac:dyDescent="0.25">
      <c r="A207" s="161" t="s">
        <v>111</v>
      </c>
      <c r="B207" s="58">
        <v>28.540698090513782</v>
      </c>
      <c r="C207" s="58">
        <v>19.321930928054421</v>
      </c>
      <c r="D207" s="58">
        <v>0</v>
      </c>
      <c r="E207" s="58">
        <v>1274.4589102394555</v>
      </c>
      <c r="F207" s="58">
        <v>10285.842817198614</v>
      </c>
      <c r="G207" s="58">
        <v>0.72204472843450473</v>
      </c>
      <c r="H207" s="58">
        <v>0</v>
      </c>
      <c r="I207" s="58">
        <v>16.113598814925485</v>
      </c>
      <c r="J207" s="59">
        <f t="shared" si="4"/>
        <v>11624.999999999998</v>
      </c>
      <c r="K207" s="150"/>
      <c r="M207" s="150"/>
    </row>
    <row r="208" spans="1:13" ht="20.100000000000001" customHeight="1" x14ac:dyDescent="0.25">
      <c r="A208" s="161" t="s">
        <v>112</v>
      </c>
      <c r="B208" s="58">
        <v>2589.3239307841632</v>
      </c>
      <c r="C208" s="58">
        <v>115.85395028444336</v>
      </c>
      <c r="D208" s="58">
        <v>233.63802559414989</v>
      </c>
      <c r="E208" s="58">
        <v>6.0560676833464839</v>
      </c>
      <c r="F208" s="58">
        <v>1797.5626831107104</v>
      </c>
      <c r="G208" s="58">
        <v>3684.4160810046192</v>
      </c>
      <c r="H208" s="58">
        <v>0</v>
      </c>
      <c r="I208" s="58">
        <v>246.14926153856811</v>
      </c>
      <c r="J208" s="59">
        <f t="shared" si="4"/>
        <v>8673.0000000000018</v>
      </c>
      <c r="K208" s="150"/>
      <c r="M208" s="150"/>
    </row>
    <row r="209" spans="1:13" ht="20.100000000000001" customHeight="1" x14ac:dyDescent="0.25">
      <c r="A209" s="161" t="s">
        <v>113</v>
      </c>
      <c r="B209" s="58">
        <v>3396.0406541906259</v>
      </c>
      <c r="C209" s="58">
        <v>77.005035776923094</v>
      </c>
      <c r="D209" s="58">
        <v>1202.0346756152126</v>
      </c>
      <c r="E209" s="58">
        <v>1577.1020681623363</v>
      </c>
      <c r="F209" s="58">
        <v>4918.5665343526816</v>
      </c>
      <c r="G209" s="58">
        <v>981.93012860676436</v>
      </c>
      <c r="H209" s="58">
        <v>894.16939837861514</v>
      </c>
      <c r="I209" s="58">
        <v>2771.1515049168411</v>
      </c>
      <c r="J209" s="59">
        <f t="shared" si="4"/>
        <v>15818</v>
      </c>
      <c r="K209" s="150"/>
      <c r="M209" s="150"/>
    </row>
    <row r="210" spans="1:13" ht="20.100000000000001" customHeight="1" x14ac:dyDescent="0.25">
      <c r="A210" s="161" t="s">
        <v>114</v>
      </c>
      <c r="B210" s="58">
        <v>2758.3996012625248</v>
      </c>
      <c r="C210" s="58">
        <v>123.54708012675418</v>
      </c>
      <c r="D210" s="58">
        <v>5127.7585368202126</v>
      </c>
      <c r="E210" s="58">
        <v>0</v>
      </c>
      <c r="F210" s="58">
        <v>52944.605190283211</v>
      </c>
      <c r="G210" s="58">
        <v>5240.8609655591081</v>
      </c>
      <c r="H210" s="58">
        <v>32783.914315780159</v>
      </c>
      <c r="I210" s="58">
        <v>16845.914310168031</v>
      </c>
      <c r="J210" s="59">
        <f t="shared" si="4"/>
        <v>115825</v>
      </c>
      <c r="K210" s="150"/>
      <c r="M210" s="150"/>
    </row>
    <row r="211" spans="1:13" ht="20.100000000000001" customHeight="1" x14ac:dyDescent="0.25">
      <c r="A211" s="161" t="s">
        <v>115</v>
      </c>
      <c r="B211" s="58">
        <v>999.77816968012814</v>
      </c>
      <c r="C211" s="58">
        <v>24033.351241688692</v>
      </c>
      <c r="D211" s="58">
        <v>18836.94904116854</v>
      </c>
      <c r="E211" s="58">
        <v>196.10168110723919</v>
      </c>
      <c r="F211" s="58">
        <v>12791.888208329297</v>
      </c>
      <c r="G211" s="58">
        <v>1227.4190574907598</v>
      </c>
      <c r="H211" s="58">
        <v>21.254351124602628</v>
      </c>
      <c r="I211" s="58">
        <v>4382.2582494107401</v>
      </c>
      <c r="J211" s="59">
        <f t="shared" si="4"/>
        <v>62489.000000000007</v>
      </c>
      <c r="K211" s="150"/>
      <c r="M211" s="150"/>
    </row>
    <row r="212" spans="1:13" ht="20.100000000000001" customHeight="1" x14ac:dyDescent="0.25">
      <c r="A212" s="161" t="s">
        <v>107</v>
      </c>
      <c r="B212" s="58">
        <v>1355.9020896135396</v>
      </c>
      <c r="C212" s="58">
        <v>18.904545012104094</v>
      </c>
      <c r="D212" s="58">
        <v>80.332577653985538</v>
      </c>
      <c r="E212" s="58">
        <v>24.78072442589076</v>
      </c>
      <c r="F212" s="58">
        <v>5.4703491443548948</v>
      </c>
      <c r="G212" s="58">
        <v>33.60185419949849</v>
      </c>
      <c r="H212" s="58">
        <v>38.95392056627724</v>
      </c>
      <c r="I212" s="58">
        <v>608.05393938434929</v>
      </c>
      <c r="J212" s="59">
        <f t="shared" si="4"/>
        <v>2166</v>
      </c>
      <c r="K212" s="150"/>
      <c r="M212" s="150"/>
    </row>
    <row r="213" spans="1:13" ht="20.100000000000001" customHeight="1" x14ac:dyDescent="0.25">
      <c r="A213" s="161" t="s">
        <v>116</v>
      </c>
      <c r="B213" s="58">
        <v>68379.627173079658</v>
      </c>
      <c r="C213" s="58">
        <v>21223.903969546824</v>
      </c>
      <c r="D213" s="58">
        <v>3843.8465969777108</v>
      </c>
      <c r="E213" s="58">
        <v>11268.226401067239</v>
      </c>
      <c r="F213" s="58">
        <v>25125.733147108862</v>
      </c>
      <c r="G213" s="58">
        <v>13.520491675314764</v>
      </c>
      <c r="H213" s="58">
        <v>0</v>
      </c>
      <c r="I213" s="58">
        <v>13584.142220544381</v>
      </c>
      <c r="J213" s="59">
        <f t="shared" si="4"/>
        <v>143439</v>
      </c>
      <c r="K213" s="150"/>
      <c r="M213" s="150"/>
    </row>
    <row r="214" spans="1:13" ht="20.100000000000001" customHeight="1" x14ac:dyDescent="0.25">
      <c r="A214" s="161" t="s">
        <v>70</v>
      </c>
      <c r="B214" s="58">
        <v>5452169.9759374773</v>
      </c>
      <c r="C214" s="58">
        <v>330049.48370389955</v>
      </c>
      <c r="D214" s="58">
        <v>33910176.433278881</v>
      </c>
      <c r="E214" s="58">
        <v>628293.49496056128</v>
      </c>
      <c r="F214" s="58">
        <v>1015919.9144656959</v>
      </c>
      <c r="G214" s="58">
        <v>1141590.4887095846</v>
      </c>
      <c r="H214" s="58">
        <v>1239695.8115295859</v>
      </c>
      <c r="I214" s="58">
        <v>714655.23421431461</v>
      </c>
      <c r="J214" s="59">
        <f t="shared" si="4"/>
        <v>44432550.836799994</v>
      </c>
      <c r="K214" s="150"/>
      <c r="M214" s="150"/>
    </row>
    <row r="215" spans="1:13" ht="20.100000000000001" customHeight="1" thickBot="1" x14ac:dyDescent="0.3">
      <c r="A215" s="162" t="s">
        <v>71</v>
      </c>
      <c r="B215" s="163">
        <v>460422.56734070735</v>
      </c>
      <c r="C215" s="163">
        <v>703470.18901706766</v>
      </c>
      <c r="D215" s="163">
        <v>202047.02688370619</v>
      </c>
      <c r="E215" s="163">
        <v>536877.98963639059</v>
      </c>
      <c r="F215" s="163">
        <v>257415.51493224502</v>
      </c>
      <c r="G215" s="163">
        <v>107275.30226172788</v>
      </c>
      <c r="H215" s="163">
        <v>142112.42492392487</v>
      </c>
      <c r="I215" s="163">
        <v>107274.64500423029</v>
      </c>
      <c r="J215" s="164">
        <f t="shared" si="4"/>
        <v>2516895.6599999997</v>
      </c>
      <c r="K215" s="150"/>
      <c r="M215" s="150"/>
    </row>
    <row r="216" spans="1:13" s="147" customFormat="1" x14ac:dyDescent="0.25">
      <c r="A216" s="113" t="s">
        <v>72</v>
      </c>
      <c r="B216" s="115"/>
      <c r="C216" s="115"/>
      <c r="D216" s="112"/>
      <c r="E216" s="115"/>
      <c r="F216" s="112"/>
      <c r="G216" s="112"/>
      <c r="L216" s="148"/>
    </row>
    <row r="217" spans="1:13" s="147" customFormat="1" ht="11.25" customHeight="1" x14ac:dyDescent="0.25">
      <c r="A217" s="113" t="s">
        <v>73</v>
      </c>
      <c r="B217" s="112"/>
      <c r="C217" s="112"/>
      <c r="D217" s="112"/>
      <c r="E217" s="112"/>
      <c r="F217" s="112"/>
      <c r="G217" s="112"/>
      <c r="L217" s="148"/>
    </row>
    <row r="218" spans="1:13" s="147" customFormat="1" ht="12" customHeight="1" x14ac:dyDescent="0.25">
      <c r="A218" s="113" t="s">
        <v>268</v>
      </c>
      <c r="B218" s="112"/>
      <c r="C218" s="112"/>
      <c r="D218" s="112"/>
      <c r="E218" s="112"/>
      <c r="F218" s="112"/>
      <c r="G218" s="112"/>
      <c r="L218" s="148"/>
    </row>
    <row r="219" spans="1:13" s="147" customFormat="1" ht="13.5" customHeight="1" x14ac:dyDescent="0.25">
      <c r="A219" s="113" t="s">
        <v>244</v>
      </c>
      <c r="B219" s="112"/>
      <c r="C219" s="112"/>
      <c r="D219" s="112"/>
      <c r="E219" s="112"/>
      <c r="F219" s="112"/>
      <c r="G219" s="112"/>
      <c r="L219" s="148"/>
    </row>
    <row r="220" spans="1:13" s="147" customFormat="1" ht="12" customHeight="1" x14ac:dyDescent="0.25">
      <c r="A220" s="113" t="s">
        <v>267</v>
      </c>
      <c r="B220" s="112"/>
      <c r="C220" s="112"/>
      <c r="D220" s="112"/>
      <c r="E220" s="112"/>
      <c r="F220" s="112"/>
      <c r="G220" s="112"/>
      <c r="L220" s="148"/>
    </row>
    <row r="221" spans="1:13" s="147" customFormat="1" x14ac:dyDescent="0.25">
      <c r="A221" s="113"/>
      <c r="B221" s="112"/>
      <c r="C221" s="112"/>
      <c r="D221" s="112"/>
      <c r="E221" s="112"/>
      <c r="F221" s="112"/>
      <c r="G221" s="112"/>
      <c r="L221" s="148"/>
    </row>
    <row r="222" spans="1:13" s="147" customFormat="1" x14ac:dyDescent="0.25">
      <c r="D222" s="150"/>
      <c r="L222" s="148"/>
    </row>
    <row r="223" spans="1:13" s="147" customFormat="1" x14ac:dyDescent="0.25">
      <c r="D223" s="150"/>
      <c r="L223" s="148"/>
    </row>
    <row r="224" spans="1:13" s="147" customFormat="1" x14ac:dyDescent="0.25">
      <c r="L224" s="148"/>
    </row>
    <row r="225" spans="1:13" s="147" customFormat="1" x14ac:dyDescent="0.25">
      <c r="L225" s="148"/>
    </row>
    <row r="226" spans="1:13" s="147" customFormat="1" x14ac:dyDescent="0.25">
      <c r="A226" s="199" t="s">
        <v>283</v>
      </c>
      <c r="B226" s="199"/>
      <c r="C226" s="199"/>
      <c r="D226" s="199"/>
      <c r="E226" s="199"/>
      <c r="F226" s="199"/>
      <c r="G226" s="199"/>
      <c r="H226" s="199"/>
      <c r="I226" s="199"/>
      <c r="J226" s="199"/>
      <c r="L226" s="148"/>
    </row>
    <row r="227" spans="1:13" s="147" customFormat="1" ht="16.5" thickBot="1" x14ac:dyDescent="0.3">
      <c r="A227" s="199" t="s">
        <v>88</v>
      </c>
      <c r="B227" s="199"/>
      <c r="C227" s="199"/>
      <c r="D227" s="199"/>
      <c r="E227" s="199"/>
      <c r="F227" s="199"/>
      <c r="G227" s="199"/>
      <c r="H227" s="199"/>
      <c r="I227" s="199"/>
      <c r="J227" s="199"/>
      <c r="L227" s="148"/>
    </row>
    <row r="228" spans="1:13" ht="19.5" customHeight="1" x14ac:dyDescent="0.25">
      <c r="A228" s="65" t="s">
        <v>1</v>
      </c>
      <c r="B228" s="66" t="s">
        <v>2</v>
      </c>
      <c r="C228" s="66" t="s">
        <v>3</v>
      </c>
      <c r="D228" s="66" t="s">
        <v>4</v>
      </c>
      <c r="E228" s="66" t="s">
        <v>5</v>
      </c>
      <c r="F228" s="66" t="s">
        <v>6</v>
      </c>
      <c r="G228" s="66" t="s">
        <v>7</v>
      </c>
      <c r="H228" s="66" t="s">
        <v>8</v>
      </c>
      <c r="I228" s="66" t="s">
        <v>9</v>
      </c>
      <c r="J228" s="67" t="s">
        <v>10</v>
      </c>
    </row>
    <row r="229" spans="1:13" ht="20.100000000000001" customHeight="1" x14ac:dyDescent="0.25">
      <c r="A229" s="161" t="s">
        <v>243</v>
      </c>
      <c r="B229" s="58">
        <v>142816.04017089162</v>
      </c>
      <c r="C229" s="58">
        <v>6714408.5829158872</v>
      </c>
      <c r="D229" s="58">
        <v>2996622.3269594302</v>
      </c>
      <c r="E229" s="58">
        <v>2382426.0527944691</v>
      </c>
      <c r="F229" s="58">
        <v>190615.98150425154</v>
      </c>
      <c r="G229" s="58">
        <v>0</v>
      </c>
      <c r="H229" s="58">
        <v>482887.39967883803</v>
      </c>
      <c r="I229" s="58">
        <v>266046.61597623257</v>
      </c>
      <c r="J229" s="59">
        <f t="shared" ref="J229:J267" si="5">SUM(B229:I229)</f>
        <v>13175823</v>
      </c>
      <c r="K229" s="150"/>
      <c r="M229" s="150"/>
    </row>
    <row r="230" spans="1:13" ht="20.100000000000001" customHeight="1" x14ac:dyDescent="0.25">
      <c r="A230" s="161" t="s">
        <v>12</v>
      </c>
      <c r="B230" s="58">
        <v>97013.554134732447</v>
      </c>
      <c r="C230" s="58">
        <v>53694.453312665573</v>
      </c>
      <c r="D230" s="58">
        <v>119840.46040735314</v>
      </c>
      <c r="E230" s="58">
        <v>40246.779573004518</v>
      </c>
      <c r="F230" s="58">
        <v>75766.642237595122</v>
      </c>
      <c r="G230" s="58">
        <v>84525.828777721181</v>
      </c>
      <c r="H230" s="58">
        <v>592369.24246150907</v>
      </c>
      <c r="I230" s="58">
        <v>35323.039095419044</v>
      </c>
      <c r="J230" s="59">
        <f t="shared" si="5"/>
        <v>1098780</v>
      </c>
      <c r="K230" s="150"/>
      <c r="M230" s="150"/>
    </row>
    <row r="231" spans="1:13" ht="20.100000000000001" customHeight="1" x14ac:dyDescent="0.25">
      <c r="A231" s="161" t="s">
        <v>13</v>
      </c>
      <c r="B231" s="58">
        <v>0</v>
      </c>
      <c r="C231" s="58">
        <v>0</v>
      </c>
      <c r="D231" s="58">
        <v>898</v>
      </c>
      <c r="E231" s="58">
        <v>3488.4345162653144</v>
      </c>
      <c r="F231" s="58">
        <v>0</v>
      </c>
      <c r="G231" s="58">
        <v>5736.571289249925</v>
      </c>
      <c r="H231" s="58">
        <v>5285.9941944847606</v>
      </c>
      <c r="I231" s="58">
        <v>0</v>
      </c>
      <c r="J231" s="59">
        <f t="shared" si="5"/>
        <v>15409</v>
      </c>
      <c r="K231" s="150"/>
      <c r="M231" s="150"/>
    </row>
    <row r="232" spans="1:13" ht="20.100000000000001" customHeight="1" x14ac:dyDescent="0.25">
      <c r="A232" s="161" t="s">
        <v>14</v>
      </c>
      <c r="B232" s="58">
        <v>68295.965793546085</v>
      </c>
      <c r="C232" s="58">
        <v>6430970.4632170051</v>
      </c>
      <c r="D232" s="58">
        <v>219539.15380681143</v>
      </c>
      <c r="E232" s="58">
        <v>6077.2963289093586</v>
      </c>
      <c r="F232" s="58">
        <v>737452.69714223815</v>
      </c>
      <c r="G232" s="58">
        <v>193630.38306434755</v>
      </c>
      <c r="H232" s="58">
        <v>376606.88978501532</v>
      </c>
      <c r="I232" s="58">
        <v>1261127.1508621266</v>
      </c>
      <c r="J232" s="59">
        <f t="shared" si="5"/>
        <v>9293700</v>
      </c>
      <c r="K232" s="150"/>
      <c r="M232" s="150"/>
    </row>
    <row r="233" spans="1:13" ht="20.100000000000001" customHeight="1" x14ac:dyDescent="0.25">
      <c r="A233" s="161" t="s">
        <v>15</v>
      </c>
      <c r="B233" s="58">
        <v>917.42127980957662</v>
      </c>
      <c r="C233" s="58">
        <v>2519.567290616274</v>
      </c>
      <c r="D233" s="58">
        <v>25482.649293323113</v>
      </c>
      <c r="E233" s="58">
        <v>64.935916114843252</v>
      </c>
      <c r="F233" s="58">
        <v>0</v>
      </c>
      <c r="G233" s="58">
        <v>36.586071465732857</v>
      </c>
      <c r="H233" s="58">
        <v>124265.05886994665</v>
      </c>
      <c r="I233" s="58">
        <v>9727.7812787238108</v>
      </c>
      <c r="J233" s="59">
        <f t="shared" si="5"/>
        <v>163014</v>
      </c>
      <c r="K233" s="150"/>
      <c r="M233" s="150"/>
    </row>
    <row r="234" spans="1:13" ht="20.100000000000001" customHeight="1" x14ac:dyDescent="0.25">
      <c r="A234" s="161" t="s">
        <v>16</v>
      </c>
      <c r="B234" s="58">
        <v>12572.895477825365</v>
      </c>
      <c r="C234" s="58">
        <v>2578.7598704117877</v>
      </c>
      <c r="D234" s="58">
        <v>5526.7173297209247</v>
      </c>
      <c r="E234" s="58">
        <v>22152.498895151886</v>
      </c>
      <c r="F234" s="58">
        <v>34828.055238393048</v>
      </c>
      <c r="G234" s="58">
        <v>33689.206772620499</v>
      </c>
      <c r="H234" s="58">
        <v>341266.16558929544</v>
      </c>
      <c r="I234" s="58">
        <v>16913.700826580975</v>
      </c>
      <c r="J234" s="59">
        <f t="shared" si="5"/>
        <v>469527.99999999994</v>
      </c>
      <c r="K234" s="150"/>
      <c r="M234" s="150"/>
    </row>
    <row r="235" spans="1:13" ht="20.100000000000001" customHeight="1" x14ac:dyDescent="0.25">
      <c r="A235" s="161" t="s">
        <v>17</v>
      </c>
      <c r="B235" s="58">
        <v>1998.423681439011</v>
      </c>
      <c r="C235" s="58">
        <v>1572.3155778228052</v>
      </c>
      <c r="D235" s="58">
        <v>8895.9985475153098</v>
      </c>
      <c r="E235" s="58">
        <v>1100.5811853594294</v>
      </c>
      <c r="F235" s="58">
        <v>5317.1750948233175</v>
      </c>
      <c r="G235" s="58">
        <v>103733.68575159817</v>
      </c>
      <c r="H235" s="58">
        <v>235089.89841180018</v>
      </c>
      <c r="I235" s="58">
        <v>82690.92174964174</v>
      </c>
      <c r="J235" s="59">
        <f t="shared" si="5"/>
        <v>440399</v>
      </c>
      <c r="K235" s="150"/>
      <c r="M235" s="150"/>
    </row>
    <row r="236" spans="1:13" ht="20.100000000000001" customHeight="1" x14ac:dyDescent="0.25">
      <c r="A236" s="161" t="s">
        <v>18</v>
      </c>
      <c r="B236" s="58">
        <v>586.53659817945379</v>
      </c>
      <c r="C236" s="58">
        <v>0</v>
      </c>
      <c r="D236" s="58">
        <v>3150.5934940805114</v>
      </c>
      <c r="E236" s="58">
        <v>0</v>
      </c>
      <c r="F236" s="58">
        <v>180.03116620384168</v>
      </c>
      <c r="G236" s="58">
        <v>3546.3620131904795</v>
      </c>
      <c r="H236" s="58">
        <v>5769.4735773738248</v>
      </c>
      <c r="I236" s="58">
        <v>3185.0031509718901</v>
      </c>
      <c r="J236" s="59">
        <f t="shared" si="5"/>
        <v>16418</v>
      </c>
      <c r="K236" s="150"/>
      <c r="M236" s="150"/>
    </row>
    <row r="237" spans="1:13" ht="20.100000000000001" customHeight="1" x14ac:dyDescent="0.25">
      <c r="A237" s="161" t="s">
        <v>19</v>
      </c>
      <c r="B237" s="58">
        <v>6988.3026263385873</v>
      </c>
      <c r="C237" s="58">
        <v>7070.1062483840387</v>
      </c>
      <c r="D237" s="58">
        <v>20401.765744714634</v>
      </c>
      <c r="E237" s="58">
        <v>1370.8669449545926</v>
      </c>
      <c r="F237" s="58">
        <v>45111.17314923607</v>
      </c>
      <c r="G237" s="58">
        <v>127146.56433864281</v>
      </c>
      <c r="H237" s="58">
        <v>349768.86737158394</v>
      </c>
      <c r="I237" s="58">
        <v>4455.3535761453822</v>
      </c>
      <c r="J237" s="59">
        <f t="shared" si="5"/>
        <v>562313</v>
      </c>
      <c r="K237" s="150"/>
      <c r="M237" s="150"/>
    </row>
    <row r="238" spans="1:13" ht="20.100000000000001" customHeight="1" x14ac:dyDescent="0.25">
      <c r="A238" s="161" t="s">
        <v>90</v>
      </c>
      <c r="B238" s="58">
        <v>89050.187837361082</v>
      </c>
      <c r="C238" s="58">
        <v>0</v>
      </c>
      <c r="D238" s="58">
        <v>30.453975878293896</v>
      </c>
      <c r="E238" s="58">
        <v>13646.785277489007</v>
      </c>
      <c r="F238" s="58">
        <v>0</v>
      </c>
      <c r="G238" s="58">
        <v>0</v>
      </c>
      <c r="H238" s="58">
        <v>1815.5729092716174</v>
      </c>
      <c r="I238" s="58">
        <v>0</v>
      </c>
      <c r="J238" s="59">
        <f t="shared" si="5"/>
        <v>104543</v>
      </c>
      <c r="K238" s="150"/>
      <c r="M238" s="150"/>
    </row>
    <row r="239" spans="1:13" ht="20.100000000000001" customHeight="1" x14ac:dyDescent="0.25">
      <c r="A239" s="161" t="s">
        <v>20</v>
      </c>
      <c r="B239" s="58">
        <v>218465.76335354135</v>
      </c>
      <c r="C239" s="58">
        <v>194051.22172187851</v>
      </c>
      <c r="D239" s="58">
        <v>10854.689635425249</v>
      </c>
      <c r="E239" s="58">
        <v>264093.97932875808</v>
      </c>
      <c r="F239" s="58">
        <v>46664.263852950215</v>
      </c>
      <c r="G239" s="58">
        <v>59276.17310881125</v>
      </c>
      <c r="H239" s="58">
        <v>364242.75793638371</v>
      </c>
      <c r="I239" s="58">
        <v>51681.151062251549</v>
      </c>
      <c r="J239" s="59">
        <f t="shared" si="5"/>
        <v>1209330</v>
      </c>
      <c r="K239" s="150"/>
      <c r="M239" s="150"/>
    </row>
    <row r="240" spans="1:13" ht="20.100000000000001" customHeight="1" x14ac:dyDescent="0.25">
      <c r="A240" s="161" t="s">
        <v>21</v>
      </c>
      <c r="B240" s="58">
        <v>6211.1819852014069</v>
      </c>
      <c r="C240" s="58">
        <v>122474.18130278736</v>
      </c>
      <c r="D240" s="58">
        <v>3092.7254244318574</v>
      </c>
      <c r="E240" s="58">
        <v>18597.215437581133</v>
      </c>
      <c r="F240" s="58">
        <v>148118.259336035</v>
      </c>
      <c r="G240" s="58">
        <v>86720.671444670996</v>
      </c>
      <c r="H240" s="58">
        <v>97.095142472612537</v>
      </c>
      <c r="I240" s="58">
        <v>327617.86992681975</v>
      </c>
      <c r="J240" s="59">
        <f t="shared" si="5"/>
        <v>712929.20000000007</v>
      </c>
      <c r="K240" s="150"/>
      <c r="M240" s="150"/>
    </row>
    <row r="241" spans="1:13" ht="20.100000000000001" customHeight="1" x14ac:dyDescent="0.25">
      <c r="A241" s="161" t="s">
        <v>22</v>
      </c>
      <c r="B241" s="58">
        <v>0</v>
      </c>
      <c r="C241" s="58">
        <v>0</v>
      </c>
      <c r="D241" s="58">
        <v>0</v>
      </c>
      <c r="E241" s="58">
        <v>2013633.9590069717</v>
      </c>
      <c r="F241" s="58">
        <v>17183.432557861441</v>
      </c>
      <c r="G241" s="58">
        <v>16347.576990997968</v>
      </c>
      <c r="H241" s="58">
        <v>26390.031444168922</v>
      </c>
      <c r="I241" s="58">
        <v>0</v>
      </c>
      <c r="J241" s="59">
        <f t="shared" si="5"/>
        <v>2073555</v>
      </c>
      <c r="K241" s="150"/>
      <c r="M241" s="150"/>
    </row>
    <row r="242" spans="1:13" ht="20.100000000000001" customHeight="1" x14ac:dyDescent="0.25">
      <c r="A242" s="161" t="s">
        <v>23</v>
      </c>
      <c r="B242" s="58">
        <v>37212.148154756287</v>
      </c>
      <c r="C242" s="58">
        <v>237545.27621426905</v>
      </c>
      <c r="D242" s="58">
        <v>6734.0245986712598</v>
      </c>
      <c r="E242" s="58">
        <v>51925.901700003851</v>
      </c>
      <c r="F242" s="58">
        <v>98198.733037783633</v>
      </c>
      <c r="G242" s="58">
        <v>109154.80015511284</v>
      </c>
      <c r="H242" s="58">
        <v>1949.1491001501456</v>
      </c>
      <c r="I242" s="58">
        <v>126548.36703925297</v>
      </c>
      <c r="J242" s="59">
        <f t="shared" si="5"/>
        <v>669268.4</v>
      </c>
      <c r="K242" s="150"/>
      <c r="M242" s="150"/>
    </row>
    <row r="243" spans="1:13" ht="20.100000000000001" customHeight="1" x14ac:dyDescent="0.25">
      <c r="A243" s="161" t="s">
        <v>24</v>
      </c>
      <c r="B243" s="58">
        <v>933083.49723907164</v>
      </c>
      <c r="C243" s="58">
        <v>525018.25452765834</v>
      </c>
      <c r="D243" s="58">
        <v>490687.06428510585</v>
      </c>
      <c r="E243" s="58">
        <v>1026111.931557023</v>
      </c>
      <c r="F243" s="58">
        <v>245846.41336691607</v>
      </c>
      <c r="G243" s="58">
        <v>130592.33228353411</v>
      </c>
      <c r="H243" s="58">
        <v>273357.28014505666</v>
      </c>
      <c r="I243" s="58">
        <v>246207.22659563413</v>
      </c>
      <c r="J243" s="59">
        <f t="shared" si="5"/>
        <v>3870904</v>
      </c>
      <c r="K243" s="150"/>
      <c r="M243" s="150"/>
    </row>
    <row r="244" spans="1:13" ht="20.100000000000001" customHeight="1" x14ac:dyDescent="0.25">
      <c r="A244" s="161" t="s">
        <v>91</v>
      </c>
      <c r="B244" s="58">
        <v>0</v>
      </c>
      <c r="C244" s="58">
        <v>6939.034735897365</v>
      </c>
      <c r="D244" s="58">
        <v>18.563959020956379</v>
      </c>
      <c r="E244" s="58">
        <v>42.60178748758689</v>
      </c>
      <c r="F244" s="58">
        <v>3324.4129726657375</v>
      </c>
      <c r="G244" s="58">
        <v>1640.2150924644493</v>
      </c>
      <c r="H244" s="58">
        <v>0</v>
      </c>
      <c r="I244" s="58">
        <v>7861.1714524639037</v>
      </c>
      <c r="J244" s="59">
        <f t="shared" si="5"/>
        <v>19825.999999999996</v>
      </c>
      <c r="K244" s="150"/>
      <c r="M244" s="150"/>
    </row>
    <row r="245" spans="1:13" ht="20.100000000000001" customHeight="1" x14ac:dyDescent="0.25">
      <c r="A245" s="161" t="s">
        <v>25</v>
      </c>
      <c r="B245" s="58">
        <v>237184.81015160703</v>
      </c>
      <c r="C245" s="58">
        <v>74296.494940432065</v>
      </c>
      <c r="D245" s="58">
        <v>162385.99045771628</v>
      </c>
      <c r="E245" s="58">
        <v>115700.67596603694</v>
      </c>
      <c r="F245" s="58">
        <v>84230.980717211976</v>
      </c>
      <c r="G245" s="58">
        <v>70112.059597198298</v>
      </c>
      <c r="H245" s="58">
        <v>240834.53734275035</v>
      </c>
      <c r="I245" s="58">
        <v>52284.20082704693</v>
      </c>
      <c r="J245" s="59">
        <f t="shared" si="5"/>
        <v>1037029.7499999998</v>
      </c>
      <c r="K245" s="150"/>
      <c r="M245" s="150"/>
    </row>
    <row r="246" spans="1:13" ht="20.100000000000001" customHeight="1" x14ac:dyDescent="0.25">
      <c r="A246" s="161" t="s">
        <v>26</v>
      </c>
      <c r="B246" s="58">
        <v>0</v>
      </c>
      <c r="C246" s="58">
        <v>0</v>
      </c>
      <c r="D246" s="58">
        <v>0</v>
      </c>
      <c r="E246" s="58">
        <v>43020</v>
      </c>
      <c r="F246" s="58">
        <v>0</v>
      </c>
      <c r="G246" s="58">
        <v>0</v>
      </c>
      <c r="H246" s="58">
        <v>0</v>
      </c>
      <c r="I246" s="58">
        <v>0</v>
      </c>
      <c r="J246" s="59">
        <f t="shared" si="5"/>
        <v>43020</v>
      </c>
      <c r="K246" s="150"/>
      <c r="M246" s="150"/>
    </row>
    <row r="247" spans="1:13" ht="20.100000000000001" customHeight="1" x14ac:dyDescent="0.25">
      <c r="A247" s="161" t="s">
        <v>27</v>
      </c>
      <c r="B247" s="58">
        <v>46926.9703383632</v>
      </c>
      <c r="C247" s="58">
        <v>94821.062015887859</v>
      </c>
      <c r="D247" s="58">
        <v>22810.455803028013</v>
      </c>
      <c r="E247" s="58">
        <v>55393.251221323597</v>
      </c>
      <c r="F247" s="58">
        <v>176646.35940562905</v>
      </c>
      <c r="G247" s="58">
        <v>175176.5233422395</v>
      </c>
      <c r="H247" s="58">
        <v>148608.0158507482</v>
      </c>
      <c r="I247" s="58">
        <v>188879.96202278067</v>
      </c>
      <c r="J247" s="59">
        <f t="shared" si="5"/>
        <v>909262.60000000009</v>
      </c>
      <c r="K247" s="150"/>
      <c r="M247" s="150"/>
    </row>
    <row r="248" spans="1:13" ht="20.100000000000001" customHeight="1" x14ac:dyDescent="0.25">
      <c r="A248" s="161" t="s">
        <v>28</v>
      </c>
      <c r="B248" s="58">
        <v>59848.795586191169</v>
      </c>
      <c r="C248" s="58">
        <v>8318.2541088929902</v>
      </c>
      <c r="D248" s="58">
        <v>11736.36532755872</v>
      </c>
      <c r="E248" s="58">
        <v>92494.410245416278</v>
      </c>
      <c r="F248" s="58">
        <v>19347.126080947037</v>
      </c>
      <c r="G248" s="58">
        <v>211301.69709551428</v>
      </c>
      <c r="H248" s="58">
        <v>202409.59703708606</v>
      </c>
      <c r="I248" s="58">
        <v>7886.7545183934253</v>
      </c>
      <c r="J248" s="59">
        <f t="shared" si="5"/>
        <v>613342.99999999988</v>
      </c>
      <c r="K248" s="150"/>
      <c r="M248" s="150"/>
    </row>
    <row r="249" spans="1:13" ht="20.100000000000001" customHeight="1" x14ac:dyDescent="0.25">
      <c r="A249" s="161" t="s">
        <v>29</v>
      </c>
      <c r="B249" s="58">
        <v>193175.27421581993</v>
      </c>
      <c r="C249" s="58">
        <v>28.572177546637803</v>
      </c>
      <c r="D249" s="58">
        <v>73874.597254601802</v>
      </c>
      <c r="E249" s="58">
        <v>295882.77955838188</v>
      </c>
      <c r="F249" s="58">
        <v>186433.19307831035</v>
      </c>
      <c r="G249" s="58">
        <v>23950.711900119863</v>
      </c>
      <c r="H249" s="58">
        <v>734024.75117219822</v>
      </c>
      <c r="I249" s="58">
        <v>1146.1206430213556</v>
      </c>
      <c r="J249" s="59">
        <f t="shared" si="5"/>
        <v>1508516</v>
      </c>
      <c r="K249" s="150"/>
      <c r="M249" s="150"/>
    </row>
    <row r="250" spans="1:13" ht="20.100000000000001" customHeight="1" x14ac:dyDescent="0.25">
      <c r="A250" s="161" t="s">
        <v>30</v>
      </c>
      <c r="B250" s="58">
        <v>30975.488097260459</v>
      </c>
      <c r="C250" s="58">
        <v>819.86278366347824</v>
      </c>
      <c r="D250" s="58">
        <v>1520.0319577173395</v>
      </c>
      <c r="E250" s="58">
        <v>108043.91238021529</v>
      </c>
      <c r="F250" s="58">
        <v>198883.36774173929</v>
      </c>
      <c r="G250" s="58">
        <v>17917.364747271116</v>
      </c>
      <c r="H250" s="58">
        <v>4003.1248997159673</v>
      </c>
      <c r="I250" s="58">
        <v>4345.8473924170985</v>
      </c>
      <c r="J250" s="59">
        <f t="shared" si="5"/>
        <v>366509</v>
      </c>
      <c r="K250" s="150"/>
      <c r="M250" s="150"/>
    </row>
    <row r="251" spans="1:13" ht="20.100000000000001" customHeight="1" x14ac:dyDescent="0.25">
      <c r="A251" s="161" t="s">
        <v>31</v>
      </c>
      <c r="B251" s="58">
        <v>5018.3471781568296</v>
      </c>
      <c r="C251" s="58">
        <v>305.48003990785526</v>
      </c>
      <c r="D251" s="58">
        <v>2.6381868984787333</v>
      </c>
      <c r="E251" s="58">
        <v>129311.6361533477</v>
      </c>
      <c r="F251" s="58">
        <v>2726.7474658953233</v>
      </c>
      <c r="G251" s="58">
        <v>69.686939897980068</v>
      </c>
      <c r="H251" s="58">
        <v>400.6323144242653</v>
      </c>
      <c r="I251" s="58">
        <v>275.871721471564</v>
      </c>
      <c r="J251" s="59">
        <f t="shared" si="5"/>
        <v>138111.03999999998</v>
      </c>
      <c r="K251" s="150"/>
      <c r="M251" s="150"/>
    </row>
    <row r="252" spans="1:13" ht="20.100000000000001" customHeight="1" x14ac:dyDescent="0.25">
      <c r="A252" s="161" t="s">
        <v>32</v>
      </c>
      <c r="B252" s="58">
        <v>1595.9368640618957</v>
      </c>
      <c r="C252" s="58">
        <v>73.108695652173935</v>
      </c>
      <c r="D252" s="58">
        <v>0</v>
      </c>
      <c r="E252" s="58">
        <v>824993.64678196516</v>
      </c>
      <c r="F252" s="58">
        <v>126801.34418536116</v>
      </c>
      <c r="G252" s="58">
        <v>2454.0925507900683</v>
      </c>
      <c r="H252" s="58">
        <v>2687.4895955012353</v>
      </c>
      <c r="I252" s="58">
        <v>842.38132666849208</v>
      </c>
      <c r="J252" s="59">
        <f t="shared" si="5"/>
        <v>959448.00000000023</v>
      </c>
      <c r="K252" s="150"/>
      <c r="M252" s="150"/>
    </row>
    <row r="253" spans="1:13" ht="20.100000000000001" customHeight="1" x14ac:dyDescent="0.25">
      <c r="A253" s="161" t="s">
        <v>33</v>
      </c>
      <c r="B253" s="58">
        <v>5775.8887225327708</v>
      </c>
      <c r="C253" s="58">
        <v>0</v>
      </c>
      <c r="D253" s="58">
        <v>0</v>
      </c>
      <c r="E253" s="58">
        <v>5298963.4283375693</v>
      </c>
      <c r="F253" s="58">
        <v>23240.955535597859</v>
      </c>
      <c r="G253" s="58">
        <v>17355.205214747759</v>
      </c>
      <c r="H253" s="58">
        <v>454.06691975899736</v>
      </c>
      <c r="I253" s="58">
        <v>11070.455269792274</v>
      </c>
      <c r="J253" s="59">
        <f t="shared" si="5"/>
        <v>5356859.9999999991</v>
      </c>
      <c r="K253" s="150"/>
      <c r="M253" s="150"/>
    </row>
    <row r="254" spans="1:13" ht="20.100000000000001" customHeight="1" x14ac:dyDescent="0.25">
      <c r="A254" s="161" t="s">
        <v>34</v>
      </c>
      <c r="B254" s="58">
        <v>6918.6220232107862</v>
      </c>
      <c r="C254" s="58">
        <v>422.69152248384353</v>
      </c>
      <c r="D254" s="58">
        <v>62119.669024931522</v>
      </c>
      <c r="E254" s="58">
        <v>1250.5388327510145</v>
      </c>
      <c r="F254" s="58">
        <v>628102.97051993047</v>
      </c>
      <c r="G254" s="58">
        <v>5069.931129954286</v>
      </c>
      <c r="H254" s="58">
        <v>27932.875949822283</v>
      </c>
      <c r="I254" s="58">
        <v>2781.7009969158898</v>
      </c>
      <c r="J254" s="59">
        <f t="shared" si="5"/>
        <v>734599.00000000012</v>
      </c>
      <c r="K254" s="150"/>
      <c r="M254" s="150"/>
    </row>
    <row r="255" spans="1:13" s="147" customFormat="1" ht="20.100000000000001" customHeight="1" x14ac:dyDescent="0.25">
      <c r="A255" s="189" t="s">
        <v>84</v>
      </c>
      <c r="B255" s="143">
        <v>189555.17050368956</v>
      </c>
      <c r="C255" s="143">
        <v>272.21425200629756</v>
      </c>
      <c r="D255" s="143">
        <v>30553.078500041862</v>
      </c>
      <c r="E255" s="143">
        <v>1067563.426124962</v>
      </c>
      <c r="F255" s="143">
        <v>3155751.2571229236</v>
      </c>
      <c r="G255" s="143">
        <v>0</v>
      </c>
      <c r="H255" s="143">
        <v>17555.65930525299</v>
      </c>
      <c r="I255" s="143">
        <v>43249.19419112293</v>
      </c>
      <c r="J255" s="190">
        <f t="shared" si="5"/>
        <v>4504500</v>
      </c>
      <c r="K255" s="150"/>
      <c r="L255" s="148"/>
      <c r="M255" s="150"/>
    </row>
    <row r="256" spans="1:13" ht="20.100000000000001" customHeight="1" x14ac:dyDescent="0.25">
      <c r="A256" s="161" t="s">
        <v>36</v>
      </c>
      <c r="B256" s="58">
        <v>0</v>
      </c>
      <c r="C256" s="58">
        <v>3.0732320210601887</v>
      </c>
      <c r="D256" s="58">
        <v>0</v>
      </c>
      <c r="E256" s="58">
        <v>1043293.245598777</v>
      </c>
      <c r="F256" s="58">
        <v>12961.010739989948</v>
      </c>
      <c r="G256" s="58">
        <v>15889.789208893888</v>
      </c>
      <c r="H256" s="58">
        <v>7347.4580856160828</v>
      </c>
      <c r="I256" s="58">
        <v>19.42313470205308</v>
      </c>
      <c r="J256" s="59">
        <f t="shared" si="5"/>
        <v>1079514</v>
      </c>
      <c r="K256" s="150"/>
      <c r="M256" s="150"/>
    </row>
    <row r="257" spans="1:13" ht="20.100000000000001" customHeight="1" x14ac:dyDescent="0.25">
      <c r="A257" s="161" t="s">
        <v>37</v>
      </c>
      <c r="B257" s="58">
        <v>12.284731284849942</v>
      </c>
      <c r="C257" s="58">
        <v>6.401806034799205</v>
      </c>
      <c r="D257" s="58">
        <v>0</v>
      </c>
      <c r="E257" s="58">
        <v>218281.29711255035</v>
      </c>
      <c r="F257" s="58">
        <v>2618.8713308048655</v>
      </c>
      <c r="G257" s="58">
        <v>38.152616848623545</v>
      </c>
      <c r="H257" s="58">
        <v>4024.1903107652156</v>
      </c>
      <c r="I257" s="58">
        <v>249.80209171129897</v>
      </c>
      <c r="J257" s="59">
        <f t="shared" si="5"/>
        <v>225230.99999999997</v>
      </c>
      <c r="K257" s="150"/>
      <c r="M257" s="150"/>
    </row>
    <row r="258" spans="1:13" ht="20.100000000000001" customHeight="1" x14ac:dyDescent="0.25">
      <c r="A258" s="161" t="s">
        <v>38</v>
      </c>
      <c r="B258" s="58">
        <v>9134.3457247621809</v>
      </c>
      <c r="C258" s="58">
        <v>0</v>
      </c>
      <c r="D258" s="58">
        <v>0</v>
      </c>
      <c r="E258" s="58">
        <v>27404.712681059391</v>
      </c>
      <c r="F258" s="58">
        <v>148.77608221737776</v>
      </c>
      <c r="G258" s="58">
        <v>0.7874968490042854</v>
      </c>
      <c r="H258" s="58">
        <v>0</v>
      </c>
      <c r="I258" s="58">
        <v>370.37801511204867</v>
      </c>
      <c r="J258" s="59">
        <f t="shared" si="5"/>
        <v>37059.000000000015</v>
      </c>
      <c r="K258" s="150"/>
      <c r="M258" s="150"/>
    </row>
    <row r="259" spans="1:13" ht="20.100000000000001" customHeight="1" x14ac:dyDescent="0.25">
      <c r="A259" s="161" t="s">
        <v>39</v>
      </c>
      <c r="B259" s="58">
        <v>0</v>
      </c>
      <c r="C259" s="58">
        <v>0</v>
      </c>
      <c r="D259" s="58">
        <v>0</v>
      </c>
      <c r="E259" s="58">
        <v>85467.422060513214</v>
      </c>
      <c r="F259" s="58">
        <v>6.5779394867866721</v>
      </c>
      <c r="G259" s="58">
        <v>0</v>
      </c>
      <c r="H259" s="58">
        <v>0</v>
      </c>
      <c r="I259" s="58">
        <v>0</v>
      </c>
      <c r="J259" s="59">
        <f t="shared" si="5"/>
        <v>85474</v>
      </c>
      <c r="K259" s="150"/>
      <c r="M259" s="150"/>
    </row>
    <row r="260" spans="1:13" ht="20.100000000000001" customHeight="1" x14ac:dyDescent="0.25">
      <c r="A260" s="161" t="s">
        <v>40</v>
      </c>
      <c r="B260" s="58">
        <v>0</v>
      </c>
      <c r="C260" s="58">
        <v>0</v>
      </c>
      <c r="D260" s="58">
        <v>0</v>
      </c>
      <c r="E260" s="58">
        <v>38133</v>
      </c>
      <c r="F260" s="58">
        <v>0</v>
      </c>
      <c r="G260" s="58">
        <v>0</v>
      </c>
      <c r="H260" s="58">
        <v>0</v>
      </c>
      <c r="I260" s="58">
        <v>0</v>
      </c>
      <c r="J260" s="59">
        <f t="shared" si="5"/>
        <v>38133</v>
      </c>
      <c r="K260" s="150"/>
      <c r="M260" s="150"/>
    </row>
    <row r="261" spans="1:13" ht="20.100000000000001" customHeight="1" x14ac:dyDescent="0.25">
      <c r="A261" s="161" t="s">
        <v>41</v>
      </c>
      <c r="B261" s="58">
        <v>34398.90479274316</v>
      </c>
      <c r="C261" s="58">
        <v>1124.5140321345987</v>
      </c>
      <c r="D261" s="58">
        <v>5307.5142138451556</v>
      </c>
      <c r="E261" s="58">
        <v>6264.9648361241761</v>
      </c>
      <c r="F261" s="58">
        <v>14713.298795169581</v>
      </c>
      <c r="G261" s="58">
        <v>29304.973716074539</v>
      </c>
      <c r="H261" s="58">
        <v>52146.999587349696</v>
      </c>
      <c r="I261" s="58">
        <v>45165.830026559095</v>
      </c>
      <c r="J261" s="59">
        <f t="shared" si="5"/>
        <v>188427</v>
      </c>
      <c r="K261" s="150"/>
      <c r="M261" s="150"/>
    </row>
    <row r="262" spans="1:13" ht="20.100000000000001" customHeight="1" x14ac:dyDescent="0.25">
      <c r="A262" s="161" t="s">
        <v>43</v>
      </c>
      <c r="B262" s="58">
        <v>17749.889331005863</v>
      </c>
      <c r="C262" s="58">
        <v>128.35796869954788</v>
      </c>
      <c r="D262" s="58">
        <v>0</v>
      </c>
      <c r="E262" s="58">
        <v>127561.55270029459</v>
      </c>
      <c r="F262" s="58">
        <v>0</v>
      </c>
      <c r="G262" s="58">
        <v>0</v>
      </c>
      <c r="H262" s="58">
        <v>0</v>
      </c>
      <c r="I262" s="58">
        <v>0</v>
      </c>
      <c r="J262" s="59">
        <f t="shared" si="5"/>
        <v>145439.79999999999</v>
      </c>
      <c r="K262" s="150"/>
      <c r="M262" s="150"/>
    </row>
    <row r="263" spans="1:13" ht="20.100000000000001" customHeight="1" x14ac:dyDescent="0.25">
      <c r="A263" s="161" t="s">
        <v>44</v>
      </c>
      <c r="B263" s="58">
        <v>193462.39948199849</v>
      </c>
      <c r="C263" s="58">
        <v>0</v>
      </c>
      <c r="D263" s="58">
        <v>198336.6318648821</v>
      </c>
      <c r="E263" s="58">
        <v>58365.684495055473</v>
      </c>
      <c r="F263" s="58">
        <v>0</v>
      </c>
      <c r="G263" s="58">
        <v>0</v>
      </c>
      <c r="H263" s="58">
        <v>2090.8803021532885</v>
      </c>
      <c r="I263" s="58">
        <v>36.403855910705225</v>
      </c>
      <c r="J263" s="59">
        <f t="shared" si="5"/>
        <v>452292.00000000006</v>
      </c>
      <c r="K263" s="150"/>
      <c r="M263" s="150"/>
    </row>
    <row r="264" spans="1:13" ht="20.100000000000001" customHeight="1" x14ac:dyDescent="0.25">
      <c r="A264" s="161" t="s">
        <v>93</v>
      </c>
      <c r="B264" s="58">
        <v>52997.468784986755</v>
      </c>
      <c r="C264" s="58">
        <v>737.73048371849075</v>
      </c>
      <c r="D264" s="58">
        <v>4954.9900252963498</v>
      </c>
      <c r="E264" s="58">
        <v>145120.6951681498</v>
      </c>
      <c r="F264" s="58">
        <v>0</v>
      </c>
      <c r="G264" s="58">
        <v>0</v>
      </c>
      <c r="H264" s="58">
        <v>0</v>
      </c>
      <c r="I264" s="58">
        <v>15.115537848605578</v>
      </c>
      <c r="J264" s="59">
        <f t="shared" si="5"/>
        <v>203826</v>
      </c>
      <c r="K264" s="150"/>
      <c r="M264" s="150"/>
    </row>
    <row r="265" spans="1:13" ht="20.100000000000001" customHeight="1" x14ac:dyDescent="0.25">
      <c r="A265" s="161" t="s">
        <v>94</v>
      </c>
      <c r="B265" s="58">
        <v>0</v>
      </c>
      <c r="C265" s="58">
        <v>0</v>
      </c>
      <c r="D265" s="58">
        <v>0</v>
      </c>
      <c r="E265" s="58">
        <v>1141</v>
      </c>
      <c r="F265" s="58">
        <v>0</v>
      </c>
      <c r="G265" s="58">
        <v>0</v>
      </c>
      <c r="H265" s="58">
        <v>0</v>
      </c>
      <c r="I265" s="58">
        <v>0</v>
      </c>
      <c r="J265" s="59">
        <f t="shared" si="5"/>
        <v>1141</v>
      </c>
      <c r="K265" s="150"/>
      <c r="M265" s="150"/>
    </row>
    <row r="266" spans="1:13" ht="20.100000000000001" customHeight="1" x14ac:dyDescent="0.25">
      <c r="A266" s="161" t="s">
        <v>95</v>
      </c>
      <c r="B266" s="58">
        <v>5396.1914921400912</v>
      </c>
      <c r="C266" s="58">
        <v>84.500962155227711</v>
      </c>
      <c r="D266" s="58">
        <v>369.2533438876265</v>
      </c>
      <c r="E266" s="58">
        <v>38087.054201817053</v>
      </c>
      <c r="F266" s="58">
        <v>0</v>
      </c>
      <c r="G266" s="58">
        <v>0</v>
      </c>
      <c r="H266" s="58">
        <v>0</v>
      </c>
      <c r="I266" s="58">
        <v>0</v>
      </c>
      <c r="J266" s="59">
        <f t="shared" si="5"/>
        <v>43937</v>
      </c>
      <c r="K266" s="150"/>
      <c r="M266" s="150"/>
    </row>
    <row r="267" spans="1:13" ht="20.100000000000001" customHeight="1" x14ac:dyDescent="0.25">
      <c r="A267" s="161" t="s">
        <v>96</v>
      </c>
      <c r="B267" s="58">
        <v>10148.909813510436</v>
      </c>
      <c r="C267" s="58">
        <v>0</v>
      </c>
      <c r="D267" s="58">
        <v>0</v>
      </c>
      <c r="E267" s="58">
        <v>62440.912408711789</v>
      </c>
      <c r="F267" s="58">
        <v>0</v>
      </c>
      <c r="G267" s="58">
        <v>0</v>
      </c>
      <c r="H267" s="58">
        <v>1108.1777777777777</v>
      </c>
      <c r="I267" s="58">
        <v>0</v>
      </c>
      <c r="J267" s="59">
        <f t="shared" si="5"/>
        <v>73698</v>
      </c>
      <c r="K267" s="150"/>
      <c r="M267" s="150"/>
    </row>
    <row r="268" spans="1:13" ht="20.100000000000001" customHeight="1" x14ac:dyDescent="0.25">
      <c r="A268" s="161" t="s">
        <v>97</v>
      </c>
      <c r="B268" s="58">
        <v>2.9170862960106634</v>
      </c>
      <c r="C268" s="58">
        <v>0</v>
      </c>
      <c r="D268" s="58">
        <v>0</v>
      </c>
      <c r="E268" s="58">
        <v>6314.3272171411072</v>
      </c>
      <c r="F268" s="58">
        <v>142.69259947091882</v>
      </c>
      <c r="G268" s="58">
        <v>54.585902951208283</v>
      </c>
      <c r="H268" s="58">
        <v>40.205137174002942</v>
      </c>
      <c r="I268" s="58">
        <v>2.4020569667513154</v>
      </c>
      <c r="J268" s="59">
        <f>SUM(B268:I268)</f>
        <v>6557.1299999999992</v>
      </c>
      <c r="K268" s="150"/>
      <c r="M268" s="150"/>
    </row>
    <row r="269" spans="1:13" ht="20.100000000000001" customHeight="1" x14ac:dyDescent="0.25">
      <c r="A269" s="161" t="s">
        <v>98</v>
      </c>
      <c r="B269" s="58">
        <v>44721.938454760857</v>
      </c>
      <c r="C269" s="58">
        <v>0</v>
      </c>
      <c r="D269" s="58">
        <v>2685.0615452391448</v>
      </c>
      <c r="E269" s="58">
        <v>0</v>
      </c>
      <c r="F269" s="58">
        <v>0</v>
      </c>
      <c r="G269" s="58">
        <v>0</v>
      </c>
      <c r="H269" s="58">
        <v>0</v>
      </c>
      <c r="I269" s="58">
        <v>0</v>
      </c>
      <c r="J269" s="59">
        <f t="shared" ref="J269:J271" si="6">SUM(B269:I269)</f>
        <v>47407</v>
      </c>
      <c r="K269" s="150"/>
      <c r="M269" s="150"/>
    </row>
    <row r="270" spans="1:13" ht="20.100000000000001" customHeight="1" x14ac:dyDescent="0.25">
      <c r="A270" s="161" t="s">
        <v>99</v>
      </c>
      <c r="B270" s="58">
        <v>13.644738875428866</v>
      </c>
      <c r="C270" s="58">
        <v>47414.107756643221</v>
      </c>
      <c r="D270" s="58">
        <v>1058.8172839035406</v>
      </c>
      <c r="E270" s="58">
        <v>20183.657215703573</v>
      </c>
      <c r="F270" s="58">
        <v>11762.482247755315</v>
      </c>
      <c r="G270" s="58">
        <v>0</v>
      </c>
      <c r="H270" s="58">
        <v>0</v>
      </c>
      <c r="I270" s="58">
        <v>695.29075711891448</v>
      </c>
      <c r="J270" s="59">
        <f t="shared" si="6"/>
        <v>81127.999999999985</v>
      </c>
      <c r="K270" s="150"/>
      <c r="M270" s="150"/>
    </row>
    <row r="271" spans="1:13" ht="20.100000000000001" customHeight="1" x14ac:dyDescent="0.25">
      <c r="A271" s="161" t="s">
        <v>100</v>
      </c>
      <c r="B271" s="58">
        <v>10024.799999999999</v>
      </c>
      <c r="C271" s="58">
        <v>0</v>
      </c>
      <c r="D271" s="58">
        <v>0</v>
      </c>
      <c r="E271" s="58">
        <v>866</v>
      </c>
      <c r="F271" s="58">
        <v>1201</v>
      </c>
      <c r="G271" s="58">
        <v>0</v>
      </c>
      <c r="H271" s="58">
        <v>0</v>
      </c>
      <c r="I271" s="58">
        <v>0</v>
      </c>
      <c r="J271" s="59">
        <f t="shared" si="6"/>
        <v>12091.8</v>
      </c>
      <c r="K271" s="150"/>
      <c r="M271" s="150"/>
    </row>
    <row r="272" spans="1:13" ht="20.100000000000001" customHeight="1" x14ac:dyDescent="0.25">
      <c r="A272" s="161" t="s">
        <v>45</v>
      </c>
      <c r="B272" s="58">
        <v>6956661.3329782747</v>
      </c>
      <c r="C272" s="58">
        <v>257212.27391576051</v>
      </c>
      <c r="D272" s="58">
        <v>135546.05039223054</v>
      </c>
      <c r="E272" s="58">
        <v>500310.09383702953</v>
      </c>
      <c r="F272" s="58">
        <v>2461942.7990728053</v>
      </c>
      <c r="G272" s="58">
        <v>2835435.2708058855</v>
      </c>
      <c r="H272" s="58">
        <v>1185154.3520533922</v>
      </c>
      <c r="I272" s="58">
        <v>342704.19494462281</v>
      </c>
      <c r="J272" s="59">
        <f>SUM(B272:I272)</f>
        <v>14674966.368000001</v>
      </c>
      <c r="K272" s="150"/>
      <c r="M272" s="150"/>
    </row>
    <row r="273" spans="1:15" ht="20.100000000000001" customHeight="1" x14ac:dyDescent="0.25">
      <c r="A273" s="161" t="s">
        <v>46</v>
      </c>
      <c r="B273" s="58">
        <v>30408.880243885054</v>
      </c>
      <c r="C273" s="58">
        <v>176232.35511848467</v>
      </c>
      <c r="D273" s="58">
        <v>33477.249443960201</v>
      </c>
      <c r="E273" s="58">
        <v>21008.432316475417</v>
      </c>
      <c r="F273" s="58">
        <v>312234.88501075679</v>
      </c>
      <c r="G273" s="58">
        <v>18232.374272237794</v>
      </c>
      <c r="H273" s="58">
        <v>52008.718315490463</v>
      </c>
      <c r="I273" s="58">
        <v>315854.10527870973</v>
      </c>
      <c r="J273" s="59">
        <f t="shared" ref="J273:J290" si="7">SUM(B273:I273)</f>
        <v>959457</v>
      </c>
      <c r="K273" s="150"/>
      <c r="M273" s="150"/>
    </row>
    <row r="274" spans="1:15" ht="20.100000000000001" customHeight="1" x14ac:dyDescent="0.25">
      <c r="A274" s="161" t="s">
        <v>47</v>
      </c>
      <c r="B274" s="58">
        <v>353230.45631692983</v>
      </c>
      <c r="C274" s="58">
        <v>6471324.5470899707</v>
      </c>
      <c r="D274" s="58">
        <v>5380459.3197118063</v>
      </c>
      <c r="E274" s="58">
        <v>4115799.3809363521</v>
      </c>
      <c r="F274" s="58">
        <v>1631541.9269186503</v>
      </c>
      <c r="G274" s="58">
        <v>879494.83499417105</v>
      </c>
      <c r="H274" s="58">
        <v>6775519.25313929</v>
      </c>
      <c r="I274" s="58">
        <v>328710.28089282889</v>
      </c>
      <c r="J274" s="59">
        <f t="shared" si="7"/>
        <v>25936080.000000004</v>
      </c>
      <c r="K274" s="150"/>
      <c r="M274" s="150"/>
      <c r="O274" s="157"/>
    </row>
    <row r="275" spans="1:15" ht="20.100000000000001" customHeight="1" x14ac:dyDescent="0.25">
      <c r="A275" s="161" t="s">
        <v>48</v>
      </c>
      <c r="B275" s="58">
        <v>34189.080926237846</v>
      </c>
      <c r="C275" s="58">
        <v>0</v>
      </c>
      <c r="D275" s="58">
        <v>108043.96066549241</v>
      </c>
      <c r="E275" s="58">
        <v>571.67647058823536</v>
      </c>
      <c r="F275" s="58">
        <v>294324.7697871963</v>
      </c>
      <c r="G275" s="58">
        <v>207902.76132520314</v>
      </c>
      <c r="H275" s="58">
        <v>169416.98670804113</v>
      </c>
      <c r="I275" s="58">
        <v>156380.76411724096</v>
      </c>
      <c r="J275" s="59">
        <f t="shared" si="7"/>
        <v>970830</v>
      </c>
      <c r="K275" s="150"/>
      <c r="M275" s="150"/>
    </row>
    <row r="276" spans="1:15" ht="20.100000000000001" customHeight="1" x14ac:dyDescent="0.25">
      <c r="A276" s="161" t="s">
        <v>49</v>
      </c>
      <c r="B276" s="58">
        <v>87487.914458343948</v>
      </c>
      <c r="C276" s="58">
        <v>388630.56432084524</v>
      </c>
      <c r="D276" s="58">
        <v>6289.7963911494444</v>
      </c>
      <c r="E276" s="58">
        <v>6822.2740569317784</v>
      </c>
      <c r="F276" s="58">
        <v>627973.33638300898</v>
      </c>
      <c r="G276" s="58">
        <v>11059.969963422989</v>
      </c>
      <c r="H276" s="58">
        <v>17483.985185185196</v>
      </c>
      <c r="I276" s="58">
        <v>1818552.1592411126</v>
      </c>
      <c r="J276" s="59">
        <f t="shared" si="7"/>
        <v>2964300</v>
      </c>
      <c r="K276" s="150"/>
      <c r="M276" s="150"/>
    </row>
    <row r="277" spans="1:15" ht="20.100000000000001" customHeight="1" x14ac:dyDescent="0.25">
      <c r="A277" s="161" t="s">
        <v>50</v>
      </c>
      <c r="B277" s="58">
        <v>407077.38760585431</v>
      </c>
      <c r="C277" s="58">
        <v>2781566.1271878695</v>
      </c>
      <c r="D277" s="58">
        <v>424.76375466927885</v>
      </c>
      <c r="E277" s="58">
        <v>16616.668527589845</v>
      </c>
      <c r="F277" s="58">
        <v>6895461.6037099808</v>
      </c>
      <c r="G277" s="58">
        <v>0</v>
      </c>
      <c r="H277" s="58">
        <v>0</v>
      </c>
      <c r="I277" s="58">
        <v>62603.449214036373</v>
      </c>
      <c r="J277" s="59">
        <f t="shared" si="7"/>
        <v>10163749.999999998</v>
      </c>
      <c r="K277" s="150"/>
      <c r="M277" s="150"/>
    </row>
    <row r="278" spans="1:15" ht="20.100000000000001" customHeight="1" x14ac:dyDescent="0.25">
      <c r="A278" s="161" t="s">
        <v>51</v>
      </c>
      <c r="B278" s="58">
        <v>118883.34597867633</v>
      </c>
      <c r="C278" s="58">
        <v>31320.353306535602</v>
      </c>
      <c r="D278" s="58">
        <v>126973.13400716669</v>
      </c>
      <c r="E278" s="58">
        <v>211722.10384656172</v>
      </c>
      <c r="F278" s="58">
        <v>90678.332190535104</v>
      </c>
      <c r="G278" s="58">
        <v>83911.394530240956</v>
      </c>
      <c r="H278" s="58">
        <v>130613.74154268924</v>
      </c>
      <c r="I278" s="58">
        <v>38911.594597594376</v>
      </c>
      <c r="J278" s="59">
        <f t="shared" si="7"/>
        <v>833014</v>
      </c>
      <c r="K278" s="150"/>
      <c r="M278" s="150"/>
    </row>
    <row r="279" spans="1:15" ht="20.100000000000001" customHeight="1" x14ac:dyDescent="0.25">
      <c r="A279" s="161" t="s">
        <v>52</v>
      </c>
      <c r="B279" s="58">
        <v>1040.8295209322398</v>
      </c>
      <c r="C279" s="58">
        <v>5805.0642201834862</v>
      </c>
      <c r="D279" s="58">
        <v>91.921568627450981</v>
      </c>
      <c r="E279" s="58">
        <v>0</v>
      </c>
      <c r="F279" s="58">
        <v>33996.762410181414</v>
      </c>
      <c r="G279" s="58">
        <v>92971.631888474221</v>
      </c>
      <c r="H279" s="58">
        <v>0</v>
      </c>
      <c r="I279" s="58">
        <v>5629.7903916011828</v>
      </c>
      <c r="J279" s="59">
        <f t="shared" si="7"/>
        <v>139536</v>
      </c>
      <c r="K279" s="150"/>
      <c r="M279" s="150"/>
    </row>
    <row r="280" spans="1:15" ht="20.100000000000001" customHeight="1" x14ac:dyDescent="0.25">
      <c r="A280" s="161" t="s">
        <v>53</v>
      </c>
      <c r="B280" s="58">
        <v>215005.01635865093</v>
      </c>
      <c r="C280" s="58">
        <v>552.98579096237836</v>
      </c>
      <c r="D280" s="58">
        <v>0</v>
      </c>
      <c r="E280" s="58">
        <v>216.7422205148813</v>
      </c>
      <c r="F280" s="58">
        <v>8784.9117993110194</v>
      </c>
      <c r="G280" s="58">
        <v>27.700910784516665</v>
      </c>
      <c r="H280" s="58">
        <v>0</v>
      </c>
      <c r="I280" s="58">
        <v>167143.54291977632</v>
      </c>
      <c r="J280" s="59">
        <f t="shared" si="7"/>
        <v>391730.9</v>
      </c>
      <c r="K280" s="150"/>
      <c r="M280" s="150"/>
    </row>
    <row r="281" spans="1:15" ht="20.100000000000001" customHeight="1" x14ac:dyDescent="0.25">
      <c r="A281" s="161" t="s">
        <v>101</v>
      </c>
      <c r="B281" s="58">
        <v>18720.464256415868</v>
      </c>
      <c r="C281" s="58">
        <v>888.29174851847733</v>
      </c>
      <c r="D281" s="58">
        <v>399.95007231135463</v>
      </c>
      <c r="E281" s="58">
        <v>3349.4261928119513</v>
      </c>
      <c r="F281" s="58">
        <v>103827.90401100344</v>
      </c>
      <c r="G281" s="58">
        <v>0</v>
      </c>
      <c r="H281" s="58">
        <v>0</v>
      </c>
      <c r="I281" s="58">
        <v>5320.9637189389014</v>
      </c>
      <c r="J281" s="59">
        <f t="shared" si="7"/>
        <v>132507</v>
      </c>
      <c r="K281" s="150"/>
      <c r="M281" s="150"/>
    </row>
    <row r="282" spans="1:15" ht="20.100000000000001" customHeight="1" x14ac:dyDescent="0.25">
      <c r="A282" s="161" t="s">
        <v>102</v>
      </c>
      <c r="B282" s="58">
        <v>1157.4090044801001</v>
      </c>
      <c r="C282" s="58">
        <v>757.20063369114803</v>
      </c>
      <c r="D282" s="58">
        <v>0</v>
      </c>
      <c r="E282" s="58">
        <v>44675.283184165586</v>
      </c>
      <c r="F282" s="58">
        <v>359729.80043554521</v>
      </c>
      <c r="G282" s="58">
        <v>25.488062583009661</v>
      </c>
      <c r="H282" s="58">
        <v>0</v>
      </c>
      <c r="I282" s="58">
        <v>529.81867953498067</v>
      </c>
      <c r="J282" s="59">
        <f t="shared" si="7"/>
        <v>406875.00000000006</v>
      </c>
      <c r="K282" s="150"/>
      <c r="M282" s="150"/>
    </row>
    <row r="283" spans="1:15" ht="20.100000000000001" customHeight="1" x14ac:dyDescent="0.25">
      <c r="A283" s="161" t="s">
        <v>103</v>
      </c>
      <c r="B283" s="58">
        <v>57298.572712184068</v>
      </c>
      <c r="C283" s="58">
        <v>2981.7259305180241</v>
      </c>
      <c r="D283" s="58">
        <v>4672.7605118829979</v>
      </c>
      <c r="E283" s="58">
        <v>121.12135366692965</v>
      </c>
      <c r="F283" s="58">
        <v>33350.728500820856</v>
      </c>
      <c r="G283" s="58">
        <v>63299.474780656899</v>
      </c>
      <c r="H283" s="58">
        <v>0</v>
      </c>
      <c r="I283" s="58">
        <v>11735.616210270222</v>
      </c>
      <c r="J283" s="59">
        <f t="shared" si="7"/>
        <v>173460</v>
      </c>
      <c r="K283" s="150"/>
      <c r="M283" s="150"/>
    </row>
    <row r="284" spans="1:15" ht="20.100000000000001" customHeight="1" x14ac:dyDescent="0.25">
      <c r="A284" s="161" t="s">
        <v>104</v>
      </c>
      <c r="B284" s="58">
        <v>10187.426635329437</v>
      </c>
      <c r="C284" s="58">
        <v>231.00985296873571</v>
      </c>
      <c r="D284" s="58">
        <v>3606.1040268456377</v>
      </c>
      <c r="E284" s="58">
        <v>4731.2168803324384</v>
      </c>
      <c r="F284" s="58">
        <v>14756.944886859999</v>
      </c>
      <c r="G284" s="58">
        <v>2945.4400950180548</v>
      </c>
      <c r="H284" s="58">
        <v>2682.4031078951743</v>
      </c>
      <c r="I284" s="58">
        <v>8313.4545147505232</v>
      </c>
      <c r="J284" s="59">
        <f t="shared" si="7"/>
        <v>47454</v>
      </c>
      <c r="K284" s="150"/>
      <c r="M284" s="150"/>
    </row>
    <row r="285" spans="1:15" ht="20.100000000000001" customHeight="1" x14ac:dyDescent="0.25">
      <c r="A285" s="161" t="s">
        <v>105</v>
      </c>
      <c r="B285" s="58">
        <v>22067.21865352034</v>
      </c>
      <c r="C285" s="58">
        <v>988.37664101403345</v>
      </c>
      <c r="D285" s="58">
        <v>41022.068317375204</v>
      </c>
      <c r="E285" s="58">
        <v>0</v>
      </c>
      <c r="F285" s="58">
        <v>423557.46255271701</v>
      </c>
      <c r="G285" s="58">
        <v>41926.927702267945</v>
      </c>
      <c r="H285" s="58">
        <v>262270.39481896808</v>
      </c>
      <c r="I285" s="58">
        <v>134767.55131413741</v>
      </c>
      <c r="J285" s="59">
        <f t="shared" si="7"/>
        <v>926600</v>
      </c>
      <c r="K285" s="150"/>
      <c r="M285" s="150"/>
    </row>
    <row r="286" spans="1:15" ht="20.100000000000001" customHeight="1" x14ac:dyDescent="0.25">
      <c r="A286" s="161" t="s">
        <v>106</v>
      </c>
      <c r="B286" s="58">
        <v>149967.69654841631</v>
      </c>
      <c r="C286" s="58">
        <v>3604986.2862778017</v>
      </c>
      <c r="D286" s="58">
        <v>2825531.3393031065</v>
      </c>
      <c r="E286" s="58">
        <v>29415.252166085877</v>
      </c>
      <c r="F286" s="58">
        <v>1918808.2683195465</v>
      </c>
      <c r="G286" s="58">
        <v>184113.46078993392</v>
      </c>
      <c r="H286" s="58">
        <v>3188.1872990797183</v>
      </c>
      <c r="I286" s="58">
        <v>657339.50929602946</v>
      </c>
      <c r="J286" s="59">
        <f t="shared" si="7"/>
        <v>9373350</v>
      </c>
      <c r="K286" s="150"/>
      <c r="M286" s="150"/>
    </row>
    <row r="287" spans="1:15" ht="20.100000000000001" customHeight="1" x14ac:dyDescent="0.25">
      <c r="A287" s="161" t="s">
        <v>107</v>
      </c>
      <c r="B287" s="58">
        <v>1355.9020896135396</v>
      </c>
      <c r="C287" s="58">
        <v>18.904545012104094</v>
      </c>
      <c r="D287" s="58">
        <v>80.332577653985538</v>
      </c>
      <c r="E287" s="58">
        <v>24.78072442589076</v>
      </c>
      <c r="F287" s="58">
        <v>5.4703491443548948</v>
      </c>
      <c r="G287" s="58">
        <v>33.60185419949849</v>
      </c>
      <c r="H287" s="58">
        <v>38.95392056627724</v>
      </c>
      <c r="I287" s="58">
        <v>608.05393938434929</v>
      </c>
      <c r="J287" s="59">
        <f t="shared" si="7"/>
        <v>2166</v>
      </c>
      <c r="K287" s="150"/>
      <c r="M287" s="150"/>
    </row>
    <row r="288" spans="1:15" ht="20.100000000000001" customHeight="1" x14ac:dyDescent="0.25">
      <c r="A288" s="161" t="s">
        <v>108</v>
      </c>
      <c r="B288" s="58">
        <v>1025550.2169746602</v>
      </c>
      <c r="C288" s="58">
        <v>318061.06424425618</v>
      </c>
      <c r="D288" s="58">
        <v>57657.698964617841</v>
      </c>
      <c r="E288" s="58">
        <v>170060.47745237072</v>
      </c>
      <c r="F288" s="58">
        <v>376669.80438197945</v>
      </c>
      <c r="G288" s="58">
        <v>202.80845313580352</v>
      </c>
      <c r="H288" s="58">
        <v>0</v>
      </c>
      <c r="I288" s="58">
        <v>203382.92952897982</v>
      </c>
      <c r="J288" s="59">
        <f t="shared" si="7"/>
        <v>2151585</v>
      </c>
      <c r="K288" s="150"/>
      <c r="M288" s="150"/>
    </row>
    <row r="289" spans="1:13" ht="20.100000000000001" customHeight="1" x14ac:dyDescent="0.25">
      <c r="A289" s="161" t="s">
        <v>54</v>
      </c>
      <c r="B289" s="58">
        <v>3269286.9384702221</v>
      </c>
      <c r="C289" s="58">
        <v>197318.15234455292</v>
      </c>
      <c r="D289" s="58">
        <v>20349409.033953369</v>
      </c>
      <c r="E289" s="58">
        <v>376623.01407863619</v>
      </c>
      <c r="F289" s="58">
        <v>608983.30887059763</v>
      </c>
      <c r="G289" s="58">
        <v>686200.97163672629</v>
      </c>
      <c r="H289" s="58">
        <v>742417.07243668393</v>
      </c>
      <c r="I289" s="58">
        <v>429292.01028921129</v>
      </c>
      <c r="J289" s="59">
        <f t="shared" si="7"/>
        <v>26659530.502080001</v>
      </c>
      <c r="K289" s="150"/>
      <c r="M289" s="150"/>
    </row>
    <row r="290" spans="1:13" ht="20.100000000000001" customHeight="1" x14ac:dyDescent="0.25">
      <c r="A290" s="161" t="s">
        <v>55</v>
      </c>
      <c r="B290" s="58">
        <v>4143798.2167984811</v>
      </c>
      <c r="C290" s="58">
        <v>6331226.6897809422</v>
      </c>
      <c r="D290" s="58">
        <v>1818421.9030997443</v>
      </c>
      <c r="E290" s="58">
        <v>4831898.5957452236</v>
      </c>
      <c r="F290" s="58">
        <v>2316737.2461494911</v>
      </c>
      <c r="G290" s="58">
        <v>965475.39217744058</v>
      </c>
      <c r="H290" s="58">
        <v>1279010.2302211933</v>
      </c>
      <c r="I290" s="58">
        <v>965492.66602748283</v>
      </c>
      <c r="J290" s="59">
        <f t="shared" si="7"/>
        <v>22652060.939999998</v>
      </c>
      <c r="K290" s="150"/>
      <c r="M290" s="150"/>
    </row>
    <row r="291" spans="1:13" ht="19.5" customHeight="1" thickBot="1" x14ac:dyDescent="0.3">
      <c r="A291" s="68" t="s">
        <v>271</v>
      </c>
      <c r="B291" s="53">
        <f>SUM(B229:B290)</f>
        <v>19673625.222977057</v>
      </c>
      <c r="C291" s="53">
        <f>SUM(C229:C290)</f>
        <v>35097800.616663054</v>
      </c>
      <c r="D291" s="53">
        <f t="shared" ref="D291:G291" si="8">SUM(D229:D290)</f>
        <v>35381597.669013038</v>
      </c>
      <c r="E291" s="53">
        <f t="shared" si="8"/>
        <v>26090489.59153717</v>
      </c>
      <c r="F291" s="53">
        <f t="shared" si="8"/>
        <v>24807692.547985531</v>
      </c>
      <c r="G291" s="53">
        <f t="shared" si="8"/>
        <v>7597732.0228561601</v>
      </c>
      <c r="H291" s="53">
        <f>SUM(H229:H290)</f>
        <v>15246633.81695392</v>
      </c>
      <c r="I291" s="53">
        <f>SUM(I229:I290)</f>
        <v>8451974.942094069</v>
      </c>
      <c r="J291" s="54">
        <f>SUM(J229:J290)</f>
        <v>172347546.43008</v>
      </c>
      <c r="K291" s="156"/>
    </row>
    <row r="292" spans="1:13" s="147" customFormat="1" x14ac:dyDescent="0.25">
      <c r="A292" s="116" t="s">
        <v>244</v>
      </c>
      <c r="B292" s="117"/>
      <c r="C292" s="117"/>
      <c r="D292" s="117"/>
      <c r="E292" s="117"/>
      <c r="F292" s="117"/>
      <c r="G292" s="117"/>
      <c r="L292" s="148"/>
    </row>
    <row r="293" spans="1:13" s="147" customFormat="1" ht="15" customHeight="1" x14ac:dyDescent="0.25">
      <c r="A293" s="116" t="s">
        <v>269</v>
      </c>
      <c r="B293" s="117"/>
      <c r="C293" s="117"/>
      <c r="D293" s="117"/>
      <c r="E293" s="117"/>
      <c r="F293" s="117"/>
      <c r="G293" s="117"/>
      <c r="J293" s="150"/>
      <c r="L293" s="148"/>
    </row>
    <row r="294" spans="1:13" s="147" customFormat="1" ht="14.25" customHeight="1" x14ac:dyDescent="0.25">
      <c r="A294" s="116" t="s">
        <v>267</v>
      </c>
      <c r="B294" s="117"/>
      <c r="C294" s="117"/>
      <c r="D294" s="117"/>
      <c r="E294" s="117"/>
      <c r="F294" s="117"/>
      <c r="G294" s="117"/>
      <c r="L294" s="148"/>
    </row>
    <row r="295" spans="1:13" s="147" customFormat="1" x14ac:dyDescent="0.25">
      <c r="L295" s="148"/>
    </row>
    <row r="296" spans="1:13" s="148" customFormat="1" x14ac:dyDescent="0.25"/>
    <row r="297" spans="1:13" s="147" customFormat="1" x14ac:dyDescent="0.25">
      <c r="B297" s="157"/>
      <c r="C297" s="157"/>
      <c r="D297" s="157"/>
      <c r="E297" s="157"/>
      <c r="F297" s="157"/>
      <c r="G297" s="157"/>
      <c r="H297" s="157"/>
      <c r="I297" s="157"/>
      <c r="L297" s="148"/>
    </row>
    <row r="298" spans="1:13" s="147" customFormat="1" x14ac:dyDescent="0.25">
      <c r="B298" s="150"/>
      <c r="C298" s="150"/>
      <c r="D298" s="150"/>
      <c r="E298" s="150"/>
      <c r="F298" s="150"/>
      <c r="G298" s="150"/>
      <c r="H298" s="150"/>
      <c r="I298" s="150"/>
      <c r="J298" s="150"/>
      <c r="L298" s="148"/>
    </row>
    <row r="299" spans="1:13" s="147" customFormat="1" x14ac:dyDescent="0.25">
      <c r="L299" s="148"/>
    </row>
    <row r="300" spans="1:13" s="147" customFormat="1" x14ac:dyDescent="0.25">
      <c r="J300" s="157"/>
      <c r="L300" s="148"/>
    </row>
    <row r="301" spans="1:13" s="147" customFormat="1" x14ac:dyDescent="0.25">
      <c r="L301" s="148"/>
    </row>
    <row r="302" spans="1:13" s="147" customFormat="1" x14ac:dyDescent="0.25">
      <c r="L302" s="148"/>
    </row>
    <row r="303" spans="1:13" s="147" customFormat="1" x14ac:dyDescent="0.25">
      <c r="L303" s="148"/>
    </row>
    <row r="304" spans="1:13" s="147" customFormat="1" x14ac:dyDescent="0.25">
      <c r="L304" s="148"/>
    </row>
    <row r="305" spans="12:12" s="147" customFormat="1" x14ac:dyDescent="0.25">
      <c r="L305" s="148"/>
    </row>
    <row r="306" spans="12:12" s="147" customFormat="1" x14ac:dyDescent="0.25">
      <c r="L306" s="148"/>
    </row>
    <row r="307" spans="12:12" s="147" customFormat="1" x14ac:dyDescent="0.25">
      <c r="L307" s="148"/>
    </row>
  </sheetData>
  <sheetProtection formatCells="0" formatColumns="0" formatRows="0" insertColumns="0" insertRows="0" insertHyperlinks="0" deleteColumns="0" deleteRows="0" sort="0" autoFilter="0" pivotTables="0"/>
  <mergeCells count="8">
    <mergeCell ref="A226:J226"/>
    <mergeCell ref="A227:J227"/>
    <mergeCell ref="A5:J5"/>
    <mergeCell ref="A6:J6"/>
    <mergeCell ref="A78:J78"/>
    <mergeCell ref="A79:J79"/>
    <mergeCell ref="A151:J151"/>
    <mergeCell ref="A152:J152"/>
  </mergeCells>
  <pageMargins left="0.59055118110236227" right="0.19685039370078741" top="0.55118110236220474" bottom="0.51181102362204722" header="0" footer="0"/>
  <pageSetup scale="55" firstPageNumber="12" orientation="portrait" useFirstPageNumber="1" r:id="rId1"/>
  <headerFooter alignWithMargins="0">
    <oddHeader>&amp;R&amp;"-,Normal"Anexo no. 6</oddHeader>
    <oddFooter xml:space="preserve">&amp;RPágina #&amp;P
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</sheetPr>
  <dimension ref="A1:O308"/>
  <sheetViews>
    <sheetView zoomScale="98" zoomScaleNormal="98" zoomScaleSheetLayoutView="70" zoomScalePageLayoutView="60" workbookViewId="0">
      <selection activeCell="A6" sqref="A6:J6"/>
    </sheetView>
  </sheetViews>
  <sheetFormatPr baseColWidth="10" defaultColWidth="17.7109375" defaultRowHeight="15.75" x14ac:dyDescent="0.25"/>
  <cols>
    <col min="1" max="10" width="15.7109375" style="149" customWidth="1"/>
    <col min="11" max="11" width="17.7109375" style="147"/>
    <col min="12" max="12" width="17.7109375" style="148"/>
    <col min="13" max="15" width="17.7109375" style="147"/>
    <col min="16" max="16384" width="17.7109375" style="149"/>
  </cols>
  <sheetData>
    <row r="1" spans="1:13" s="147" customFormat="1" x14ac:dyDescent="0.25">
      <c r="L1" s="148"/>
    </row>
    <row r="2" spans="1:13" s="147" customFormat="1" x14ac:dyDescent="0.25">
      <c r="A2" s="147" t="s">
        <v>78</v>
      </c>
      <c r="L2" s="148"/>
    </row>
    <row r="3" spans="1:13" s="147" customFormat="1" x14ac:dyDescent="0.25">
      <c r="L3" s="148"/>
    </row>
    <row r="4" spans="1:13" s="147" customFormat="1" x14ac:dyDescent="0.25">
      <c r="L4" s="148"/>
    </row>
    <row r="5" spans="1:13" s="147" customFormat="1" x14ac:dyDescent="0.25">
      <c r="A5" s="199" t="s">
        <v>274</v>
      </c>
      <c r="B5" s="199"/>
      <c r="C5" s="199"/>
      <c r="D5" s="199"/>
      <c r="E5" s="199"/>
      <c r="F5" s="199"/>
      <c r="G5" s="199"/>
      <c r="H5" s="199"/>
      <c r="I5" s="199"/>
      <c r="J5" s="199"/>
      <c r="L5" s="148"/>
    </row>
    <row r="6" spans="1:13" s="147" customFormat="1" x14ac:dyDescent="0.25">
      <c r="A6" s="199" t="s">
        <v>83</v>
      </c>
      <c r="B6" s="199"/>
      <c r="C6" s="199"/>
      <c r="D6" s="199"/>
      <c r="E6" s="199"/>
      <c r="F6" s="199"/>
      <c r="G6" s="199"/>
      <c r="H6" s="199"/>
      <c r="I6" s="199"/>
      <c r="J6" s="199"/>
      <c r="L6" s="148"/>
    </row>
    <row r="7" spans="1:13" s="147" customFormat="1" ht="6" customHeight="1" thickBot="1" x14ac:dyDescent="0.3">
      <c r="L7" s="148"/>
    </row>
    <row r="8" spans="1:13" ht="19.5" customHeight="1" x14ac:dyDescent="0.25">
      <c r="A8" s="65" t="s">
        <v>1</v>
      </c>
      <c r="B8" s="66" t="s">
        <v>2</v>
      </c>
      <c r="C8" s="66" t="s">
        <v>3</v>
      </c>
      <c r="D8" s="66" t="s">
        <v>4</v>
      </c>
      <c r="E8" s="66" t="s">
        <v>5</v>
      </c>
      <c r="F8" s="66" t="s">
        <v>6</v>
      </c>
      <c r="G8" s="66" t="s">
        <v>7</v>
      </c>
      <c r="H8" s="66" t="s">
        <v>8</v>
      </c>
      <c r="I8" s="66" t="s">
        <v>9</v>
      </c>
      <c r="J8" s="67" t="s">
        <v>10</v>
      </c>
    </row>
    <row r="9" spans="1:13" ht="20.100000000000001" customHeight="1" x14ac:dyDescent="0.25">
      <c r="A9" s="161" t="s">
        <v>243</v>
      </c>
      <c r="B9" s="58">
        <v>30713.794091197029</v>
      </c>
      <c r="C9" s="58">
        <v>1570591.0726401519</v>
      </c>
      <c r="D9" s="58">
        <v>700120.76707796892</v>
      </c>
      <c r="E9" s="58">
        <v>483649.24641760392</v>
      </c>
      <c r="F9" s="58">
        <v>49763.339918182945</v>
      </c>
      <c r="G9" s="58">
        <v>0</v>
      </c>
      <c r="H9" s="58">
        <v>153592.98398626293</v>
      </c>
      <c r="I9" s="58">
        <v>83391.795868632398</v>
      </c>
      <c r="J9" s="59">
        <f>SUM(B9:I9)</f>
        <v>3071823</v>
      </c>
      <c r="K9" s="150"/>
      <c r="M9" s="150"/>
    </row>
    <row r="10" spans="1:13" ht="20.100000000000001" customHeight="1" x14ac:dyDescent="0.25">
      <c r="A10" s="161" t="s">
        <v>12</v>
      </c>
      <c r="B10" s="58">
        <v>29602.958132800763</v>
      </c>
      <c r="C10" s="58">
        <v>16972.815800449447</v>
      </c>
      <c r="D10" s="58">
        <v>25824.928462960939</v>
      </c>
      <c r="E10" s="58">
        <v>16273.561557886826</v>
      </c>
      <c r="F10" s="58">
        <v>23171.352650644934</v>
      </c>
      <c r="G10" s="58">
        <v>51459.101252134948</v>
      </c>
      <c r="H10" s="58">
        <v>178373.64369923191</v>
      </c>
      <c r="I10" s="58">
        <v>28534.923525674487</v>
      </c>
      <c r="J10" s="59">
        <f t="shared" ref="J10:J70" si="0">SUM(B10:I10)</f>
        <v>370213.28508178424</v>
      </c>
      <c r="K10" s="150"/>
      <c r="M10" s="150"/>
    </row>
    <row r="11" spans="1:13" ht="20.100000000000001" customHeight="1" x14ac:dyDescent="0.25">
      <c r="A11" s="161" t="s">
        <v>13</v>
      </c>
      <c r="B11" s="58">
        <v>0</v>
      </c>
      <c r="C11" s="58">
        <v>0</v>
      </c>
      <c r="D11" s="58">
        <v>968</v>
      </c>
      <c r="E11" s="58">
        <v>650.76470588235293</v>
      </c>
      <c r="F11" s="58">
        <v>0</v>
      </c>
      <c r="G11" s="58">
        <v>1366.2352941176471</v>
      </c>
      <c r="H11" s="58">
        <v>0</v>
      </c>
      <c r="I11" s="58">
        <v>0</v>
      </c>
      <c r="J11" s="59">
        <f t="shared" si="0"/>
        <v>2985</v>
      </c>
      <c r="K11" s="150"/>
      <c r="M11" s="150"/>
    </row>
    <row r="12" spans="1:13" ht="20.100000000000001" customHeight="1" x14ac:dyDescent="0.25">
      <c r="A12" s="161" t="s">
        <v>14</v>
      </c>
      <c r="B12" s="58">
        <v>316.28292641015594</v>
      </c>
      <c r="C12" s="58">
        <v>1799.4722032649834</v>
      </c>
      <c r="D12" s="58">
        <v>775.42796063332742</v>
      </c>
      <c r="E12" s="58">
        <v>438.47616830599281</v>
      </c>
      <c r="F12" s="58">
        <v>644.44944371935412</v>
      </c>
      <c r="G12" s="58">
        <v>267.63575926697553</v>
      </c>
      <c r="H12" s="58">
        <v>260.74841861559116</v>
      </c>
      <c r="I12" s="58">
        <v>952.15161896260167</v>
      </c>
      <c r="J12" s="59">
        <f t="shared" si="0"/>
        <v>5454.6444991789831</v>
      </c>
      <c r="K12" s="150"/>
      <c r="M12" s="150"/>
    </row>
    <row r="13" spans="1:13" ht="20.100000000000001" customHeight="1" x14ac:dyDescent="0.25">
      <c r="A13" s="161" t="s">
        <v>15</v>
      </c>
      <c r="B13" s="58">
        <v>203.35405806944064</v>
      </c>
      <c r="C13" s="58">
        <v>364.30823120562809</v>
      </c>
      <c r="D13" s="58">
        <v>12740.291210939211</v>
      </c>
      <c r="E13" s="58">
        <v>85.135230140866952</v>
      </c>
      <c r="F13" s="58">
        <v>47.629135936708849</v>
      </c>
      <c r="G13" s="58">
        <v>234.02494961374077</v>
      </c>
      <c r="H13" s="58">
        <v>50437.934625251095</v>
      </c>
      <c r="I13" s="58">
        <v>4899.5834090301296</v>
      </c>
      <c r="J13" s="59">
        <f t="shared" si="0"/>
        <v>69012.260850186824</v>
      </c>
      <c r="K13" s="150"/>
      <c r="M13" s="150"/>
    </row>
    <row r="14" spans="1:13" ht="20.100000000000001" customHeight="1" x14ac:dyDescent="0.25">
      <c r="A14" s="161" t="s">
        <v>16</v>
      </c>
      <c r="B14" s="58">
        <v>11443.195997822131</v>
      </c>
      <c r="C14" s="58">
        <v>3102.9098794969668</v>
      </c>
      <c r="D14" s="58">
        <v>7641.8353626198623</v>
      </c>
      <c r="E14" s="58">
        <v>27252.82758077437</v>
      </c>
      <c r="F14" s="58">
        <v>23834.220923820903</v>
      </c>
      <c r="G14" s="58">
        <v>26069.802126839211</v>
      </c>
      <c r="H14" s="58">
        <v>161456.02395067178</v>
      </c>
      <c r="I14" s="58">
        <v>13555.194582099071</v>
      </c>
      <c r="J14" s="59">
        <f t="shared" si="0"/>
        <v>274356.0104041443</v>
      </c>
      <c r="K14" s="150"/>
      <c r="M14" s="150"/>
    </row>
    <row r="15" spans="1:13" ht="20.100000000000001" customHeight="1" x14ac:dyDescent="0.25">
      <c r="A15" s="161" t="s">
        <v>17</v>
      </c>
      <c r="B15" s="58">
        <v>437.6438718264294</v>
      </c>
      <c r="C15" s="58">
        <v>833.53034454179749</v>
      </c>
      <c r="D15" s="58">
        <v>5297.7022265813439</v>
      </c>
      <c r="E15" s="58">
        <v>676.13091685449683</v>
      </c>
      <c r="F15" s="58">
        <v>2949.900619951482</v>
      </c>
      <c r="G15" s="58">
        <v>75899.06165747148</v>
      </c>
      <c r="H15" s="58">
        <v>68455.703135680989</v>
      </c>
      <c r="I15" s="58">
        <v>121538.96109988027</v>
      </c>
      <c r="J15" s="59">
        <f t="shared" si="0"/>
        <v>276088.63387278828</v>
      </c>
      <c r="K15" s="150"/>
      <c r="M15" s="150"/>
    </row>
    <row r="16" spans="1:13" ht="20.100000000000001" customHeight="1" x14ac:dyDescent="0.25">
      <c r="A16" s="161" t="s">
        <v>18</v>
      </c>
      <c r="B16" s="58">
        <v>21.749720897188674</v>
      </c>
      <c r="C16" s="58">
        <v>0</v>
      </c>
      <c r="D16" s="58">
        <v>592.05842388659653</v>
      </c>
      <c r="E16" s="58">
        <v>0.84745762711864403</v>
      </c>
      <c r="F16" s="58">
        <v>167.83404302805053</v>
      </c>
      <c r="G16" s="58">
        <v>1269.1354753850931</v>
      </c>
      <c r="H16" s="58">
        <v>2879.2330955070561</v>
      </c>
      <c r="I16" s="58">
        <v>693.14178366889678</v>
      </c>
      <c r="J16" s="59">
        <f t="shared" si="0"/>
        <v>5624.0000000000009</v>
      </c>
      <c r="K16" s="150"/>
      <c r="M16" s="150"/>
    </row>
    <row r="17" spans="1:15" ht="20.100000000000001" customHeight="1" x14ac:dyDescent="0.25">
      <c r="A17" s="161" t="s">
        <v>19</v>
      </c>
      <c r="B17" s="58">
        <v>10924.566540510219</v>
      </c>
      <c r="C17" s="58">
        <v>1444.6089312970601</v>
      </c>
      <c r="D17" s="58">
        <v>8059.2611274389619</v>
      </c>
      <c r="E17" s="58">
        <v>1466.5206576632672</v>
      </c>
      <c r="F17" s="58">
        <v>28913.128835453648</v>
      </c>
      <c r="G17" s="58">
        <v>25033.474488033124</v>
      </c>
      <c r="H17" s="58">
        <v>130614.55885517334</v>
      </c>
      <c r="I17" s="58">
        <v>3227.5426785391501</v>
      </c>
      <c r="J17" s="59">
        <f t="shared" si="0"/>
        <v>209683.66211410877</v>
      </c>
      <c r="K17" s="150"/>
      <c r="M17" s="150"/>
    </row>
    <row r="18" spans="1:15" ht="20.100000000000001" customHeight="1" x14ac:dyDescent="0.25">
      <c r="A18" s="161" t="s">
        <v>90</v>
      </c>
      <c r="B18" s="58">
        <v>882.88011545624215</v>
      </c>
      <c r="C18" s="58">
        <v>0</v>
      </c>
      <c r="D18" s="58">
        <v>18.733333333333334</v>
      </c>
      <c r="E18" s="58">
        <v>621.19905121042461</v>
      </c>
      <c r="F18" s="58">
        <v>0</v>
      </c>
      <c r="G18" s="58">
        <v>0</v>
      </c>
      <c r="H18" s="58">
        <v>0</v>
      </c>
      <c r="I18" s="58">
        <v>0</v>
      </c>
      <c r="J18" s="59">
        <f t="shared" si="0"/>
        <v>1522.8125</v>
      </c>
      <c r="K18" s="150"/>
      <c r="M18" s="150"/>
    </row>
    <row r="19" spans="1:15" s="152" customFormat="1" ht="20.100000000000001" customHeight="1" x14ac:dyDescent="0.25">
      <c r="A19" s="161" t="s">
        <v>20</v>
      </c>
      <c r="B19" s="58">
        <v>14554.406133160062</v>
      </c>
      <c r="C19" s="58">
        <v>15385.102568287766</v>
      </c>
      <c r="D19" s="58">
        <v>2278.5345725315919</v>
      </c>
      <c r="E19" s="58">
        <v>26908.105890236093</v>
      </c>
      <c r="F19" s="58">
        <v>4301.3462013307426</v>
      </c>
      <c r="G19" s="58">
        <v>3735.5181973565814</v>
      </c>
      <c r="H19" s="58">
        <v>34280.813391349722</v>
      </c>
      <c r="I19" s="58">
        <v>3164.7829236233938</v>
      </c>
      <c r="J19" s="59">
        <f t="shared" si="0"/>
        <v>104608.60987787595</v>
      </c>
      <c r="K19" s="150"/>
      <c r="L19" s="148"/>
      <c r="M19" s="150"/>
      <c r="N19" s="151"/>
      <c r="O19" s="151"/>
    </row>
    <row r="20" spans="1:15" s="152" customFormat="1" ht="20.100000000000001" customHeight="1" x14ac:dyDescent="0.25">
      <c r="A20" s="161" t="s">
        <v>21</v>
      </c>
      <c r="B20" s="58">
        <v>910.7990895360291</v>
      </c>
      <c r="C20" s="58">
        <v>9944.295649367843</v>
      </c>
      <c r="D20" s="58">
        <v>539.22904975990707</v>
      </c>
      <c r="E20" s="58">
        <v>1570.1895794089833</v>
      </c>
      <c r="F20" s="58">
        <v>14389.094975524949</v>
      </c>
      <c r="G20" s="58">
        <v>6411.73603369802</v>
      </c>
      <c r="H20" s="58">
        <v>211.86619627798376</v>
      </c>
      <c r="I20" s="58">
        <v>17268.062213376044</v>
      </c>
      <c r="J20" s="59">
        <f t="shared" si="0"/>
        <v>51245.272786949761</v>
      </c>
      <c r="K20" s="150"/>
      <c r="L20" s="148"/>
      <c r="M20" s="150"/>
      <c r="N20" s="151"/>
      <c r="O20" s="151"/>
    </row>
    <row r="21" spans="1:15" s="152" customFormat="1" ht="20.100000000000001" customHeight="1" x14ac:dyDescent="0.25">
      <c r="A21" s="161" t="s">
        <v>22</v>
      </c>
      <c r="B21" s="58">
        <v>0</v>
      </c>
      <c r="C21" s="58">
        <v>0</v>
      </c>
      <c r="D21" s="58">
        <v>22.294940796555416</v>
      </c>
      <c r="E21" s="58">
        <v>38247.73210451199</v>
      </c>
      <c r="F21" s="58">
        <v>181.94999994179418</v>
      </c>
      <c r="G21" s="58">
        <v>1047.27</v>
      </c>
      <c r="H21" s="58">
        <v>488.08902200446664</v>
      </c>
      <c r="I21" s="58">
        <v>0</v>
      </c>
      <c r="J21" s="59">
        <f t="shared" si="0"/>
        <v>39987.336067254808</v>
      </c>
      <c r="K21" s="150"/>
      <c r="L21" s="148"/>
      <c r="M21" s="150"/>
      <c r="N21" s="151"/>
      <c r="O21" s="151"/>
    </row>
    <row r="22" spans="1:15" s="152" customFormat="1" ht="20.100000000000001" customHeight="1" x14ac:dyDescent="0.25">
      <c r="A22" s="161" t="s">
        <v>23</v>
      </c>
      <c r="B22" s="58">
        <v>6613.0345175756966</v>
      </c>
      <c r="C22" s="58">
        <v>12957.257665929039</v>
      </c>
      <c r="D22" s="58">
        <v>1831.3275053875088</v>
      </c>
      <c r="E22" s="58">
        <v>10682.663266979727</v>
      </c>
      <c r="F22" s="58">
        <v>17181.06943441632</v>
      </c>
      <c r="G22" s="58">
        <v>10204.658328919411</v>
      </c>
      <c r="H22" s="58">
        <v>1152.63748819426</v>
      </c>
      <c r="I22" s="58">
        <v>5987.3517925980477</v>
      </c>
      <c r="J22" s="59">
        <f t="shared" si="0"/>
        <v>66610</v>
      </c>
      <c r="K22" s="150"/>
      <c r="L22" s="148"/>
      <c r="M22" s="150"/>
      <c r="N22" s="151"/>
      <c r="O22" s="151"/>
    </row>
    <row r="23" spans="1:15" s="152" customFormat="1" ht="20.100000000000001" customHeight="1" x14ac:dyDescent="0.25">
      <c r="A23" s="161" t="s">
        <v>24</v>
      </c>
      <c r="B23" s="58">
        <v>54885.706778009924</v>
      </c>
      <c r="C23" s="58">
        <v>38220.736242140199</v>
      </c>
      <c r="D23" s="58">
        <v>39345.389544181504</v>
      </c>
      <c r="E23" s="58">
        <v>93222.605511367976</v>
      </c>
      <c r="F23" s="58">
        <v>29395.456872461556</v>
      </c>
      <c r="G23" s="58">
        <v>10831.824480284948</v>
      </c>
      <c r="H23" s="58">
        <v>25881.605847578565</v>
      </c>
      <c r="I23" s="58">
        <v>17951.892959502318</v>
      </c>
      <c r="J23" s="59">
        <f t="shared" si="0"/>
        <v>309735.21823552699</v>
      </c>
      <c r="K23" s="150"/>
      <c r="L23" s="148"/>
      <c r="M23" s="150"/>
      <c r="N23" s="151"/>
      <c r="O23" s="151"/>
    </row>
    <row r="24" spans="1:15" s="152" customFormat="1" ht="20.100000000000001" customHeight="1" x14ac:dyDescent="0.25">
      <c r="A24" s="161" t="s">
        <v>91</v>
      </c>
      <c r="B24" s="58">
        <v>0</v>
      </c>
      <c r="C24" s="58">
        <v>580.37181139314998</v>
      </c>
      <c r="D24" s="58">
        <v>2.7982501398870729</v>
      </c>
      <c r="E24" s="58">
        <v>4.0976165861810152</v>
      </c>
      <c r="F24" s="58">
        <v>1284.5760215416235</v>
      </c>
      <c r="G24" s="58">
        <v>22.3292469352014</v>
      </c>
      <c r="H24" s="58">
        <v>0</v>
      </c>
      <c r="I24" s="58">
        <v>1066.8270534039568</v>
      </c>
      <c r="J24" s="59">
        <f t="shared" si="0"/>
        <v>2961</v>
      </c>
      <c r="K24" s="150"/>
      <c r="L24" s="148"/>
      <c r="M24" s="150"/>
      <c r="N24" s="151"/>
      <c r="O24" s="151"/>
    </row>
    <row r="25" spans="1:15" s="152" customFormat="1" ht="20.100000000000001" customHeight="1" x14ac:dyDescent="0.25">
      <c r="A25" s="161" t="s">
        <v>25</v>
      </c>
      <c r="B25" s="58">
        <v>9691.3841154461061</v>
      </c>
      <c r="C25" s="58">
        <v>1940.3969067931789</v>
      </c>
      <c r="D25" s="58">
        <v>10533.223116230876</v>
      </c>
      <c r="E25" s="58">
        <v>5855.1273939856437</v>
      </c>
      <c r="F25" s="58">
        <v>4652.7887964119354</v>
      </c>
      <c r="G25" s="58">
        <v>6079.8190420835545</v>
      </c>
      <c r="H25" s="58">
        <v>11769.615936067514</v>
      </c>
      <c r="I25" s="58">
        <v>651.644692981199</v>
      </c>
      <c r="J25" s="59">
        <f t="shared" si="0"/>
        <v>51174.000000000015</v>
      </c>
      <c r="K25" s="150"/>
      <c r="L25" s="148"/>
      <c r="M25" s="150"/>
      <c r="N25" s="151"/>
      <c r="O25" s="151"/>
    </row>
    <row r="26" spans="1:15" s="152" customFormat="1" ht="20.100000000000001" customHeight="1" x14ac:dyDescent="0.25">
      <c r="A26" s="161" t="s">
        <v>26</v>
      </c>
      <c r="B26" s="58">
        <v>0</v>
      </c>
      <c r="C26" s="58">
        <v>0</v>
      </c>
      <c r="D26" s="58">
        <v>0</v>
      </c>
      <c r="E26" s="58">
        <v>3890</v>
      </c>
      <c r="F26" s="58">
        <v>0</v>
      </c>
      <c r="G26" s="58">
        <v>0</v>
      </c>
      <c r="H26" s="58">
        <v>0</v>
      </c>
      <c r="I26" s="58">
        <v>0</v>
      </c>
      <c r="J26" s="59">
        <f t="shared" si="0"/>
        <v>3890</v>
      </c>
      <c r="K26" s="150"/>
      <c r="L26" s="148"/>
      <c r="M26" s="150"/>
      <c r="N26" s="151"/>
      <c r="O26" s="151"/>
    </row>
    <row r="27" spans="1:15" s="152" customFormat="1" ht="20.100000000000001" customHeight="1" x14ac:dyDescent="0.25">
      <c r="A27" s="161" t="s">
        <v>27</v>
      </c>
      <c r="B27" s="58">
        <v>5670.5829290572292</v>
      </c>
      <c r="C27" s="58">
        <v>11221.673587820056</v>
      </c>
      <c r="D27" s="58">
        <v>5344.1635397858427</v>
      </c>
      <c r="E27" s="58">
        <v>8351.4374400699453</v>
      </c>
      <c r="F27" s="58">
        <v>17484.636405743335</v>
      </c>
      <c r="G27" s="58">
        <v>5218.030377903865</v>
      </c>
      <c r="H27" s="58">
        <v>9846.5269173395209</v>
      </c>
      <c r="I27" s="58">
        <v>6966.9100561291643</v>
      </c>
      <c r="J27" s="59">
        <f t="shared" si="0"/>
        <v>70103.96125384896</v>
      </c>
      <c r="K27" s="150"/>
      <c r="L27" s="148"/>
      <c r="M27" s="150"/>
      <c r="N27" s="151"/>
      <c r="O27" s="151"/>
    </row>
    <row r="28" spans="1:15" s="152" customFormat="1" ht="20.100000000000001" customHeight="1" x14ac:dyDescent="0.25">
      <c r="A28" s="161" t="s">
        <v>28</v>
      </c>
      <c r="B28" s="58">
        <v>1112.765128033162</v>
      </c>
      <c r="C28" s="58">
        <v>455.81768638246217</v>
      </c>
      <c r="D28" s="58">
        <v>1136.2383305402514</v>
      </c>
      <c r="E28" s="58">
        <v>2284.5240289478829</v>
      </c>
      <c r="F28" s="58">
        <v>1035.0779276377216</v>
      </c>
      <c r="G28" s="58">
        <v>2006.4515911409294</v>
      </c>
      <c r="H28" s="58">
        <v>9874.6584216387964</v>
      </c>
      <c r="I28" s="58">
        <v>202.96688567879926</v>
      </c>
      <c r="J28" s="59">
        <f t="shared" si="0"/>
        <v>18108.500000000004</v>
      </c>
      <c r="K28" s="150"/>
      <c r="L28" s="148"/>
      <c r="M28" s="150"/>
      <c r="N28" s="151"/>
      <c r="O28" s="151"/>
    </row>
    <row r="29" spans="1:15" s="152" customFormat="1" ht="20.100000000000001" customHeight="1" x14ac:dyDescent="0.25">
      <c r="A29" s="161" t="s">
        <v>29</v>
      </c>
      <c r="B29" s="58">
        <v>4696.7918701653416</v>
      </c>
      <c r="C29" s="58">
        <v>0</v>
      </c>
      <c r="D29" s="58">
        <v>2805.1426168267649</v>
      </c>
      <c r="E29" s="58">
        <v>8000.307675130387</v>
      </c>
      <c r="F29" s="58">
        <v>13503.524279690051</v>
      </c>
      <c r="G29" s="58">
        <v>2750.0234446527138</v>
      </c>
      <c r="H29" s="58">
        <v>32587.509972311338</v>
      </c>
      <c r="I29" s="58">
        <v>12.585212465347002</v>
      </c>
      <c r="J29" s="59">
        <f t="shared" si="0"/>
        <v>64355.885071241937</v>
      </c>
      <c r="K29" s="150"/>
      <c r="L29" s="148"/>
      <c r="M29" s="150"/>
      <c r="N29" s="151"/>
      <c r="O29" s="151"/>
    </row>
    <row r="30" spans="1:15" s="152" customFormat="1" ht="20.100000000000001" customHeight="1" x14ac:dyDescent="0.25">
      <c r="A30" s="161" t="s">
        <v>30</v>
      </c>
      <c r="B30" s="58">
        <v>609.83859231634221</v>
      </c>
      <c r="C30" s="58">
        <v>51.071088092883045</v>
      </c>
      <c r="D30" s="58">
        <v>169.90525906833494</v>
      </c>
      <c r="E30" s="58">
        <v>1173.4805824578571</v>
      </c>
      <c r="F30" s="58">
        <v>4899.2259597225029</v>
      </c>
      <c r="G30" s="58">
        <v>260.6213304265313</v>
      </c>
      <c r="H30" s="58">
        <v>73.001051748023272</v>
      </c>
      <c r="I30" s="58">
        <v>81.85613616752461</v>
      </c>
      <c r="J30" s="59">
        <f t="shared" si="0"/>
        <v>7318.9999999999991</v>
      </c>
      <c r="K30" s="150"/>
      <c r="L30" s="148"/>
      <c r="M30" s="150"/>
      <c r="N30" s="151"/>
      <c r="O30" s="151"/>
    </row>
    <row r="31" spans="1:15" s="152" customFormat="1" ht="20.100000000000001" customHeight="1" x14ac:dyDescent="0.25">
      <c r="A31" s="161" t="s">
        <v>31</v>
      </c>
      <c r="B31" s="58">
        <v>655.76151443415893</v>
      </c>
      <c r="C31" s="58">
        <v>36.738698141998128</v>
      </c>
      <c r="D31" s="58">
        <v>3.6659450287436171</v>
      </c>
      <c r="E31" s="58">
        <v>14538.876549143688</v>
      </c>
      <c r="F31" s="58">
        <v>569.32846168719345</v>
      </c>
      <c r="G31" s="58">
        <v>1.9634542497903587</v>
      </c>
      <c r="H31" s="58">
        <v>25.837398281246923</v>
      </c>
      <c r="I31" s="58">
        <v>120.4279790331794</v>
      </c>
      <c r="J31" s="59">
        <f t="shared" si="0"/>
        <v>15952.599999999999</v>
      </c>
      <c r="K31" s="150"/>
      <c r="L31" s="148"/>
      <c r="M31" s="150"/>
      <c r="N31" s="151"/>
      <c r="O31" s="151"/>
    </row>
    <row r="32" spans="1:15" s="152" customFormat="1" ht="20.100000000000001" customHeight="1" x14ac:dyDescent="0.25">
      <c r="A32" s="161" t="s">
        <v>32</v>
      </c>
      <c r="B32" s="58">
        <v>46.384588501308691</v>
      </c>
      <c r="C32" s="58">
        <v>1.7365853658536585</v>
      </c>
      <c r="D32" s="58">
        <v>0</v>
      </c>
      <c r="E32" s="58">
        <v>8943.5639974421192</v>
      </c>
      <c r="F32" s="58">
        <v>730.41530002373202</v>
      </c>
      <c r="G32" s="58">
        <v>79.303819768034714</v>
      </c>
      <c r="H32" s="58">
        <v>25.335851745903128</v>
      </c>
      <c r="I32" s="58">
        <v>26.917073170731708</v>
      </c>
      <c r="J32" s="59">
        <f t="shared" si="0"/>
        <v>9853.6572160176838</v>
      </c>
      <c r="K32" s="150"/>
      <c r="L32" s="148"/>
      <c r="M32" s="150"/>
      <c r="N32" s="151"/>
      <c r="O32" s="151"/>
    </row>
    <row r="33" spans="1:15" s="152" customFormat="1" ht="20.100000000000001" customHeight="1" x14ac:dyDescent="0.25">
      <c r="A33" s="161" t="s">
        <v>33</v>
      </c>
      <c r="B33" s="58">
        <v>2.3019170610411486</v>
      </c>
      <c r="C33" s="58">
        <v>0</v>
      </c>
      <c r="D33" s="58">
        <v>30.509758331571902</v>
      </c>
      <c r="E33" s="58">
        <v>3471.4933193743723</v>
      </c>
      <c r="F33" s="58">
        <v>51.31100817234244</v>
      </c>
      <c r="G33" s="58">
        <v>57.614997497995169</v>
      </c>
      <c r="H33" s="58">
        <v>6.8901098901098905</v>
      </c>
      <c r="I33" s="58">
        <v>1.0040160642570279</v>
      </c>
      <c r="J33" s="59">
        <f t="shared" si="0"/>
        <v>3621.1251263916897</v>
      </c>
      <c r="K33" s="150"/>
      <c r="L33" s="148"/>
      <c r="M33" s="150"/>
      <c r="N33" s="151"/>
      <c r="O33" s="151"/>
    </row>
    <row r="34" spans="1:15" s="152" customFormat="1" ht="20.100000000000001" customHeight="1" x14ac:dyDescent="0.25">
      <c r="A34" s="161" t="s">
        <v>34</v>
      </c>
      <c r="B34" s="58">
        <v>319.53386323377993</v>
      </c>
      <c r="C34" s="58">
        <v>66.254905083319017</v>
      </c>
      <c r="D34" s="58">
        <v>99.486144237242954</v>
      </c>
      <c r="E34" s="58">
        <v>86.576972836245005</v>
      </c>
      <c r="F34" s="58">
        <v>6468.6482832138618</v>
      </c>
      <c r="G34" s="58">
        <v>501.06303930176307</v>
      </c>
      <c r="H34" s="58">
        <v>3391.9325803243564</v>
      </c>
      <c r="I34" s="58">
        <v>227.50421176943496</v>
      </c>
      <c r="J34" s="59">
        <f t="shared" si="0"/>
        <v>11161.000000000004</v>
      </c>
      <c r="K34" s="150"/>
      <c r="L34" s="148"/>
      <c r="M34" s="150"/>
      <c r="N34" s="151"/>
      <c r="O34" s="151"/>
    </row>
    <row r="35" spans="1:15" s="152" customFormat="1" ht="20.100000000000001" customHeight="1" x14ac:dyDescent="0.25">
      <c r="A35" s="161" t="s">
        <v>84</v>
      </c>
      <c r="B35" s="58">
        <v>936.1224448965412</v>
      </c>
      <c r="C35" s="58">
        <v>68.915559401370075</v>
      </c>
      <c r="D35" s="58">
        <v>13519.200177560901</v>
      </c>
      <c r="E35" s="58">
        <v>5378.5974844547718</v>
      </c>
      <c r="F35" s="58">
        <v>16364.352184421479</v>
      </c>
      <c r="G35" s="58">
        <v>9.8604159120644681</v>
      </c>
      <c r="H35" s="58">
        <v>40907.064260917527</v>
      </c>
      <c r="I35" s="58">
        <v>222.31496161284426</v>
      </c>
      <c r="J35" s="59">
        <f t="shared" si="0"/>
        <v>77406.427489177513</v>
      </c>
      <c r="K35" s="150"/>
      <c r="L35" s="148"/>
      <c r="M35" s="150"/>
      <c r="N35" s="151"/>
      <c r="O35" s="151"/>
    </row>
    <row r="36" spans="1:15" s="152" customFormat="1" ht="19.5" customHeight="1" x14ac:dyDescent="0.25">
      <c r="A36" s="161" t="s">
        <v>36</v>
      </c>
      <c r="B36" s="58">
        <v>0</v>
      </c>
      <c r="C36" s="58">
        <v>291.61805555555554</v>
      </c>
      <c r="D36" s="58">
        <v>362.78147163120565</v>
      </c>
      <c r="E36" s="58">
        <v>13757.769721380815</v>
      </c>
      <c r="F36" s="58">
        <v>551.77430356984405</v>
      </c>
      <c r="G36" s="58">
        <v>796.2933167786781</v>
      </c>
      <c r="H36" s="58">
        <v>1221.837447770966</v>
      </c>
      <c r="I36" s="58">
        <v>15.925683312934666</v>
      </c>
      <c r="J36" s="59">
        <f t="shared" si="0"/>
        <v>16997.999999999996</v>
      </c>
      <c r="K36" s="150"/>
      <c r="L36" s="148"/>
      <c r="M36" s="150"/>
      <c r="N36" s="151"/>
      <c r="O36" s="151"/>
    </row>
    <row r="37" spans="1:15" s="152" customFormat="1" ht="19.5" customHeight="1" x14ac:dyDescent="0.25">
      <c r="A37" s="161" t="s">
        <v>37</v>
      </c>
      <c r="B37" s="58">
        <v>5.9952848161554577</v>
      </c>
      <c r="C37" s="58">
        <v>0</v>
      </c>
      <c r="D37" s="58">
        <v>0</v>
      </c>
      <c r="E37" s="58">
        <v>3715.8728158099484</v>
      </c>
      <c r="F37" s="58">
        <v>98.611923637006669</v>
      </c>
      <c r="G37" s="58">
        <v>29.196116420282529</v>
      </c>
      <c r="H37" s="58">
        <v>722.31003415904945</v>
      </c>
      <c r="I37" s="58">
        <v>82.01382515755698</v>
      </c>
      <c r="J37" s="59">
        <f t="shared" si="0"/>
        <v>4654</v>
      </c>
      <c r="K37" s="150"/>
      <c r="L37" s="148"/>
      <c r="M37" s="150"/>
      <c r="N37" s="151"/>
      <c r="O37" s="151"/>
    </row>
    <row r="38" spans="1:15" s="152" customFormat="1" ht="19.5" customHeight="1" x14ac:dyDescent="0.25">
      <c r="A38" s="161" t="s">
        <v>38</v>
      </c>
      <c r="B38" s="58">
        <v>355.16709666091896</v>
      </c>
      <c r="C38" s="58">
        <v>0</v>
      </c>
      <c r="D38" s="58">
        <v>1.0084033613445378</v>
      </c>
      <c r="E38" s="58">
        <v>1452.1623375736715</v>
      </c>
      <c r="F38" s="58">
        <v>52.219666666666669</v>
      </c>
      <c r="G38" s="58">
        <v>0</v>
      </c>
      <c r="H38" s="58">
        <v>0</v>
      </c>
      <c r="I38" s="58">
        <v>12.44249573739835</v>
      </c>
      <c r="J38" s="59">
        <f t="shared" si="0"/>
        <v>1873</v>
      </c>
      <c r="K38" s="150"/>
      <c r="L38" s="148"/>
      <c r="M38" s="150"/>
      <c r="N38" s="151"/>
      <c r="O38" s="151"/>
    </row>
    <row r="39" spans="1:15" s="152" customFormat="1" ht="20.100000000000001" customHeight="1" x14ac:dyDescent="0.25">
      <c r="A39" s="161" t="s">
        <v>39</v>
      </c>
      <c r="B39" s="58">
        <v>0</v>
      </c>
      <c r="C39" s="58">
        <v>0</v>
      </c>
      <c r="D39" s="58">
        <v>0</v>
      </c>
      <c r="E39" s="58">
        <v>6389.0215703511949</v>
      </c>
      <c r="F39" s="58">
        <v>39.995407577497133</v>
      </c>
      <c r="G39" s="58">
        <v>0</v>
      </c>
      <c r="H39" s="58">
        <v>1.9830220713073006</v>
      </c>
      <c r="I39" s="58">
        <v>0</v>
      </c>
      <c r="J39" s="59">
        <f t="shared" si="0"/>
        <v>6430.9999999999991</v>
      </c>
      <c r="K39" s="150"/>
      <c r="L39" s="148"/>
      <c r="M39" s="150"/>
      <c r="N39" s="151"/>
      <c r="O39" s="151"/>
    </row>
    <row r="40" spans="1:15" s="152" customFormat="1" ht="20.100000000000001" customHeight="1" x14ac:dyDescent="0.25">
      <c r="A40" s="161" t="s">
        <v>40</v>
      </c>
      <c r="B40" s="58">
        <v>0</v>
      </c>
      <c r="C40" s="58">
        <v>0</v>
      </c>
      <c r="D40" s="58">
        <v>0</v>
      </c>
      <c r="E40" s="58">
        <v>1452</v>
      </c>
      <c r="F40" s="58">
        <v>0</v>
      </c>
      <c r="G40" s="58">
        <v>0</v>
      </c>
      <c r="H40" s="58">
        <v>0</v>
      </c>
      <c r="I40" s="58">
        <v>0</v>
      </c>
      <c r="J40" s="59">
        <f t="shared" si="0"/>
        <v>1452</v>
      </c>
      <c r="K40" s="150"/>
      <c r="L40" s="148"/>
      <c r="M40" s="150"/>
      <c r="N40" s="151"/>
      <c r="O40" s="151"/>
    </row>
    <row r="41" spans="1:15" s="152" customFormat="1" ht="20.100000000000001" customHeight="1" x14ac:dyDescent="0.25">
      <c r="A41" s="161" t="s">
        <v>41</v>
      </c>
      <c r="B41" s="58">
        <v>1827.9741979050434</v>
      </c>
      <c r="C41" s="58">
        <v>394.83305146824478</v>
      </c>
      <c r="D41" s="58">
        <v>971.6958178526711</v>
      </c>
      <c r="E41" s="58">
        <v>282.93288228421704</v>
      </c>
      <c r="F41" s="58">
        <v>1017.5237228351621</v>
      </c>
      <c r="G41" s="58">
        <v>1089.1263874009323</v>
      </c>
      <c r="H41" s="58">
        <v>1543.9585386413232</v>
      </c>
      <c r="I41" s="58">
        <v>1996.176061607955</v>
      </c>
      <c r="J41" s="59">
        <f t="shared" si="0"/>
        <v>9124.2206599955498</v>
      </c>
      <c r="K41" s="150"/>
      <c r="L41" s="148"/>
      <c r="M41" s="150"/>
      <c r="N41" s="151"/>
      <c r="O41" s="151"/>
    </row>
    <row r="42" spans="1:15" s="152" customFormat="1" ht="20.100000000000001" customHeight="1" x14ac:dyDescent="0.25">
      <c r="A42" s="161" t="s">
        <v>43</v>
      </c>
      <c r="B42" s="58">
        <v>0</v>
      </c>
      <c r="C42" s="58">
        <v>0</v>
      </c>
      <c r="D42" s="58">
        <v>0</v>
      </c>
      <c r="E42" s="58">
        <v>1889</v>
      </c>
      <c r="F42" s="58">
        <v>0</v>
      </c>
      <c r="G42" s="58">
        <v>0</v>
      </c>
      <c r="H42" s="58">
        <v>0</v>
      </c>
      <c r="I42" s="58">
        <v>0</v>
      </c>
      <c r="J42" s="59">
        <f t="shared" si="0"/>
        <v>1889</v>
      </c>
      <c r="K42" s="150"/>
      <c r="L42" s="148"/>
      <c r="M42" s="150"/>
      <c r="N42" s="151"/>
      <c r="O42" s="151"/>
    </row>
    <row r="43" spans="1:15" s="152" customFormat="1" ht="20.100000000000001" customHeight="1" x14ac:dyDescent="0.25">
      <c r="A43" s="161" t="s">
        <v>44</v>
      </c>
      <c r="B43" s="58">
        <v>1050.0474140675387</v>
      </c>
      <c r="C43" s="58">
        <v>0</v>
      </c>
      <c r="D43" s="58">
        <v>805.88736488446307</v>
      </c>
      <c r="E43" s="58">
        <v>141.74290449250998</v>
      </c>
      <c r="F43" s="58">
        <v>0</v>
      </c>
      <c r="G43" s="58">
        <v>0</v>
      </c>
      <c r="H43" s="58">
        <v>130.32231655548816</v>
      </c>
      <c r="I43" s="58">
        <v>0</v>
      </c>
      <c r="J43" s="59">
        <f t="shared" si="0"/>
        <v>2128</v>
      </c>
      <c r="K43" s="150"/>
      <c r="L43" s="148"/>
      <c r="M43" s="150"/>
      <c r="N43" s="151"/>
      <c r="O43" s="151"/>
    </row>
    <row r="44" spans="1:15" s="152" customFormat="1" ht="20.100000000000001" customHeight="1" x14ac:dyDescent="0.25">
      <c r="A44" s="161" t="s">
        <v>93</v>
      </c>
      <c r="B44" s="58">
        <v>399.9189372881969</v>
      </c>
      <c r="C44" s="58">
        <v>0</v>
      </c>
      <c r="D44" s="58">
        <v>166.71155842623514</v>
      </c>
      <c r="E44" s="58">
        <v>2440.3695042855684</v>
      </c>
      <c r="F44" s="58">
        <v>0</v>
      </c>
      <c r="G44" s="58">
        <v>0</v>
      </c>
      <c r="H44" s="58">
        <v>0</v>
      </c>
      <c r="I44" s="58">
        <v>0</v>
      </c>
      <c r="J44" s="59">
        <f t="shared" si="0"/>
        <v>3007.0000000000005</v>
      </c>
      <c r="K44" s="150"/>
      <c r="L44" s="148"/>
      <c r="M44" s="150"/>
      <c r="N44" s="151"/>
      <c r="O44" s="151"/>
    </row>
    <row r="45" spans="1:15" s="152" customFormat="1" ht="20.100000000000001" customHeight="1" x14ac:dyDescent="0.25">
      <c r="A45" s="161" t="s">
        <v>94</v>
      </c>
      <c r="B45" s="58">
        <v>0</v>
      </c>
      <c r="C45" s="58">
        <v>0</v>
      </c>
      <c r="D45" s="58">
        <v>0</v>
      </c>
      <c r="E45" s="58">
        <v>76.328358208955223</v>
      </c>
      <c r="F45" s="58">
        <v>0</v>
      </c>
      <c r="G45" s="58">
        <v>177.67164179104478</v>
      </c>
      <c r="H45" s="58">
        <v>0</v>
      </c>
      <c r="I45" s="58">
        <v>0</v>
      </c>
      <c r="J45" s="59">
        <f t="shared" si="0"/>
        <v>254</v>
      </c>
      <c r="K45" s="150"/>
      <c r="L45" s="148"/>
      <c r="M45" s="150"/>
      <c r="N45" s="151"/>
      <c r="O45" s="151"/>
    </row>
    <row r="46" spans="1:15" s="152" customFormat="1" ht="20.100000000000001" customHeight="1" x14ac:dyDescent="0.25">
      <c r="A46" s="161" t="s">
        <v>95</v>
      </c>
      <c r="B46" s="58">
        <v>45.380214585834338</v>
      </c>
      <c r="C46" s="58">
        <v>0</v>
      </c>
      <c r="D46" s="58">
        <v>49.468085106382979</v>
      </c>
      <c r="E46" s="58">
        <v>1178.1517003077827</v>
      </c>
      <c r="F46" s="58">
        <v>0</v>
      </c>
      <c r="G46" s="58">
        <v>0</v>
      </c>
      <c r="H46" s="58">
        <v>0</v>
      </c>
      <c r="I46" s="58">
        <v>0</v>
      </c>
      <c r="J46" s="59">
        <f t="shared" si="0"/>
        <v>1273</v>
      </c>
      <c r="K46" s="150"/>
      <c r="L46" s="148"/>
      <c r="M46" s="150"/>
      <c r="N46" s="151"/>
      <c r="O46" s="151"/>
    </row>
    <row r="47" spans="1:15" s="152" customFormat="1" ht="20.100000000000001" customHeight="1" x14ac:dyDescent="0.25">
      <c r="A47" s="161" t="s">
        <v>96</v>
      </c>
      <c r="B47" s="58">
        <v>55.640266141889768</v>
      </c>
      <c r="C47" s="58">
        <v>0</v>
      </c>
      <c r="D47" s="58">
        <v>0</v>
      </c>
      <c r="E47" s="58">
        <v>2169.3597338581103</v>
      </c>
      <c r="F47" s="58">
        <v>0</v>
      </c>
      <c r="G47" s="58">
        <v>0</v>
      </c>
      <c r="H47" s="58">
        <v>0</v>
      </c>
      <c r="I47" s="58">
        <v>0</v>
      </c>
      <c r="J47" s="59">
        <f t="shared" si="0"/>
        <v>2225</v>
      </c>
      <c r="K47" s="150"/>
      <c r="L47" s="148"/>
      <c r="M47" s="150"/>
      <c r="N47" s="151"/>
      <c r="O47" s="151"/>
    </row>
    <row r="48" spans="1:15" s="152" customFormat="1" ht="20.100000000000001" customHeight="1" x14ac:dyDescent="0.25">
      <c r="A48" s="161" t="s">
        <v>97</v>
      </c>
      <c r="B48" s="58">
        <v>3.2988972118185602</v>
      </c>
      <c r="C48" s="58">
        <v>0</v>
      </c>
      <c r="D48" s="58">
        <v>0</v>
      </c>
      <c r="E48" s="58">
        <v>2966.8903903032087</v>
      </c>
      <c r="F48" s="58">
        <v>123.35407392760591</v>
      </c>
      <c r="G48" s="58">
        <v>4.0706713780918724</v>
      </c>
      <c r="H48" s="58">
        <v>52.669675071065981</v>
      </c>
      <c r="I48" s="58">
        <v>15.837171229087673</v>
      </c>
      <c r="J48" s="59">
        <f t="shared" si="0"/>
        <v>3166.1208791208792</v>
      </c>
      <c r="K48" s="150"/>
      <c r="L48" s="148"/>
      <c r="M48" s="150"/>
      <c r="N48" s="151"/>
      <c r="O48" s="151"/>
    </row>
    <row r="49" spans="1:15" s="152" customFormat="1" ht="20.100000000000001" customHeight="1" x14ac:dyDescent="0.25">
      <c r="A49" s="161" t="s">
        <v>98</v>
      </c>
      <c r="B49" s="58">
        <v>157</v>
      </c>
      <c r="C49" s="58">
        <v>0</v>
      </c>
      <c r="D49" s="58">
        <v>444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9">
        <f t="shared" si="0"/>
        <v>601</v>
      </c>
      <c r="K49" s="150"/>
      <c r="L49" s="148"/>
      <c r="M49" s="150"/>
      <c r="N49" s="151"/>
      <c r="O49" s="151"/>
    </row>
    <row r="50" spans="1:15" s="152" customFormat="1" ht="20.100000000000001" customHeight="1" x14ac:dyDescent="0.25">
      <c r="A50" s="161" t="s">
        <v>99</v>
      </c>
      <c r="B50" s="58">
        <v>132.86788859931897</v>
      </c>
      <c r="C50" s="58">
        <v>472.85147798018841</v>
      </c>
      <c r="D50" s="58">
        <v>20.123300229182586</v>
      </c>
      <c r="E50" s="58">
        <v>869.67804348185075</v>
      </c>
      <c r="F50" s="58">
        <v>518.69163108031546</v>
      </c>
      <c r="G50" s="58">
        <v>0</v>
      </c>
      <c r="H50" s="58">
        <v>0</v>
      </c>
      <c r="I50" s="58">
        <v>303.8728681186592</v>
      </c>
      <c r="J50" s="59">
        <f t="shared" si="0"/>
        <v>2318.0852094895154</v>
      </c>
      <c r="K50" s="150"/>
      <c r="L50" s="148"/>
      <c r="M50" s="150"/>
      <c r="N50" s="151"/>
      <c r="O50" s="151"/>
    </row>
    <row r="51" spans="1:15" s="152" customFormat="1" ht="20.100000000000001" customHeight="1" x14ac:dyDescent="0.25">
      <c r="A51" s="161" t="s">
        <v>100</v>
      </c>
      <c r="B51" s="58">
        <v>105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9">
        <f t="shared" si="0"/>
        <v>105</v>
      </c>
      <c r="K51" s="150"/>
      <c r="L51" s="148"/>
      <c r="M51" s="150"/>
      <c r="N51" s="151"/>
      <c r="O51" s="151"/>
    </row>
    <row r="52" spans="1:15" s="152" customFormat="1" ht="20.100000000000001" customHeight="1" x14ac:dyDescent="0.25">
      <c r="A52" s="161" t="s">
        <v>45</v>
      </c>
      <c r="B52" s="58">
        <v>10910.678197748897</v>
      </c>
      <c r="C52" s="58">
        <v>361.56542272422712</v>
      </c>
      <c r="D52" s="58">
        <v>1341.8695405815549</v>
      </c>
      <c r="E52" s="58">
        <v>3716.5951313539313</v>
      </c>
      <c r="F52" s="58">
        <v>5967.0681776148667</v>
      </c>
      <c r="G52" s="58">
        <v>7160.7875412057765</v>
      </c>
      <c r="H52" s="58">
        <v>18494.823362877505</v>
      </c>
      <c r="I52" s="58">
        <v>260.61262589324087</v>
      </c>
      <c r="J52" s="59">
        <f t="shared" si="0"/>
        <v>48214</v>
      </c>
      <c r="K52" s="150"/>
      <c r="L52" s="148"/>
      <c r="M52" s="150"/>
      <c r="N52" s="151"/>
      <c r="O52" s="151"/>
    </row>
    <row r="53" spans="1:15" s="152" customFormat="1" ht="20.100000000000001" customHeight="1" x14ac:dyDescent="0.25">
      <c r="A53" s="161" t="s">
        <v>46</v>
      </c>
      <c r="B53" s="58">
        <v>1204.7952930392123</v>
      </c>
      <c r="C53" s="58">
        <v>7437.9412931806446</v>
      </c>
      <c r="D53" s="58">
        <v>819.96555732602667</v>
      </c>
      <c r="E53" s="58">
        <v>1596.3110858499849</v>
      </c>
      <c r="F53" s="58">
        <v>3458.6375066235992</v>
      </c>
      <c r="G53" s="58">
        <v>1039.7847604400079</v>
      </c>
      <c r="H53" s="58">
        <v>2867.0014373318454</v>
      </c>
      <c r="I53" s="58">
        <v>10493.563066208677</v>
      </c>
      <c r="J53" s="59">
        <f t="shared" si="0"/>
        <v>28917.999999999996</v>
      </c>
      <c r="K53" s="150"/>
      <c r="L53" s="148"/>
      <c r="M53" s="150"/>
      <c r="N53" s="151"/>
      <c r="O53" s="151"/>
    </row>
    <row r="54" spans="1:15" s="152" customFormat="1" ht="20.100000000000001" customHeight="1" x14ac:dyDescent="0.25">
      <c r="A54" s="161" t="s">
        <v>47</v>
      </c>
      <c r="B54" s="58">
        <v>3953.6078642901921</v>
      </c>
      <c r="C54" s="58">
        <v>1628.0366258280217</v>
      </c>
      <c r="D54" s="58">
        <v>4044.9175875382311</v>
      </c>
      <c r="E54" s="58">
        <v>2748.2190254873271</v>
      </c>
      <c r="F54" s="58">
        <v>2908.4409384012356</v>
      </c>
      <c r="G54" s="58">
        <v>9106.4918328727581</v>
      </c>
      <c r="H54" s="58">
        <v>5365.3263232944382</v>
      </c>
      <c r="I54" s="58">
        <v>2233.9598022877972</v>
      </c>
      <c r="J54" s="59">
        <f t="shared" si="0"/>
        <v>31989</v>
      </c>
      <c r="K54" s="150"/>
      <c r="L54" s="148"/>
      <c r="M54" s="150"/>
      <c r="N54" s="151"/>
      <c r="O54" s="151"/>
    </row>
    <row r="55" spans="1:15" s="152" customFormat="1" ht="20.100000000000001" customHeight="1" x14ac:dyDescent="0.25">
      <c r="A55" s="161" t="s">
        <v>48</v>
      </c>
      <c r="B55" s="58">
        <v>493.02265024973173</v>
      </c>
      <c r="C55" s="58">
        <v>0</v>
      </c>
      <c r="D55" s="58">
        <v>1464.3091138537113</v>
      </c>
      <c r="E55" s="58">
        <v>3.1483253588516744</v>
      </c>
      <c r="F55" s="58">
        <v>129.75322532854162</v>
      </c>
      <c r="G55" s="58">
        <v>5528.4703018836108</v>
      </c>
      <c r="H55" s="58">
        <v>753.96456194182429</v>
      </c>
      <c r="I55" s="58">
        <v>742.33182138372911</v>
      </c>
      <c r="J55" s="59">
        <f t="shared" si="0"/>
        <v>9115</v>
      </c>
      <c r="K55" s="150"/>
      <c r="L55" s="148"/>
      <c r="M55" s="150"/>
      <c r="N55" s="151"/>
      <c r="O55" s="151"/>
    </row>
    <row r="56" spans="1:15" s="152" customFormat="1" ht="20.100000000000001" customHeight="1" x14ac:dyDescent="0.25">
      <c r="A56" s="161" t="s">
        <v>49</v>
      </c>
      <c r="B56" s="58">
        <v>62.495579317687366</v>
      </c>
      <c r="C56" s="58">
        <v>75.491766739467963</v>
      </c>
      <c r="D56" s="58">
        <v>10.326333729795254</v>
      </c>
      <c r="E56" s="58">
        <v>16.320368758670714</v>
      </c>
      <c r="F56" s="58">
        <v>425.73568851336387</v>
      </c>
      <c r="G56" s="58">
        <v>0</v>
      </c>
      <c r="H56" s="58">
        <v>2.0590253946465339E-2</v>
      </c>
      <c r="I56" s="58">
        <v>361.54200351413601</v>
      </c>
      <c r="J56" s="59">
        <f t="shared" si="0"/>
        <v>951.93233082706763</v>
      </c>
      <c r="K56" s="150"/>
      <c r="L56" s="148"/>
      <c r="M56" s="150"/>
      <c r="N56" s="151"/>
      <c r="O56" s="151"/>
    </row>
    <row r="57" spans="1:15" s="152" customFormat="1" ht="20.100000000000001" customHeight="1" x14ac:dyDescent="0.25">
      <c r="A57" s="161" t="s">
        <v>50</v>
      </c>
      <c r="B57" s="58">
        <v>2072.2202663225348</v>
      </c>
      <c r="C57" s="58">
        <v>22230.985523363393</v>
      </c>
      <c r="D57" s="58">
        <v>14.746081504702182</v>
      </c>
      <c r="E57" s="58">
        <v>228.57965089760623</v>
      </c>
      <c r="F57" s="58">
        <v>25733.884217151706</v>
      </c>
      <c r="G57" s="58">
        <v>0</v>
      </c>
      <c r="H57" s="58">
        <v>136.17369218429729</v>
      </c>
      <c r="I57" s="58">
        <v>363.80229731965852</v>
      </c>
      <c r="J57" s="59">
        <f t="shared" si="0"/>
        <v>50780.391728743896</v>
      </c>
      <c r="K57" s="150"/>
      <c r="L57" s="148"/>
      <c r="M57" s="150"/>
      <c r="N57" s="151"/>
      <c r="O57" s="151"/>
    </row>
    <row r="58" spans="1:15" s="152" customFormat="1" ht="20.100000000000001" customHeight="1" x14ac:dyDescent="0.25">
      <c r="A58" s="161" t="s">
        <v>51</v>
      </c>
      <c r="B58" s="58">
        <v>2649.1228545249282</v>
      </c>
      <c r="C58" s="58">
        <v>880.82208024694523</v>
      </c>
      <c r="D58" s="58">
        <v>1968.5810900650742</v>
      </c>
      <c r="E58" s="58">
        <v>5946.3652489097913</v>
      </c>
      <c r="F58" s="58">
        <v>5743.8564211727626</v>
      </c>
      <c r="G58" s="58">
        <v>1209.7016682145299</v>
      </c>
      <c r="H58" s="58">
        <v>5685.683296882391</v>
      </c>
      <c r="I58" s="58">
        <v>1221.5729868050521</v>
      </c>
      <c r="J58" s="59">
        <f t="shared" si="0"/>
        <v>25305.705646821476</v>
      </c>
      <c r="K58" s="150"/>
      <c r="L58" s="148"/>
      <c r="M58" s="150"/>
      <c r="N58" s="151"/>
      <c r="O58" s="151"/>
    </row>
    <row r="59" spans="1:15" s="152" customFormat="1" ht="20.100000000000001" customHeight="1" x14ac:dyDescent="0.25">
      <c r="A59" s="161" t="s">
        <v>52</v>
      </c>
      <c r="B59" s="58">
        <v>33</v>
      </c>
      <c r="C59" s="58">
        <v>0</v>
      </c>
      <c r="D59" s="58">
        <v>0</v>
      </c>
      <c r="E59" s="58">
        <v>8</v>
      </c>
      <c r="F59" s="58">
        <v>0</v>
      </c>
      <c r="G59" s="58">
        <v>0</v>
      </c>
      <c r="H59" s="58">
        <v>0</v>
      </c>
      <c r="I59" s="58">
        <v>0</v>
      </c>
      <c r="J59" s="59">
        <f t="shared" si="0"/>
        <v>41</v>
      </c>
      <c r="K59" s="150"/>
      <c r="L59" s="148"/>
      <c r="M59" s="150"/>
      <c r="N59" s="151"/>
      <c r="O59" s="151"/>
    </row>
    <row r="60" spans="1:15" s="152" customFormat="1" ht="20.100000000000001" customHeight="1" x14ac:dyDescent="0.25">
      <c r="A60" s="161" t="s">
        <v>53</v>
      </c>
      <c r="B60" s="58">
        <v>198.75</v>
      </c>
      <c r="C60" s="58">
        <v>70</v>
      </c>
      <c r="D60" s="58">
        <v>0</v>
      </c>
      <c r="E60" s="58">
        <v>0</v>
      </c>
      <c r="F60" s="58">
        <v>147</v>
      </c>
      <c r="G60" s="58">
        <v>0</v>
      </c>
      <c r="H60" s="58">
        <v>0</v>
      </c>
      <c r="I60" s="58">
        <v>14.25</v>
      </c>
      <c r="J60" s="59">
        <f t="shared" si="0"/>
        <v>430</v>
      </c>
      <c r="K60" s="150"/>
      <c r="L60" s="148"/>
      <c r="M60" s="150"/>
      <c r="N60" s="151"/>
      <c r="O60" s="151"/>
    </row>
    <row r="61" spans="1:15" s="152" customFormat="1" ht="20.100000000000001" customHeight="1" x14ac:dyDescent="0.25">
      <c r="A61" s="161" t="s">
        <v>101</v>
      </c>
      <c r="B61" s="58">
        <v>1422.3027767456049</v>
      </c>
      <c r="C61" s="58">
        <v>204.75775314132412</v>
      </c>
      <c r="D61" s="58">
        <v>0.29504504504504503</v>
      </c>
      <c r="E61" s="58">
        <v>7.1048841424582383</v>
      </c>
      <c r="F61" s="58">
        <v>467.30424680792089</v>
      </c>
      <c r="G61" s="58">
        <v>0</v>
      </c>
      <c r="H61" s="58">
        <v>0</v>
      </c>
      <c r="I61" s="58">
        <v>0</v>
      </c>
      <c r="J61" s="59">
        <f t="shared" si="0"/>
        <v>2101.7647058823532</v>
      </c>
      <c r="K61" s="150"/>
      <c r="L61" s="148"/>
      <c r="M61" s="150"/>
      <c r="N61" s="151"/>
      <c r="O61" s="151"/>
    </row>
    <row r="62" spans="1:15" s="152" customFormat="1" ht="20.100000000000001" customHeight="1" x14ac:dyDescent="0.25">
      <c r="A62" s="161" t="s">
        <v>102</v>
      </c>
      <c r="B62" s="58">
        <v>36.871897108739212</v>
      </c>
      <c r="C62" s="58">
        <v>5.215619694397283</v>
      </c>
      <c r="D62" s="58">
        <v>0</v>
      </c>
      <c r="E62" s="58">
        <v>321.35406432555078</v>
      </c>
      <c r="F62" s="58">
        <v>125.94731342462738</v>
      </c>
      <c r="G62" s="58">
        <v>0</v>
      </c>
      <c r="H62" s="58">
        <v>0</v>
      </c>
      <c r="I62" s="58">
        <v>10.61110544668529</v>
      </c>
      <c r="J62" s="59">
        <f t="shared" si="0"/>
        <v>500</v>
      </c>
      <c r="K62" s="150"/>
      <c r="L62" s="148"/>
      <c r="M62" s="150"/>
      <c r="N62" s="151"/>
      <c r="O62" s="151"/>
    </row>
    <row r="63" spans="1:15" s="152" customFormat="1" ht="20.100000000000001" customHeight="1" x14ac:dyDescent="0.25">
      <c r="A63" s="161" t="s">
        <v>103</v>
      </c>
      <c r="B63" s="58">
        <v>210.68906566872383</v>
      </c>
      <c r="C63" s="58">
        <v>70.38356164383562</v>
      </c>
      <c r="D63" s="58">
        <v>6.2686567164179108</v>
      </c>
      <c r="E63" s="58">
        <v>0</v>
      </c>
      <c r="F63" s="58">
        <v>65.890410958904113</v>
      </c>
      <c r="G63" s="58">
        <v>51.042277614858257</v>
      </c>
      <c r="H63" s="58">
        <v>96</v>
      </c>
      <c r="I63" s="58">
        <v>0.72602739726027399</v>
      </c>
      <c r="J63" s="59">
        <f t="shared" si="0"/>
        <v>501.00000000000006</v>
      </c>
      <c r="K63" s="150"/>
      <c r="L63" s="148"/>
      <c r="M63" s="150"/>
      <c r="N63" s="151"/>
      <c r="O63" s="151"/>
    </row>
    <row r="64" spans="1:15" s="152" customFormat="1" ht="20.100000000000001" customHeight="1" x14ac:dyDescent="0.25">
      <c r="A64" s="161" t="s">
        <v>104</v>
      </c>
      <c r="B64" s="58">
        <v>57.789644012944983</v>
      </c>
      <c r="C64" s="58">
        <v>0</v>
      </c>
      <c r="D64" s="58">
        <v>0</v>
      </c>
      <c r="E64" s="58">
        <v>36.601941747572816</v>
      </c>
      <c r="F64" s="58">
        <v>108</v>
      </c>
      <c r="G64" s="58">
        <v>0</v>
      </c>
      <c r="H64" s="58">
        <v>43.608414239482201</v>
      </c>
      <c r="I64" s="58">
        <v>66</v>
      </c>
      <c r="J64" s="59">
        <f t="shared" si="0"/>
        <v>312</v>
      </c>
      <c r="K64" s="150"/>
      <c r="L64" s="148"/>
      <c r="M64" s="150"/>
      <c r="N64" s="151"/>
      <c r="O64" s="151"/>
    </row>
    <row r="65" spans="1:15" s="152" customFormat="1" ht="20.100000000000001" customHeight="1" x14ac:dyDescent="0.25">
      <c r="A65" s="161" t="s">
        <v>105</v>
      </c>
      <c r="B65" s="58">
        <v>598.92299007849294</v>
      </c>
      <c r="C65" s="58">
        <v>12.790419161676645</v>
      </c>
      <c r="D65" s="58">
        <v>299.12341606651921</v>
      </c>
      <c r="E65" s="58">
        <v>0</v>
      </c>
      <c r="F65" s="58">
        <v>3272.9643266373801</v>
      </c>
      <c r="G65" s="58">
        <v>1565.4447761510132</v>
      </c>
      <c r="H65" s="58">
        <v>2437.7900000486306</v>
      </c>
      <c r="I65" s="58">
        <v>47.964071856287426</v>
      </c>
      <c r="J65" s="59">
        <f t="shared" si="0"/>
        <v>8235</v>
      </c>
      <c r="K65" s="150"/>
      <c r="L65" s="148"/>
      <c r="M65" s="150"/>
      <c r="N65" s="151"/>
      <c r="O65" s="151"/>
    </row>
    <row r="66" spans="1:15" s="152" customFormat="1" ht="20.100000000000001" customHeight="1" x14ac:dyDescent="0.25">
      <c r="A66" s="161" t="s">
        <v>106</v>
      </c>
      <c r="B66" s="58">
        <v>942.42465947282619</v>
      </c>
      <c r="C66" s="58">
        <v>470.67383673591496</v>
      </c>
      <c r="D66" s="58">
        <v>9731.4487692507337</v>
      </c>
      <c r="E66" s="58">
        <v>107.03912574307753</v>
      </c>
      <c r="F66" s="58">
        <v>751.21267966434993</v>
      </c>
      <c r="G66" s="58">
        <v>1350.0403603621871</v>
      </c>
      <c r="H66" s="58">
        <v>249.5457413712063</v>
      </c>
      <c r="I66" s="58">
        <v>718.61482739970336</v>
      </c>
      <c r="J66" s="59">
        <f t="shared" si="0"/>
        <v>14321</v>
      </c>
      <c r="K66" s="150"/>
      <c r="L66" s="148"/>
      <c r="M66" s="150"/>
      <c r="N66" s="151"/>
      <c r="O66" s="151"/>
    </row>
    <row r="67" spans="1:15" s="152" customFormat="1" ht="20.100000000000001" customHeight="1" x14ac:dyDescent="0.25">
      <c r="A67" s="161" t="s">
        <v>107</v>
      </c>
      <c r="B67" s="58">
        <v>551.89054757981648</v>
      </c>
      <c r="C67" s="58">
        <v>412.98956385615514</v>
      </c>
      <c r="D67" s="58">
        <v>100.27926021424139</v>
      </c>
      <c r="E67" s="58">
        <v>94.360320230667952</v>
      </c>
      <c r="F67" s="58">
        <v>192.05545325699998</v>
      </c>
      <c r="G67" s="58">
        <v>1.375</v>
      </c>
      <c r="H67" s="58">
        <v>47.734905660377358</v>
      </c>
      <c r="I67" s="58">
        <v>51.314949201741655</v>
      </c>
      <c r="J67" s="59">
        <f t="shared" si="0"/>
        <v>1451.9999999999998</v>
      </c>
      <c r="K67" s="150"/>
      <c r="L67" s="148"/>
      <c r="M67" s="150"/>
      <c r="N67" s="151"/>
      <c r="O67" s="151"/>
    </row>
    <row r="68" spans="1:15" s="152" customFormat="1" ht="20.100000000000001" customHeight="1" x14ac:dyDescent="0.25">
      <c r="A68" s="161" t="s">
        <v>108</v>
      </c>
      <c r="B68" s="58">
        <v>29.77111410601977</v>
      </c>
      <c r="C68" s="58">
        <v>86.228885893980234</v>
      </c>
      <c r="D68" s="58">
        <v>46</v>
      </c>
      <c r="E68" s="58">
        <v>0</v>
      </c>
      <c r="F68" s="58">
        <v>0</v>
      </c>
      <c r="G68" s="58">
        <v>0</v>
      </c>
      <c r="H68" s="58">
        <v>0</v>
      </c>
      <c r="I68" s="58">
        <v>106</v>
      </c>
      <c r="J68" s="59">
        <f t="shared" si="0"/>
        <v>268</v>
      </c>
      <c r="K68" s="150"/>
      <c r="L68" s="148"/>
      <c r="M68" s="150"/>
      <c r="N68" s="151"/>
      <c r="O68" s="151"/>
    </row>
    <row r="69" spans="1:15" s="152" customFormat="1" ht="20.100000000000001" customHeight="1" x14ac:dyDescent="0.25">
      <c r="A69" s="161" t="s">
        <v>54</v>
      </c>
      <c r="B69" s="58">
        <v>25312.380022102159</v>
      </c>
      <c r="C69" s="58">
        <v>5374.1199657984316</v>
      </c>
      <c r="D69" s="58">
        <v>22023.137839864852</v>
      </c>
      <c r="E69" s="58">
        <v>2487.4978719592359</v>
      </c>
      <c r="F69" s="58">
        <v>11077.156322331515</v>
      </c>
      <c r="G69" s="58">
        <v>5067.0423628692924</v>
      </c>
      <c r="H69" s="58">
        <v>19322.412476483227</v>
      </c>
      <c r="I69" s="58">
        <v>3760.2265711098789</v>
      </c>
      <c r="J69" s="59">
        <f t="shared" si="0"/>
        <v>94423.973432518585</v>
      </c>
      <c r="K69" s="150"/>
      <c r="L69" s="148"/>
      <c r="M69" s="150"/>
      <c r="N69" s="151"/>
      <c r="O69" s="151"/>
    </row>
    <row r="70" spans="1:15" s="152" customFormat="1" ht="20.25" customHeight="1" x14ac:dyDescent="0.25">
      <c r="A70" s="161" t="s">
        <v>55</v>
      </c>
      <c r="B70" s="58">
        <v>60635.089861925087</v>
      </c>
      <c r="C70" s="58">
        <v>44075.326305893715</v>
      </c>
      <c r="D70" s="58">
        <v>29922.968515848446</v>
      </c>
      <c r="E70" s="58">
        <v>63247.23308970857</v>
      </c>
      <c r="F70" s="58">
        <v>18191.415613241486</v>
      </c>
      <c r="G70" s="58">
        <v>28801.110689339821</v>
      </c>
      <c r="H70" s="58">
        <v>55039.211285837431</v>
      </c>
      <c r="I70" s="58">
        <v>16075.64463820546</v>
      </c>
      <c r="J70" s="59">
        <f t="shared" si="0"/>
        <v>315988.00000000006</v>
      </c>
      <c r="K70" s="150"/>
      <c r="L70" s="148"/>
      <c r="M70" s="150"/>
      <c r="N70" s="151"/>
      <c r="O70" s="151"/>
    </row>
    <row r="71" spans="1:15" s="152" customFormat="1" ht="20.25" customHeight="1" thickBot="1" x14ac:dyDescent="0.3">
      <c r="A71" s="68" t="s">
        <v>10</v>
      </c>
      <c r="B71" s="53">
        <f t="shared" ref="B71:I71" si="1">SUM(B9:B70)</f>
        <v>300765.95441798662</v>
      </c>
      <c r="C71" s="53">
        <f t="shared" si="1"/>
        <v>1770595.7181935126</v>
      </c>
      <c r="D71" s="53">
        <f t="shared" si="1"/>
        <v>914316.02674586698</v>
      </c>
      <c r="E71" s="53">
        <f t="shared" si="1"/>
        <v>883070.09925369488</v>
      </c>
      <c r="F71" s="53">
        <f t="shared" si="1"/>
        <v>343153.15095310257</v>
      </c>
      <c r="G71" s="53">
        <f t="shared" si="1"/>
        <v>293794.20850771636</v>
      </c>
      <c r="H71" s="53">
        <f t="shared" si="1"/>
        <v>1030806.5913347402</v>
      </c>
      <c r="I71" s="53">
        <f t="shared" si="1"/>
        <v>349701.34763325623</v>
      </c>
      <c r="J71" s="54">
        <f>SUM(J9:J70)</f>
        <v>5886203.0970398765</v>
      </c>
      <c r="K71" s="153"/>
      <c r="L71" s="148"/>
      <c r="M71" s="151"/>
      <c r="N71" s="151"/>
      <c r="O71" s="151"/>
    </row>
    <row r="72" spans="1:15" s="151" customFormat="1" ht="14.25" customHeight="1" x14ac:dyDescent="0.25">
      <c r="A72" s="111" t="s">
        <v>122</v>
      </c>
      <c r="B72" s="111"/>
      <c r="C72" s="111"/>
      <c r="D72" s="111"/>
      <c r="E72" s="111"/>
      <c r="F72" s="111" t="s">
        <v>284</v>
      </c>
      <c r="G72" s="111"/>
      <c r="H72" s="155"/>
      <c r="I72" s="155"/>
      <c r="J72" s="155"/>
      <c r="L72" s="148"/>
    </row>
    <row r="73" spans="1:15" s="151" customFormat="1" ht="12" customHeight="1" x14ac:dyDescent="0.25">
      <c r="A73" s="111" t="s">
        <v>123</v>
      </c>
      <c r="B73" s="111"/>
      <c r="C73" s="111"/>
      <c r="D73" s="111"/>
      <c r="E73" s="111"/>
      <c r="F73" s="111"/>
      <c r="G73" s="111"/>
      <c r="H73" s="155"/>
      <c r="I73" s="155"/>
      <c r="J73" s="155"/>
      <c r="L73" s="148"/>
    </row>
    <row r="74" spans="1:15" s="151" customFormat="1" ht="20.25" customHeight="1" x14ac:dyDescent="0.25">
      <c r="A74" s="154"/>
      <c r="B74" s="155"/>
      <c r="C74" s="155"/>
      <c r="D74" s="155"/>
      <c r="E74" s="155"/>
      <c r="F74" s="155"/>
      <c r="G74" s="155"/>
      <c r="H74" s="155"/>
      <c r="I74" s="155"/>
      <c r="J74" s="155"/>
      <c r="L74" s="148"/>
    </row>
    <row r="75" spans="1:15" s="147" customFormat="1" x14ac:dyDescent="0.25">
      <c r="L75" s="148"/>
    </row>
    <row r="76" spans="1:15" s="147" customFormat="1" x14ac:dyDescent="0.25">
      <c r="L76" s="148"/>
    </row>
    <row r="77" spans="1:15" s="147" customFormat="1" x14ac:dyDescent="0.25">
      <c r="L77" s="148"/>
    </row>
    <row r="78" spans="1:15" s="147" customFormat="1" x14ac:dyDescent="0.25">
      <c r="A78" s="199" t="s">
        <v>285</v>
      </c>
      <c r="B78" s="199"/>
      <c r="C78" s="199"/>
      <c r="D78" s="199"/>
      <c r="E78" s="199"/>
      <c r="F78" s="199"/>
      <c r="G78" s="199"/>
      <c r="H78" s="199"/>
      <c r="I78" s="199"/>
      <c r="J78" s="199"/>
      <c r="L78" s="148"/>
    </row>
    <row r="79" spans="1:15" s="147" customFormat="1" x14ac:dyDescent="0.25">
      <c r="A79" s="199" t="s">
        <v>83</v>
      </c>
      <c r="B79" s="199"/>
      <c r="C79" s="199"/>
      <c r="D79" s="199"/>
      <c r="E79" s="199"/>
      <c r="F79" s="199"/>
      <c r="G79" s="199"/>
      <c r="H79" s="199"/>
      <c r="I79" s="199"/>
      <c r="J79" s="199"/>
      <c r="L79" s="148"/>
    </row>
    <row r="80" spans="1:15" s="147" customFormat="1" ht="6.75" customHeight="1" thickBot="1" x14ac:dyDescent="0.3">
      <c r="L80" s="148"/>
    </row>
    <row r="81" spans="1:13" ht="19.5" customHeight="1" x14ac:dyDescent="0.25">
      <c r="A81" s="159" t="s">
        <v>1</v>
      </c>
      <c r="B81" s="159" t="s">
        <v>2</v>
      </c>
      <c r="C81" s="159" t="s">
        <v>3</v>
      </c>
      <c r="D81" s="159" t="s">
        <v>4</v>
      </c>
      <c r="E81" s="159" t="s">
        <v>5</v>
      </c>
      <c r="F81" s="159" t="s">
        <v>6</v>
      </c>
      <c r="G81" s="159" t="s">
        <v>7</v>
      </c>
      <c r="H81" s="159" t="s">
        <v>8</v>
      </c>
      <c r="I81" s="159" t="s">
        <v>9</v>
      </c>
      <c r="J81" s="166" t="s">
        <v>10</v>
      </c>
    </row>
    <row r="82" spans="1:13" ht="20.100000000000001" customHeight="1" x14ac:dyDescent="0.25">
      <c r="A82" s="161" t="s">
        <v>243</v>
      </c>
      <c r="B82" s="58">
        <v>26411.07120862692</v>
      </c>
      <c r="C82" s="58">
        <v>1420469.5730348532</v>
      </c>
      <c r="D82" s="58">
        <v>670473.62246145366</v>
      </c>
      <c r="E82" s="58">
        <v>494556.19757454313</v>
      </c>
      <c r="F82" s="58">
        <v>38866.980302758166</v>
      </c>
      <c r="G82" s="58">
        <v>0</v>
      </c>
      <c r="H82" s="58">
        <v>186418.47293163213</v>
      </c>
      <c r="I82" s="58">
        <v>75346.082486133004</v>
      </c>
      <c r="J82" s="59">
        <f>SUM(B82:I82)</f>
        <v>2912542.0000000005</v>
      </c>
      <c r="K82" s="150"/>
      <c r="M82" s="150"/>
    </row>
    <row r="83" spans="1:13" ht="20.100000000000001" customHeight="1" x14ac:dyDescent="0.25">
      <c r="A83" s="161" t="s">
        <v>12</v>
      </c>
      <c r="B83" s="58">
        <v>23179.049267799262</v>
      </c>
      <c r="C83" s="58">
        <v>20934.788829472727</v>
      </c>
      <c r="D83" s="58">
        <v>23642.800816440897</v>
      </c>
      <c r="E83" s="58">
        <v>17994.014103687736</v>
      </c>
      <c r="F83" s="58">
        <v>29929.897124972904</v>
      </c>
      <c r="G83" s="58">
        <v>42890.868389830699</v>
      </c>
      <c r="H83" s="58">
        <v>273154.64987896587</v>
      </c>
      <c r="I83" s="58">
        <v>21485.012426531401</v>
      </c>
      <c r="J83" s="59">
        <f t="shared" ref="J83:J141" si="2">SUM(B83:I83)</f>
        <v>453211.08083770151</v>
      </c>
      <c r="K83" s="150"/>
      <c r="M83" s="150"/>
    </row>
    <row r="84" spans="1:13" ht="20.100000000000001" customHeight="1" x14ac:dyDescent="0.25">
      <c r="A84" s="161" t="s">
        <v>13</v>
      </c>
      <c r="B84" s="58">
        <v>0</v>
      </c>
      <c r="C84" s="58">
        <v>0</v>
      </c>
      <c r="D84" s="58">
        <v>337</v>
      </c>
      <c r="E84" s="58">
        <v>201.32508833922262</v>
      </c>
      <c r="F84" s="58">
        <v>0</v>
      </c>
      <c r="G84" s="58">
        <v>1932.6132429787942</v>
      </c>
      <c r="H84" s="58">
        <v>1428.0616686819831</v>
      </c>
      <c r="I84" s="58">
        <v>0</v>
      </c>
      <c r="J84" s="59">
        <f t="shared" si="2"/>
        <v>3899</v>
      </c>
      <c r="K84" s="150"/>
      <c r="M84" s="150"/>
    </row>
    <row r="85" spans="1:13" ht="20.100000000000001" customHeight="1" x14ac:dyDescent="0.25">
      <c r="A85" s="161" t="s">
        <v>14</v>
      </c>
      <c r="B85" s="58">
        <v>4974.6198275292627</v>
      </c>
      <c r="C85" s="58">
        <v>3364128.4261029842</v>
      </c>
      <c r="D85" s="58">
        <v>380.73267706097613</v>
      </c>
      <c r="E85" s="58">
        <v>17420.503039567629</v>
      </c>
      <c r="F85" s="58">
        <v>107051.46962033804</v>
      </c>
      <c r="G85" s="58">
        <v>101424.39495738491</v>
      </c>
      <c r="H85" s="58">
        <v>37444.37092450069</v>
      </c>
      <c r="I85" s="58">
        <v>1587577.5828506344</v>
      </c>
      <c r="J85" s="59">
        <v>1740134.0333333334</v>
      </c>
      <c r="K85" s="150"/>
      <c r="M85" s="150"/>
    </row>
    <row r="86" spans="1:13" ht="20.100000000000001" customHeight="1" x14ac:dyDescent="0.25">
      <c r="A86" s="161" t="s">
        <v>15</v>
      </c>
      <c r="B86" s="58">
        <v>435.50445651695605</v>
      </c>
      <c r="C86" s="58">
        <v>1213.3313398324026</v>
      </c>
      <c r="D86" s="58">
        <v>14893.369277419086</v>
      </c>
      <c r="E86" s="58">
        <v>37.78874881521255</v>
      </c>
      <c r="F86" s="58">
        <v>0</v>
      </c>
      <c r="G86" s="58">
        <v>21.235948981476163</v>
      </c>
      <c r="H86" s="58">
        <v>42539.652515428417</v>
      </c>
      <c r="I86" s="58">
        <v>4311.4290601277544</v>
      </c>
      <c r="J86" s="59">
        <f t="shared" si="2"/>
        <v>63452.311347121307</v>
      </c>
      <c r="K86" s="150"/>
      <c r="M86" s="150"/>
    </row>
    <row r="87" spans="1:13" ht="20.100000000000001" customHeight="1" x14ac:dyDescent="0.25">
      <c r="A87" s="161" t="s">
        <v>16</v>
      </c>
      <c r="B87" s="58">
        <v>8940.5943885054276</v>
      </c>
      <c r="C87" s="58">
        <v>1869.3873042117743</v>
      </c>
      <c r="D87" s="58">
        <v>4821.1705550814322</v>
      </c>
      <c r="E87" s="58">
        <v>10508.816337817032</v>
      </c>
      <c r="F87" s="58">
        <v>16746.884303717081</v>
      </c>
      <c r="G87" s="58">
        <v>23460.41450070374</v>
      </c>
      <c r="H87" s="58">
        <v>193062.53697998822</v>
      </c>
      <c r="I87" s="58">
        <v>10743.747142808941</v>
      </c>
      <c r="J87" s="59">
        <f t="shared" si="2"/>
        <v>270153.55151283363</v>
      </c>
      <c r="K87" s="150"/>
      <c r="M87" s="150"/>
    </row>
    <row r="88" spans="1:13" ht="20.100000000000001" customHeight="1" x14ac:dyDescent="0.25">
      <c r="A88" s="161" t="s">
        <v>17</v>
      </c>
      <c r="B88" s="58">
        <v>400.61167177860108</v>
      </c>
      <c r="C88" s="58">
        <v>669.20985193663626</v>
      </c>
      <c r="D88" s="58">
        <v>6489.1470146435113</v>
      </c>
      <c r="E88" s="58">
        <v>694.39410221163052</v>
      </c>
      <c r="F88" s="58">
        <v>2776.7167939938367</v>
      </c>
      <c r="G88" s="58">
        <v>67017.394906385336</v>
      </c>
      <c r="H88" s="58">
        <v>125191.64322990156</v>
      </c>
      <c r="I88" s="58">
        <v>78007.556740176005</v>
      </c>
      <c r="J88" s="59">
        <f t="shared" si="2"/>
        <v>281246.67431102711</v>
      </c>
      <c r="K88" s="150"/>
      <c r="M88" s="150"/>
    </row>
    <row r="89" spans="1:13" ht="20.100000000000001" customHeight="1" x14ac:dyDescent="0.25">
      <c r="A89" s="161" t="s">
        <v>18</v>
      </c>
      <c r="B89" s="58">
        <v>912.06602975882481</v>
      </c>
      <c r="C89" s="58">
        <v>0</v>
      </c>
      <c r="D89" s="58">
        <v>2339.9332557186808</v>
      </c>
      <c r="E89" s="58">
        <v>0</v>
      </c>
      <c r="F89" s="58">
        <v>81.358911890936639</v>
      </c>
      <c r="G89" s="58">
        <v>2257.0856018405934</v>
      </c>
      <c r="H89" s="58">
        <v>5770.1671330751797</v>
      </c>
      <c r="I89" s="58">
        <v>1427.3890677157844</v>
      </c>
      <c r="J89" s="59">
        <f>SUM(B89:I89)</f>
        <v>12788</v>
      </c>
      <c r="K89" s="150"/>
      <c r="M89" s="150"/>
    </row>
    <row r="90" spans="1:13" ht="20.100000000000001" customHeight="1" x14ac:dyDescent="0.25">
      <c r="A90" s="161" t="s">
        <v>19</v>
      </c>
      <c r="B90" s="58">
        <v>2398.8365593147037</v>
      </c>
      <c r="C90" s="58">
        <v>3962.8727865720884</v>
      </c>
      <c r="D90" s="58">
        <v>12006.787184085315</v>
      </c>
      <c r="E90" s="58">
        <v>2224.1828132619094</v>
      </c>
      <c r="F90" s="58">
        <v>24020.692865188401</v>
      </c>
      <c r="G90" s="58">
        <v>51804.315332053782</v>
      </c>
      <c r="H90" s="58">
        <v>229598.22947817275</v>
      </c>
      <c r="I90" s="58">
        <v>2512.7135089249145</v>
      </c>
      <c r="J90" s="59">
        <f t="shared" si="2"/>
        <v>328528.63052757387</v>
      </c>
      <c r="K90" s="150"/>
      <c r="M90" s="150"/>
    </row>
    <row r="91" spans="1:13" ht="20.100000000000001" customHeight="1" x14ac:dyDescent="0.25">
      <c r="A91" s="161" t="s">
        <v>90</v>
      </c>
      <c r="B91" s="58">
        <v>918.6698536985441</v>
      </c>
      <c r="C91" s="58">
        <v>1.0465116279069768</v>
      </c>
      <c r="D91" s="58">
        <v>68.334601173657902</v>
      </c>
      <c r="E91" s="58">
        <v>2110.9490334998914</v>
      </c>
      <c r="F91" s="58">
        <v>0</v>
      </c>
      <c r="G91" s="58">
        <v>0</v>
      </c>
      <c r="H91" s="58">
        <v>0</v>
      </c>
      <c r="I91" s="58">
        <v>0</v>
      </c>
      <c r="J91" s="59">
        <f t="shared" si="2"/>
        <v>3099.0000000000005</v>
      </c>
      <c r="K91" s="150"/>
      <c r="M91" s="150"/>
    </row>
    <row r="92" spans="1:13" ht="20.100000000000001" customHeight="1" x14ac:dyDescent="0.25">
      <c r="A92" s="161" t="s">
        <v>20</v>
      </c>
      <c r="B92" s="58">
        <v>13929.200417215539</v>
      </c>
      <c r="C92" s="58">
        <v>16279.05555049965</v>
      </c>
      <c r="D92" s="58">
        <v>1080.5380824148056</v>
      </c>
      <c r="E92" s="58">
        <v>36011.838939194116</v>
      </c>
      <c r="F92" s="58">
        <v>5434.9745512341406</v>
      </c>
      <c r="G92" s="58">
        <v>4543.0089234483721</v>
      </c>
      <c r="H92" s="58">
        <v>27991.300762581341</v>
      </c>
      <c r="I92" s="58">
        <v>3248.6122553692849</v>
      </c>
      <c r="J92" s="59">
        <f t="shared" si="2"/>
        <v>108518.52948195726</v>
      </c>
      <c r="K92" s="150"/>
      <c r="M92" s="150"/>
    </row>
    <row r="93" spans="1:13" ht="20.100000000000001" customHeight="1" x14ac:dyDescent="0.25">
      <c r="A93" s="161" t="s">
        <v>21</v>
      </c>
      <c r="B93" s="58">
        <v>430.04493767251233</v>
      </c>
      <c r="C93" s="58">
        <v>10397.726314230427</v>
      </c>
      <c r="D93" s="58">
        <v>666.1034003262389</v>
      </c>
      <c r="E93" s="58">
        <v>2247.9844532023494</v>
      </c>
      <c r="F93" s="58">
        <v>21484.999223618208</v>
      </c>
      <c r="G93" s="58">
        <v>6300.3913869449825</v>
      </c>
      <c r="H93" s="58">
        <v>20.598727484322183</v>
      </c>
      <c r="I93" s="58">
        <v>26706.466944060288</v>
      </c>
      <c r="J93" s="59">
        <f t="shared" si="2"/>
        <v>68254.315387539333</v>
      </c>
      <c r="K93" s="150"/>
      <c r="M93" s="150"/>
    </row>
    <row r="94" spans="1:13" ht="20.100000000000001" customHeight="1" x14ac:dyDescent="0.25">
      <c r="A94" s="161" t="s">
        <v>22</v>
      </c>
      <c r="B94" s="58">
        <v>0</v>
      </c>
      <c r="C94" s="58">
        <v>0</v>
      </c>
      <c r="D94" s="58">
        <v>0</v>
      </c>
      <c r="E94" s="58">
        <v>49916.664339990399</v>
      </c>
      <c r="F94" s="58">
        <v>1200.1057728306964</v>
      </c>
      <c r="G94" s="58">
        <v>1079.7522416847646</v>
      </c>
      <c r="H94" s="58">
        <v>993.78970775095297</v>
      </c>
      <c r="I94" s="58">
        <v>0</v>
      </c>
      <c r="J94" s="59">
        <f t="shared" si="2"/>
        <v>53190.312062256817</v>
      </c>
      <c r="K94" s="150"/>
      <c r="M94" s="150"/>
    </row>
    <row r="95" spans="1:13" ht="20.100000000000001" customHeight="1" x14ac:dyDescent="0.25">
      <c r="A95" s="161" t="s">
        <v>23</v>
      </c>
      <c r="B95" s="58">
        <v>4395.0965688509623</v>
      </c>
      <c r="C95" s="58">
        <v>18510.706920020286</v>
      </c>
      <c r="D95" s="58">
        <v>1473.4194837046527</v>
      </c>
      <c r="E95" s="58">
        <v>10180.456827813883</v>
      </c>
      <c r="F95" s="58">
        <v>16770.301701486802</v>
      </c>
      <c r="G95" s="58">
        <v>12185.268790353417</v>
      </c>
      <c r="H95" s="58">
        <v>984.0338719143939</v>
      </c>
      <c r="I95" s="58">
        <v>11818.715835855599</v>
      </c>
      <c r="J95" s="59">
        <f t="shared" si="2"/>
        <v>76318</v>
      </c>
      <c r="K95" s="150"/>
      <c r="M95" s="150"/>
    </row>
    <row r="96" spans="1:13" ht="20.100000000000001" customHeight="1" x14ac:dyDescent="0.25">
      <c r="A96" s="161" t="s">
        <v>24</v>
      </c>
      <c r="B96" s="58">
        <v>61659.55126942214</v>
      </c>
      <c r="C96" s="58">
        <v>42874.440151893272</v>
      </c>
      <c r="D96" s="58">
        <v>45774.570275990867</v>
      </c>
      <c r="E96" s="58">
        <v>111981.48833331119</v>
      </c>
      <c r="F96" s="58">
        <v>33141.358045091962</v>
      </c>
      <c r="G96" s="58">
        <v>10502.853836995453</v>
      </c>
      <c r="H96" s="58">
        <v>24236.484218953057</v>
      </c>
      <c r="I96" s="58">
        <v>13912.586498580817</v>
      </c>
      <c r="J96" s="59">
        <f t="shared" si="2"/>
        <v>344083.33263023879</v>
      </c>
      <c r="K96" s="150"/>
      <c r="M96" s="150"/>
    </row>
    <row r="97" spans="1:13" ht="20.100000000000001" customHeight="1" x14ac:dyDescent="0.25">
      <c r="A97" s="161" t="s">
        <v>91</v>
      </c>
      <c r="B97" s="58">
        <v>51.878378378378379</v>
      </c>
      <c r="C97" s="58">
        <v>876.39637799384502</v>
      </c>
      <c r="D97" s="58">
        <v>2.6515791954745445</v>
      </c>
      <c r="E97" s="58">
        <v>49.129411764705878</v>
      </c>
      <c r="F97" s="58">
        <v>441.9558299197347</v>
      </c>
      <c r="G97" s="58">
        <v>85.483717511935566</v>
      </c>
      <c r="H97" s="58">
        <v>0</v>
      </c>
      <c r="I97" s="58">
        <v>480.81115350463836</v>
      </c>
      <c r="J97" s="59">
        <f t="shared" si="2"/>
        <v>1988.3064482687123</v>
      </c>
      <c r="K97" s="150"/>
      <c r="M97" s="150"/>
    </row>
    <row r="98" spans="1:13" ht="20.100000000000001" customHeight="1" x14ac:dyDescent="0.25">
      <c r="A98" s="161" t="s">
        <v>25</v>
      </c>
      <c r="B98" s="58">
        <v>9488.9594900056836</v>
      </c>
      <c r="C98" s="58">
        <v>11326.051008612219</v>
      </c>
      <c r="D98" s="58">
        <v>44969.206122019787</v>
      </c>
      <c r="E98" s="58">
        <v>23896.530260313681</v>
      </c>
      <c r="F98" s="58">
        <v>5502.9709898508672</v>
      </c>
      <c r="G98" s="58">
        <v>9768.5259723520667</v>
      </c>
      <c r="H98" s="58">
        <v>21384.563521781907</v>
      </c>
      <c r="I98" s="58">
        <v>1765.000593820037</v>
      </c>
      <c r="J98" s="59">
        <f t="shared" si="2"/>
        <v>128101.80795875625</v>
      </c>
      <c r="K98" s="150"/>
      <c r="M98" s="150"/>
    </row>
    <row r="99" spans="1:13" ht="20.100000000000001" customHeight="1" x14ac:dyDescent="0.25">
      <c r="A99" s="161" t="s">
        <v>26</v>
      </c>
      <c r="B99" s="58">
        <v>0</v>
      </c>
      <c r="C99" s="58">
        <v>0</v>
      </c>
      <c r="D99" s="58">
        <v>0</v>
      </c>
      <c r="E99" s="58">
        <v>5696</v>
      </c>
      <c r="F99" s="58">
        <v>0</v>
      </c>
      <c r="G99" s="58">
        <v>0</v>
      </c>
      <c r="H99" s="58">
        <v>0</v>
      </c>
      <c r="I99" s="58">
        <v>0</v>
      </c>
      <c r="J99" s="59">
        <f t="shared" si="2"/>
        <v>5696</v>
      </c>
      <c r="K99" s="150"/>
      <c r="M99" s="150"/>
    </row>
    <row r="100" spans="1:13" ht="20.100000000000001" customHeight="1" x14ac:dyDescent="0.25">
      <c r="A100" s="161" t="s">
        <v>27</v>
      </c>
      <c r="B100" s="58">
        <v>4269.1134481974614</v>
      </c>
      <c r="C100" s="58">
        <v>36613.866858042064</v>
      </c>
      <c r="D100" s="58">
        <v>7051.1007079457568</v>
      </c>
      <c r="E100" s="58">
        <v>12642.765112335213</v>
      </c>
      <c r="F100" s="58">
        <v>22839.381558790072</v>
      </c>
      <c r="G100" s="58">
        <v>10191.539467011347</v>
      </c>
      <c r="H100" s="58">
        <v>17170.694110807079</v>
      </c>
      <c r="I100" s="58">
        <v>12677.27159035813</v>
      </c>
      <c r="J100" s="59">
        <f t="shared" si="2"/>
        <v>123455.7328534871</v>
      </c>
      <c r="K100" s="150"/>
      <c r="M100" s="150"/>
    </row>
    <row r="101" spans="1:13" ht="20.100000000000001" customHeight="1" x14ac:dyDescent="0.25">
      <c r="A101" s="161" t="s">
        <v>28</v>
      </c>
      <c r="B101" s="58">
        <v>1335.9920471091941</v>
      </c>
      <c r="C101" s="58">
        <v>2069.5985425671875</v>
      </c>
      <c r="D101" s="58">
        <v>2235.9061647737717</v>
      </c>
      <c r="E101" s="58">
        <v>10171.880129685467</v>
      </c>
      <c r="F101" s="58">
        <v>996.22797980434211</v>
      </c>
      <c r="G101" s="58">
        <v>13398.51608294478</v>
      </c>
      <c r="H101" s="58">
        <v>24646.616331501205</v>
      </c>
      <c r="I101" s="58">
        <v>386.26272161405433</v>
      </c>
      <c r="J101" s="59">
        <f t="shared" si="2"/>
        <v>55241</v>
      </c>
      <c r="K101" s="150"/>
      <c r="M101" s="150"/>
    </row>
    <row r="102" spans="1:13" ht="20.100000000000001" customHeight="1" x14ac:dyDescent="0.25">
      <c r="A102" s="161" t="s">
        <v>29</v>
      </c>
      <c r="B102" s="58">
        <v>9281.1507112052695</v>
      </c>
      <c r="C102" s="58">
        <v>3.2280849890311316</v>
      </c>
      <c r="D102" s="58">
        <v>5041.9011663478341</v>
      </c>
      <c r="E102" s="58">
        <v>12637.833955486889</v>
      </c>
      <c r="F102" s="58">
        <v>13999.836498072586</v>
      </c>
      <c r="G102" s="58">
        <v>3761.1149389216098</v>
      </c>
      <c r="H102" s="58">
        <v>30380.373503353119</v>
      </c>
      <c r="I102" s="58">
        <v>115.56114162365698</v>
      </c>
      <c r="J102" s="59">
        <f t="shared" si="2"/>
        <v>75220.999999999985</v>
      </c>
      <c r="K102" s="150"/>
      <c r="M102" s="150"/>
    </row>
    <row r="103" spans="1:13" ht="20.100000000000001" customHeight="1" x14ac:dyDescent="0.25">
      <c r="A103" s="161" t="s">
        <v>30</v>
      </c>
      <c r="B103" s="58">
        <v>505.72228795941209</v>
      </c>
      <c r="C103" s="58">
        <v>109.40848908403075</v>
      </c>
      <c r="D103" s="58">
        <v>119.40590357400889</v>
      </c>
      <c r="E103" s="58">
        <v>7003.9838311734156</v>
      </c>
      <c r="F103" s="58">
        <v>3714.8390010492985</v>
      </c>
      <c r="G103" s="58">
        <v>698.55165838993923</v>
      </c>
      <c r="H103" s="58">
        <v>138.2113735632399</v>
      </c>
      <c r="I103" s="58">
        <v>198.87745520665482</v>
      </c>
      <c r="J103" s="59">
        <f t="shared" si="2"/>
        <v>12488.999999999998</v>
      </c>
      <c r="K103" s="150"/>
      <c r="M103" s="150"/>
    </row>
    <row r="104" spans="1:13" ht="20.100000000000001" customHeight="1" x14ac:dyDescent="0.25">
      <c r="A104" s="161" t="s">
        <v>31</v>
      </c>
      <c r="B104" s="58">
        <v>1006.6196235436379</v>
      </c>
      <c r="C104" s="58">
        <v>18.133120876306673</v>
      </c>
      <c r="D104" s="58">
        <v>0.97034068136272567</v>
      </c>
      <c r="E104" s="58">
        <v>23158.566813784237</v>
      </c>
      <c r="F104" s="58">
        <v>461.00974776848409</v>
      </c>
      <c r="G104" s="58">
        <v>19.272458118023518</v>
      </c>
      <c r="H104" s="58">
        <v>29.351360226502806</v>
      </c>
      <c r="I104" s="58">
        <v>53.576535001449905</v>
      </c>
      <c r="J104" s="59">
        <f t="shared" si="2"/>
        <v>24747.500000000004</v>
      </c>
      <c r="K104" s="150"/>
      <c r="M104" s="150"/>
    </row>
    <row r="105" spans="1:13" ht="20.100000000000001" customHeight="1" x14ac:dyDescent="0.25">
      <c r="A105" s="161" t="s">
        <v>32</v>
      </c>
      <c r="B105" s="58">
        <v>99.481018075611686</v>
      </c>
      <c r="C105" s="58">
        <v>1.825484764542936</v>
      </c>
      <c r="D105" s="58">
        <v>0</v>
      </c>
      <c r="E105" s="58">
        <v>11375.588652458648</v>
      </c>
      <c r="F105" s="58">
        <v>1632.8977632663102</v>
      </c>
      <c r="G105" s="58">
        <v>20.961690698331921</v>
      </c>
      <c r="H105" s="58">
        <v>90.503055234958367</v>
      </c>
      <c r="I105" s="58">
        <v>63.742335501599825</v>
      </c>
      <c r="J105" s="59">
        <f t="shared" si="2"/>
        <v>13285.000000000002</v>
      </c>
      <c r="K105" s="150"/>
      <c r="M105" s="150"/>
    </row>
    <row r="106" spans="1:13" ht="20.100000000000001" customHeight="1" x14ac:dyDescent="0.25">
      <c r="A106" s="161" t="s">
        <v>33</v>
      </c>
      <c r="B106" s="58">
        <v>82.604525632586061</v>
      </c>
      <c r="C106" s="58">
        <v>0</v>
      </c>
      <c r="D106" s="58">
        <v>0</v>
      </c>
      <c r="E106" s="58">
        <v>88792.116191707682</v>
      </c>
      <c r="F106" s="58">
        <v>516.77337604646596</v>
      </c>
      <c r="G106" s="58">
        <v>2957.7923201045915</v>
      </c>
      <c r="H106" s="58">
        <v>175.11764705882354</v>
      </c>
      <c r="I106" s="58">
        <v>60.595939449886473</v>
      </c>
      <c r="J106" s="59">
        <f t="shared" si="2"/>
        <v>92585.000000000044</v>
      </c>
      <c r="K106" s="150"/>
      <c r="M106" s="150"/>
    </row>
    <row r="107" spans="1:13" ht="20.100000000000001" customHeight="1" x14ac:dyDescent="0.25">
      <c r="A107" s="161" t="s">
        <v>34</v>
      </c>
      <c r="B107" s="58">
        <v>171.0086644470943</v>
      </c>
      <c r="C107" s="58">
        <v>72.62399161683112</v>
      </c>
      <c r="D107" s="58">
        <v>438.37838120622564</v>
      </c>
      <c r="E107" s="58">
        <v>152.44325634684159</v>
      </c>
      <c r="F107" s="58">
        <v>19704.508833083873</v>
      </c>
      <c r="G107" s="58">
        <v>546.05222713700562</v>
      </c>
      <c r="H107" s="58">
        <v>1571.7946759216034</v>
      </c>
      <c r="I107" s="58">
        <v>142.18997024052339</v>
      </c>
      <c r="J107" s="59">
        <f t="shared" si="2"/>
        <v>22799</v>
      </c>
      <c r="K107" s="150"/>
      <c r="M107" s="150"/>
    </row>
    <row r="108" spans="1:13" ht="20.100000000000001" customHeight="1" x14ac:dyDescent="0.25">
      <c r="A108" s="161" t="s">
        <v>84</v>
      </c>
      <c r="B108" s="58">
        <v>2966.1416812212879</v>
      </c>
      <c r="C108" s="58">
        <v>73.515286426908986</v>
      </c>
      <c r="D108" s="58">
        <v>2442.5508712097521</v>
      </c>
      <c r="E108" s="58">
        <v>31750.563929449869</v>
      </c>
      <c r="F108" s="58">
        <v>35931.190104634974</v>
      </c>
      <c r="G108" s="58">
        <v>0</v>
      </c>
      <c r="H108" s="58">
        <v>670.16836520977552</v>
      </c>
      <c r="I108" s="58">
        <v>1032.9722411862863</v>
      </c>
      <c r="J108" s="59">
        <f t="shared" si="2"/>
        <v>74867.10247933885</v>
      </c>
      <c r="K108" s="150"/>
      <c r="M108" s="150"/>
    </row>
    <row r="109" spans="1:13" ht="20.100000000000001" customHeight="1" x14ac:dyDescent="0.25">
      <c r="A109" s="161" t="s">
        <v>36</v>
      </c>
      <c r="B109" s="58">
        <v>0</v>
      </c>
      <c r="C109" s="58">
        <v>2147.5538521435105</v>
      </c>
      <c r="D109" s="58">
        <v>1600.4002416553392</v>
      </c>
      <c r="E109" s="58">
        <v>23966.454813233358</v>
      </c>
      <c r="F109" s="58">
        <v>1021.371837177042</v>
      </c>
      <c r="G109" s="58">
        <v>1465.9259100906295</v>
      </c>
      <c r="H109" s="58">
        <v>1252.4926446485354</v>
      </c>
      <c r="I109" s="58">
        <v>0.80070105157736604</v>
      </c>
      <c r="J109" s="59">
        <f t="shared" si="2"/>
        <v>31454.999999999993</v>
      </c>
      <c r="K109" s="150"/>
      <c r="M109" s="150"/>
    </row>
    <row r="110" spans="1:13" ht="20.100000000000001" customHeight="1" x14ac:dyDescent="0.25">
      <c r="A110" s="161" t="s">
        <v>37</v>
      </c>
      <c r="B110" s="58">
        <v>1.9298969072164949</v>
      </c>
      <c r="C110" s="58">
        <v>2.9731357520013626</v>
      </c>
      <c r="D110" s="58">
        <v>0</v>
      </c>
      <c r="E110" s="58">
        <v>4502.9603256825267</v>
      </c>
      <c r="F110" s="58">
        <v>372.20627301022438</v>
      </c>
      <c r="G110" s="58">
        <v>7.6475641697223686</v>
      </c>
      <c r="H110" s="58">
        <v>263.10616749559563</v>
      </c>
      <c r="I110" s="58">
        <v>14.176636982713465</v>
      </c>
      <c r="J110" s="59">
        <f t="shared" si="2"/>
        <v>5165.0000000000009</v>
      </c>
      <c r="K110" s="150"/>
      <c r="M110" s="150"/>
    </row>
    <row r="111" spans="1:13" ht="20.100000000000001" customHeight="1" x14ac:dyDescent="0.25">
      <c r="A111" s="161" t="s">
        <v>38</v>
      </c>
      <c r="B111" s="58">
        <v>560.54958971640633</v>
      </c>
      <c r="C111" s="58">
        <v>0</v>
      </c>
      <c r="D111" s="58">
        <v>0.86614173228346458</v>
      </c>
      <c r="E111" s="58">
        <v>1677.6087886715263</v>
      </c>
      <c r="F111" s="58">
        <v>14.558895705521474</v>
      </c>
      <c r="G111" s="58">
        <v>0</v>
      </c>
      <c r="H111" s="58">
        <v>0</v>
      </c>
      <c r="I111" s="58">
        <v>34.416584174262951</v>
      </c>
      <c r="J111" s="59">
        <f t="shared" si="2"/>
        <v>2288.0000000000005</v>
      </c>
      <c r="K111" s="150"/>
      <c r="M111" s="150"/>
    </row>
    <row r="112" spans="1:13" ht="20.100000000000001" customHeight="1" x14ac:dyDescent="0.25">
      <c r="A112" s="161" t="s">
        <v>39</v>
      </c>
      <c r="B112" s="58">
        <v>0</v>
      </c>
      <c r="C112" s="58">
        <v>0</v>
      </c>
      <c r="D112" s="58">
        <v>0</v>
      </c>
      <c r="E112" s="58">
        <v>6615.3522653930559</v>
      </c>
      <c r="F112" s="58">
        <v>4.6477346069446241</v>
      </c>
      <c r="G112" s="58">
        <v>0</v>
      </c>
      <c r="H112" s="58">
        <v>0</v>
      </c>
      <c r="I112" s="58">
        <v>0</v>
      </c>
      <c r="J112" s="59">
        <f t="shared" si="2"/>
        <v>6620.0000000000009</v>
      </c>
      <c r="K112" s="150"/>
      <c r="M112" s="150"/>
    </row>
    <row r="113" spans="1:13" ht="20.100000000000001" customHeight="1" x14ac:dyDescent="0.25">
      <c r="A113" s="161" t="s">
        <v>40</v>
      </c>
      <c r="B113" s="58">
        <v>0</v>
      </c>
      <c r="C113" s="58">
        <v>0</v>
      </c>
      <c r="D113" s="58">
        <v>0</v>
      </c>
      <c r="E113" s="58">
        <v>2424</v>
      </c>
      <c r="F113" s="58">
        <v>0</v>
      </c>
      <c r="G113" s="58">
        <v>0</v>
      </c>
      <c r="H113" s="58">
        <v>0</v>
      </c>
      <c r="I113" s="58">
        <v>0</v>
      </c>
      <c r="J113" s="59">
        <f t="shared" si="2"/>
        <v>2424</v>
      </c>
      <c r="K113" s="150"/>
      <c r="M113" s="150"/>
    </row>
    <row r="114" spans="1:13" ht="20.100000000000001" customHeight="1" x14ac:dyDescent="0.25">
      <c r="A114" s="161" t="s">
        <v>41</v>
      </c>
      <c r="B114" s="58">
        <v>1308.9081004860639</v>
      </c>
      <c r="C114" s="58">
        <v>460.9076776242722</v>
      </c>
      <c r="D114" s="58">
        <v>613.34786957101085</v>
      </c>
      <c r="E114" s="58">
        <v>967.39010257565053</v>
      </c>
      <c r="F114" s="58">
        <v>1248.1591369560281</v>
      </c>
      <c r="G114" s="58">
        <v>1498.9546975079932</v>
      </c>
      <c r="H114" s="58">
        <v>9248.1703104525586</v>
      </c>
      <c r="I114" s="58">
        <v>3400.1621048264228</v>
      </c>
      <c r="J114" s="59">
        <f t="shared" si="2"/>
        <v>18746</v>
      </c>
      <c r="K114" s="150"/>
      <c r="M114" s="150"/>
    </row>
    <row r="115" spans="1:13" ht="20.100000000000001" customHeight="1" x14ac:dyDescent="0.25">
      <c r="A115" s="161" t="s">
        <v>43</v>
      </c>
      <c r="B115" s="58">
        <v>338.86674968866737</v>
      </c>
      <c r="C115" s="58">
        <v>219.74967785052684</v>
      </c>
      <c r="D115" s="58">
        <v>0</v>
      </c>
      <c r="E115" s="58">
        <v>10402.10813579026</v>
      </c>
      <c r="F115" s="58">
        <v>0</v>
      </c>
      <c r="G115" s="58">
        <v>0</v>
      </c>
      <c r="H115" s="58">
        <v>0</v>
      </c>
      <c r="I115" s="58">
        <v>0</v>
      </c>
      <c r="J115" s="59">
        <f t="shared" si="2"/>
        <v>10960.724563329455</v>
      </c>
      <c r="K115" s="150"/>
      <c r="M115" s="150"/>
    </row>
    <row r="116" spans="1:13" ht="20.100000000000001" customHeight="1" x14ac:dyDescent="0.25">
      <c r="A116" s="161" t="s">
        <v>44</v>
      </c>
      <c r="B116" s="58">
        <v>520.28415126895095</v>
      </c>
      <c r="C116" s="58">
        <v>0</v>
      </c>
      <c r="D116" s="58">
        <v>27038.677229353452</v>
      </c>
      <c r="E116" s="58">
        <v>15933.464588031062</v>
      </c>
      <c r="F116" s="58">
        <v>0</v>
      </c>
      <c r="G116" s="58">
        <v>0</v>
      </c>
      <c r="H116" s="58">
        <v>1811.385003625317</v>
      </c>
      <c r="I116" s="58">
        <v>1.0036532713384259</v>
      </c>
      <c r="J116" s="59">
        <f t="shared" si="2"/>
        <v>45304.81462555012</v>
      </c>
      <c r="K116" s="150"/>
      <c r="M116" s="150"/>
    </row>
    <row r="117" spans="1:13" ht="20.100000000000001" customHeight="1" x14ac:dyDescent="0.25">
      <c r="A117" s="161" t="s">
        <v>93</v>
      </c>
      <c r="B117" s="58">
        <v>71.601734421019501</v>
      </c>
      <c r="C117" s="58">
        <v>99.766011105740375</v>
      </c>
      <c r="D117" s="58">
        <v>241.75680580563636</v>
      </c>
      <c r="E117" s="58">
        <v>10463.875448667604</v>
      </c>
      <c r="F117" s="58">
        <v>0</v>
      </c>
      <c r="G117" s="58">
        <v>0</v>
      </c>
      <c r="H117" s="58">
        <v>0</v>
      </c>
      <c r="I117" s="58">
        <v>0</v>
      </c>
      <c r="J117" s="59">
        <f t="shared" si="2"/>
        <v>10877</v>
      </c>
      <c r="K117" s="150"/>
      <c r="M117" s="150"/>
    </row>
    <row r="118" spans="1:13" ht="20.100000000000001" customHeight="1" x14ac:dyDescent="0.25">
      <c r="A118" s="161" t="s">
        <v>94</v>
      </c>
      <c r="B118" s="58">
        <v>0</v>
      </c>
      <c r="C118" s="58">
        <v>0</v>
      </c>
      <c r="D118" s="58">
        <v>0</v>
      </c>
      <c r="E118" s="58">
        <v>154</v>
      </c>
      <c r="F118" s="58">
        <v>0</v>
      </c>
      <c r="G118" s="58">
        <v>0</v>
      </c>
      <c r="H118" s="58">
        <v>0</v>
      </c>
      <c r="I118" s="58">
        <v>0</v>
      </c>
      <c r="J118" s="59">
        <f t="shared" si="2"/>
        <v>154</v>
      </c>
      <c r="K118" s="150"/>
      <c r="M118" s="150"/>
    </row>
    <row r="119" spans="1:13" ht="20.100000000000001" customHeight="1" x14ac:dyDescent="0.25">
      <c r="A119" s="161" t="s">
        <v>95</v>
      </c>
      <c r="B119" s="58">
        <v>20.975811099158534</v>
      </c>
      <c r="C119" s="58">
        <v>14.539579967689823</v>
      </c>
      <c r="D119" s="58">
        <v>219.68180396394342</v>
      </c>
      <c r="E119" s="58">
        <v>5769.4984571431223</v>
      </c>
      <c r="F119" s="58">
        <v>0</v>
      </c>
      <c r="G119" s="58">
        <v>0</v>
      </c>
      <c r="H119" s="58">
        <v>0</v>
      </c>
      <c r="I119" s="58">
        <v>0</v>
      </c>
      <c r="J119" s="59">
        <f t="shared" si="2"/>
        <v>6024.6956521739139</v>
      </c>
      <c r="K119" s="150"/>
      <c r="M119" s="150"/>
    </row>
    <row r="120" spans="1:13" ht="20.100000000000001" customHeight="1" x14ac:dyDescent="0.25">
      <c r="A120" s="161" t="s">
        <v>96</v>
      </c>
      <c r="B120" s="58">
        <v>41.575757575757294</v>
      </c>
      <c r="C120" s="58">
        <v>0</v>
      </c>
      <c r="D120" s="58">
        <v>0</v>
      </c>
      <c r="E120" s="58">
        <v>6412.0369194595532</v>
      </c>
      <c r="F120" s="58">
        <v>0</v>
      </c>
      <c r="G120" s="58">
        <v>0</v>
      </c>
      <c r="H120" s="58">
        <v>242.23602484472048</v>
      </c>
      <c r="I120" s="58">
        <v>0</v>
      </c>
      <c r="J120" s="59">
        <f t="shared" si="2"/>
        <v>6695.8487018800306</v>
      </c>
      <c r="K120" s="150"/>
      <c r="M120" s="150"/>
    </row>
    <row r="121" spans="1:13" ht="20.100000000000001" customHeight="1" x14ac:dyDescent="0.25">
      <c r="A121" s="161" t="s">
        <v>97</v>
      </c>
      <c r="B121" s="58">
        <v>3.1603809262149412</v>
      </c>
      <c r="C121" s="58">
        <v>0</v>
      </c>
      <c r="D121" s="58">
        <v>0</v>
      </c>
      <c r="E121" s="58">
        <v>2742.5675775588511</v>
      </c>
      <c r="F121" s="58">
        <v>324.82629471281024</v>
      </c>
      <c r="G121" s="58">
        <v>6.5976349516672093</v>
      </c>
      <c r="H121" s="58">
        <v>130.77751390178997</v>
      </c>
      <c r="I121" s="58">
        <v>7.5359113814646683</v>
      </c>
      <c r="J121" s="59">
        <f t="shared" si="2"/>
        <v>3215.4653134327982</v>
      </c>
      <c r="K121" s="150"/>
      <c r="M121" s="150"/>
    </row>
    <row r="122" spans="1:13" ht="20.100000000000001" customHeight="1" x14ac:dyDescent="0.25">
      <c r="A122" s="161" t="s">
        <v>98</v>
      </c>
      <c r="B122" s="58">
        <v>704.51667131571492</v>
      </c>
      <c r="C122" s="58">
        <v>0</v>
      </c>
      <c r="D122" s="58">
        <v>1025.483328684285</v>
      </c>
      <c r="E122" s="58">
        <v>0</v>
      </c>
      <c r="F122" s="58">
        <v>0</v>
      </c>
      <c r="G122" s="58">
        <v>0</v>
      </c>
      <c r="H122" s="58">
        <v>0</v>
      </c>
      <c r="I122" s="58">
        <v>0</v>
      </c>
      <c r="J122" s="59">
        <f t="shared" si="2"/>
        <v>1730</v>
      </c>
      <c r="K122" s="150"/>
      <c r="M122" s="150"/>
    </row>
    <row r="123" spans="1:13" ht="20.100000000000001" customHeight="1" x14ac:dyDescent="0.25">
      <c r="A123" s="161" t="s">
        <v>99</v>
      </c>
      <c r="B123" s="58">
        <v>8.4550524826099238</v>
      </c>
      <c r="C123" s="58">
        <v>11535.563568008743</v>
      </c>
      <c r="D123" s="58">
        <v>175.33798292476411</v>
      </c>
      <c r="E123" s="58">
        <v>16428.645036072659</v>
      </c>
      <c r="F123" s="58">
        <v>4517.7062903956694</v>
      </c>
      <c r="G123" s="58">
        <v>0</v>
      </c>
      <c r="H123" s="58">
        <v>0</v>
      </c>
      <c r="I123" s="58">
        <v>622.29207011555604</v>
      </c>
      <c r="J123" s="59">
        <f t="shared" si="2"/>
        <v>33288</v>
      </c>
      <c r="K123" s="150"/>
      <c r="M123" s="150"/>
    </row>
    <row r="124" spans="1:13" ht="20.100000000000001" customHeight="1" x14ac:dyDescent="0.25">
      <c r="A124" s="161" t="s">
        <v>100</v>
      </c>
      <c r="B124" s="58">
        <v>5540</v>
      </c>
      <c r="C124" s="58">
        <v>0</v>
      </c>
      <c r="D124" s="58">
        <v>0</v>
      </c>
      <c r="E124" s="58">
        <v>918</v>
      </c>
      <c r="F124" s="58">
        <v>0</v>
      </c>
      <c r="G124" s="58">
        <v>0</v>
      </c>
      <c r="H124" s="58">
        <v>0</v>
      </c>
      <c r="I124" s="58">
        <v>0</v>
      </c>
      <c r="J124" s="59">
        <f t="shared" si="2"/>
        <v>6458</v>
      </c>
      <c r="K124" s="150"/>
      <c r="M124" s="150"/>
    </row>
    <row r="125" spans="1:13" ht="20.100000000000001" customHeight="1" x14ac:dyDescent="0.25">
      <c r="A125" s="161" t="s">
        <v>45</v>
      </c>
      <c r="B125" s="58">
        <v>82399.739287988632</v>
      </c>
      <c r="C125" s="58">
        <v>13066.255437428146</v>
      </c>
      <c r="D125" s="58">
        <v>3411.9107120368772</v>
      </c>
      <c r="E125" s="58">
        <v>52463.228592495216</v>
      </c>
      <c r="F125" s="58">
        <v>289437.56399768486</v>
      </c>
      <c r="G125" s="58">
        <v>65450.988886951993</v>
      </c>
      <c r="H125" s="58">
        <v>60237.617220600092</v>
      </c>
      <c r="I125" s="58">
        <v>15497.995864814124</v>
      </c>
      <c r="J125" s="59">
        <f t="shared" si="2"/>
        <v>581965.29999999993</v>
      </c>
      <c r="K125" s="150"/>
      <c r="M125" s="150"/>
    </row>
    <row r="126" spans="1:13" ht="20.100000000000001" customHeight="1" x14ac:dyDescent="0.25">
      <c r="A126" s="161" t="s">
        <v>46</v>
      </c>
      <c r="B126" s="58">
        <v>1275.0693406234402</v>
      </c>
      <c r="C126" s="58">
        <v>87117.370006066281</v>
      </c>
      <c r="D126" s="58">
        <v>1269.0275865420392</v>
      </c>
      <c r="E126" s="58">
        <v>10215.576876570585</v>
      </c>
      <c r="F126" s="58">
        <v>67871.116402613057</v>
      </c>
      <c r="G126" s="58">
        <v>4929.4675406092319</v>
      </c>
      <c r="H126" s="58">
        <v>9429.8819272481196</v>
      </c>
      <c r="I126" s="58">
        <v>39451.490319727236</v>
      </c>
      <c r="J126" s="59">
        <f t="shared" si="2"/>
        <v>221559</v>
      </c>
      <c r="K126" s="150"/>
      <c r="M126" s="150"/>
    </row>
    <row r="127" spans="1:13" ht="20.100000000000001" customHeight="1" x14ac:dyDescent="0.25">
      <c r="A127" s="161" t="s">
        <v>47</v>
      </c>
      <c r="B127" s="58">
        <v>3005.3685000337555</v>
      </c>
      <c r="C127" s="58">
        <v>52715.904273390741</v>
      </c>
      <c r="D127" s="58">
        <v>27438.934648454899</v>
      </c>
      <c r="E127" s="58">
        <v>12907.602176009304</v>
      </c>
      <c r="F127" s="58">
        <v>13256.521413859356</v>
      </c>
      <c r="G127" s="58">
        <v>14693.089066420554</v>
      </c>
      <c r="H127" s="58">
        <v>17249.146363097221</v>
      </c>
      <c r="I127" s="58">
        <v>4586.4335587341757</v>
      </c>
      <c r="J127" s="59">
        <f t="shared" si="2"/>
        <v>145853</v>
      </c>
      <c r="K127" s="150"/>
      <c r="M127" s="150"/>
    </row>
    <row r="128" spans="1:13" ht="20.100000000000001" customHeight="1" x14ac:dyDescent="0.25">
      <c r="A128" s="161" t="s">
        <v>48</v>
      </c>
      <c r="B128" s="58">
        <v>617.70047888396164</v>
      </c>
      <c r="C128" s="58">
        <v>0</v>
      </c>
      <c r="D128" s="58">
        <v>4797.6974165211141</v>
      </c>
      <c r="E128" s="58">
        <v>0</v>
      </c>
      <c r="F128" s="58">
        <v>87.452765553604181</v>
      </c>
      <c r="G128" s="58">
        <v>6990.8377950636677</v>
      </c>
      <c r="H128" s="58">
        <v>1068.0393859980554</v>
      </c>
      <c r="I128" s="58">
        <v>1399.2721579795957</v>
      </c>
      <c r="J128" s="59">
        <f t="shared" si="2"/>
        <v>14961</v>
      </c>
      <c r="K128" s="150"/>
      <c r="M128" s="150"/>
    </row>
    <row r="129" spans="1:14" ht="20.100000000000001" customHeight="1" x14ac:dyDescent="0.25">
      <c r="A129" s="161" t="s">
        <v>49</v>
      </c>
      <c r="B129" s="58">
        <v>719.24162636197912</v>
      </c>
      <c r="C129" s="58">
        <v>42978.303764687371</v>
      </c>
      <c r="D129" s="58">
        <v>80.378671071953022</v>
      </c>
      <c r="E129" s="58">
        <v>4231.3133036928039</v>
      </c>
      <c r="F129" s="58">
        <v>58442.655659367352</v>
      </c>
      <c r="G129" s="58">
        <v>1939.3641303259353</v>
      </c>
      <c r="H129" s="58">
        <v>655.04884736467966</v>
      </c>
      <c r="I129" s="58">
        <v>170181.69399712794</v>
      </c>
      <c r="J129" s="59">
        <f t="shared" si="2"/>
        <v>279228</v>
      </c>
      <c r="K129" s="150"/>
      <c r="M129" s="150"/>
    </row>
    <row r="130" spans="1:14" ht="20.100000000000001" customHeight="1" x14ac:dyDescent="0.25">
      <c r="A130" s="161" t="s">
        <v>50</v>
      </c>
      <c r="B130" s="58">
        <v>4562.7497349179221</v>
      </c>
      <c r="C130" s="58">
        <v>33457.751545873478</v>
      </c>
      <c r="D130" s="58">
        <v>40.694439337956425</v>
      </c>
      <c r="E130" s="58">
        <v>697.1543982603821</v>
      </c>
      <c r="F130" s="58">
        <v>78279.507935924776</v>
      </c>
      <c r="G130" s="58">
        <v>0</v>
      </c>
      <c r="H130" s="58">
        <v>0</v>
      </c>
      <c r="I130" s="58">
        <v>860.14194568549101</v>
      </c>
      <c r="J130" s="59">
        <f t="shared" si="2"/>
        <v>117898.00000000001</v>
      </c>
      <c r="K130" s="150"/>
      <c r="M130" s="150"/>
    </row>
    <row r="131" spans="1:14" ht="20.100000000000001" customHeight="1" x14ac:dyDescent="0.25">
      <c r="A131" s="161" t="s">
        <v>51</v>
      </c>
      <c r="B131" s="58">
        <v>18906.718262663762</v>
      </c>
      <c r="C131" s="58">
        <v>47870.700902882112</v>
      </c>
      <c r="D131" s="58">
        <v>56701.392864784553</v>
      </c>
      <c r="E131" s="58">
        <v>132231.06095061879</v>
      </c>
      <c r="F131" s="58">
        <v>73375.024519460858</v>
      </c>
      <c r="G131" s="58">
        <v>37258.893659501889</v>
      </c>
      <c r="H131" s="58">
        <v>77578.807993818686</v>
      </c>
      <c r="I131" s="58">
        <v>9322.400846269391</v>
      </c>
      <c r="J131" s="59">
        <f t="shared" si="2"/>
        <v>453245.00000000006</v>
      </c>
      <c r="K131" s="150"/>
      <c r="M131" s="150"/>
      <c r="N131" s="151"/>
    </row>
    <row r="132" spans="1:14" ht="20.100000000000001" customHeight="1" x14ac:dyDescent="0.25">
      <c r="A132" s="161" t="s">
        <v>52</v>
      </c>
      <c r="B132" s="58">
        <v>45.769825079801812</v>
      </c>
      <c r="C132" s="58">
        <v>44.341216216216218</v>
      </c>
      <c r="D132" s="58">
        <v>9.0291262135922334</v>
      </c>
      <c r="E132" s="58">
        <v>0</v>
      </c>
      <c r="F132" s="58">
        <v>2033.3809168885678</v>
      </c>
      <c r="G132" s="58">
        <v>5571.9287609024832</v>
      </c>
      <c r="H132" s="58">
        <v>0</v>
      </c>
      <c r="I132" s="58">
        <v>307.55015469933738</v>
      </c>
      <c r="J132" s="59">
        <f t="shared" si="2"/>
        <v>8011.9999999999991</v>
      </c>
      <c r="K132" s="150"/>
      <c r="M132" s="150"/>
    </row>
    <row r="133" spans="1:14" ht="20.100000000000001" customHeight="1" x14ac:dyDescent="0.25">
      <c r="A133" s="161" t="s">
        <v>53</v>
      </c>
      <c r="B133" s="58">
        <v>10422.253323077106</v>
      </c>
      <c r="C133" s="58">
        <v>21.806876324553439</v>
      </c>
      <c r="D133" s="58">
        <v>0</v>
      </c>
      <c r="E133" s="58">
        <v>61.993541425633524</v>
      </c>
      <c r="F133" s="58">
        <v>1957.8415884126889</v>
      </c>
      <c r="G133" s="58">
        <v>1.0493048588218434</v>
      </c>
      <c r="H133" s="58">
        <v>0</v>
      </c>
      <c r="I133" s="58">
        <v>16990.055365901204</v>
      </c>
      <c r="J133" s="59">
        <f t="shared" si="2"/>
        <v>29455.000000000007</v>
      </c>
      <c r="K133" s="150"/>
      <c r="M133" s="150"/>
    </row>
    <row r="134" spans="1:14" ht="20.100000000000001" customHeight="1" x14ac:dyDescent="0.25">
      <c r="A134" s="161" t="s">
        <v>101</v>
      </c>
      <c r="B134" s="58">
        <v>2112.6548892369578</v>
      </c>
      <c r="C134" s="58">
        <v>1608.4529076684751</v>
      </c>
      <c r="D134" s="58">
        <v>426.34044375807957</v>
      </c>
      <c r="E134" s="58">
        <v>1490.6817256314607</v>
      </c>
      <c r="F134" s="58">
        <v>28220.491383753597</v>
      </c>
      <c r="G134" s="58">
        <v>0</v>
      </c>
      <c r="H134" s="58">
        <v>0</v>
      </c>
      <c r="I134" s="58">
        <v>1383.3786499514326</v>
      </c>
      <c r="J134" s="59">
        <f t="shared" si="2"/>
        <v>35242</v>
      </c>
      <c r="K134" s="150"/>
      <c r="M134" s="150"/>
    </row>
    <row r="135" spans="1:14" ht="20.100000000000001" customHeight="1" x14ac:dyDescent="0.25">
      <c r="A135" s="161" t="s">
        <v>102</v>
      </c>
      <c r="B135" s="58">
        <v>58.794044668306128</v>
      </c>
      <c r="C135" s="58">
        <v>176.52029726756678</v>
      </c>
      <c r="D135" s="58">
        <v>0</v>
      </c>
      <c r="E135" s="58">
        <v>1209.9886372017647</v>
      </c>
      <c r="F135" s="58">
        <v>1929.7070510062279</v>
      </c>
      <c r="G135" s="58">
        <v>0</v>
      </c>
      <c r="H135" s="58">
        <v>0</v>
      </c>
      <c r="I135" s="58">
        <v>37.294023910188827</v>
      </c>
      <c r="J135" s="59">
        <f t="shared" si="2"/>
        <v>3412.3040540540542</v>
      </c>
      <c r="K135" s="150"/>
      <c r="M135" s="150"/>
    </row>
    <row r="136" spans="1:14" ht="20.100000000000001" customHeight="1" x14ac:dyDescent="0.25">
      <c r="A136" s="161" t="s">
        <v>103</v>
      </c>
      <c r="B136" s="58">
        <v>1418.5797115957234</v>
      </c>
      <c r="C136" s="58">
        <v>67.794392515703549</v>
      </c>
      <c r="D136" s="58">
        <v>134.13899531715626</v>
      </c>
      <c r="E136" s="58">
        <v>95.296913860138687</v>
      </c>
      <c r="F136" s="58">
        <v>373.49635054702577</v>
      </c>
      <c r="G136" s="58">
        <v>1638.7666319341379</v>
      </c>
      <c r="H136" s="58">
        <v>0</v>
      </c>
      <c r="I136" s="58">
        <v>125.92700423011459</v>
      </c>
      <c r="J136" s="59">
        <f t="shared" si="2"/>
        <v>3854</v>
      </c>
      <c r="K136" s="150"/>
      <c r="M136" s="150"/>
    </row>
    <row r="137" spans="1:14" ht="20.100000000000001" customHeight="1" x14ac:dyDescent="0.25">
      <c r="A137" s="161" t="s">
        <v>104</v>
      </c>
      <c r="B137" s="58">
        <v>264.18616723606686</v>
      </c>
      <c r="C137" s="58">
        <v>29.242150553126855</v>
      </c>
      <c r="D137" s="58">
        <v>7.4504021447721174</v>
      </c>
      <c r="E137" s="58">
        <v>1123.7560028105931</v>
      </c>
      <c r="F137" s="58">
        <v>835.77460570762548</v>
      </c>
      <c r="G137" s="58">
        <v>86.790583770389446</v>
      </c>
      <c r="H137" s="58">
        <v>499.79090299926963</v>
      </c>
      <c r="I137" s="58">
        <v>1475.0091847781564</v>
      </c>
      <c r="J137" s="59">
        <f t="shared" si="2"/>
        <v>4322</v>
      </c>
      <c r="K137" s="150"/>
      <c r="M137" s="150"/>
    </row>
    <row r="138" spans="1:14" ht="20.100000000000001" customHeight="1" x14ac:dyDescent="0.25">
      <c r="A138" s="161" t="s">
        <v>105</v>
      </c>
      <c r="B138" s="58">
        <v>1795.5451572391246</v>
      </c>
      <c r="C138" s="58">
        <v>255.85562138054982</v>
      </c>
      <c r="D138" s="58">
        <v>2305.2796968260118</v>
      </c>
      <c r="E138" s="58">
        <v>0</v>
      </c>
      <c r="F138" s="58">
        <v>29553.272626126574</v>
      </c>
      <c r="G138" s="58">
        <v>7578.1268580685237</v>
      </c>
      <c r="H138" s="58">
        <v>12055.46824086846</v>
      </c>
      <c r="I138" s="58">
        <v>10233.451799490755</v>
      </c>
      <c r="J138" s="59">
        <f t="shared" si="2"/>
        <v>63777</v>
      </c>
      <c r="K138" s="150"/>
      <c r="M138" s="150"/>
    </row>
    <row r="139" spans="1:14" ht="20.100000000000001" customHeight="1" x14ac:dyDescent="0.25">
      <c r="A139" s="161" t="s">
        <v>106</v>
      </c>
      <c r="B139" s="58">
        <v>1365.4818626799065</v>
      </c>
      <c r="C139" s="58">
        <v>1884.5784160444764</v>
      </c>
      <c r="D139" s="58">
        <v>10260.960582598515</v>
      </c>
      <c r="E139" s="58">
        <v>10.550211352508427</v>
      </c>
      <c r="F139" s="58">
        <v>1385.4933933390853</v>
      </c>
      <c r="G139" s="58">
        <v>1817.0781078178534</v>
      </c>
      <c r="H139" s="58">
        <v>41.635717238540494</v>
      </c>
      <c r="I139" s="58">
        <v>955.22170892911413</v>
      </c>
      <c r="J139" s="59">
        <f t="shared" si="2"/>
        <v>17721</v>
      </c>
      <c r="K139" s="150"/>
      <c r="M139" s="150"/>
    </row>
    <row r="140" spans="1:14" ht="20.100000000000001" customHeight="1" x14ac:dyDescent="0.25">
      <c r="A140" s="161" t="s">
        <v>107</v>
      </c>
      <c r="B140" s="58">
        <v>254.39413756691914</v>
      </c>
      <c r="C140" s="58">
        <v>70.430360643073556</v>
      </c>
      <c r="D140" s="58">
        <v>516.37350651720169</v>
      </c>
      <c r="E140" s="58">
        <v>43.606169157639791</v>
      </c>
      <c r="F140" s="58">
        <v>3.7644140702270183</v>
      </c>
      <c r="G140" s="58">
        <v>134.67963348193717</v>
      </c>
      <c r="H140" s="58">
        <v>28.248943783092866</v>
      </c>
      <c r="I140" s="58">
        <v>360.50283477990865</v>
      </c>
      <c r="J140" s="59">
        <f t="shared" si="2"/>
        <v>1412</v>
      </c>
      <c r="K140" s="150"/>
      <c r="M140" s="150"/>
    </row>
    <row r="141" spans="1:14" ht="19.5" customHeight="1" x14ac:dyDescent="0.25">
      <c r="A141" s="161" t="s">
        <v>108</v>
      </c>
      <c r="B141" s="58">
        <v>5777.1025088935776</v>
      </c>
      <c r="C141" s="58">
        <v>13975.365360676853</v>
      </c>
      <c r="D141" s="58">
        <v>124.58481183660254</v>
      </c>
      <c r="E141" s="58">
        <v>22128.745152709289</v>
      </c>
      <c r="F141" s="58">
        <v>7523.9198370047779</v>
      </c>
      <c r="G141" s="58">
        <v>202.13080256694576</v>
      </c>
      <c r="H141" s="58">
        <v>0</v>
      </c>
      <c r="I141" s="58">
        <v>4015.151526311955</v>
      </c>
      <c r="J141" s="59">
        <f t="shared" si="2"/>
        <v>53747.000000000007</v>
      </c>
      <c r="K141" s="150"/>
      <c r="M141" s="150"/>
    </row>
    <row r="142" spans="1:14" ht="20.100000000000001" customHeight="1" x14ac:dyDescent="0.25">
      <c r="A142" s="161" t="s">
        <v>54</v>
      </c>
      <c r="B142" s="58">
        <v>73540.874886378733</v>
      </c>
      <c r="C142" s="58">
        <v>110263.66440689925</v>
      </c>
      <c r="D142" s="58">
        <v>4162129.4280616064</v>
      </c>
      <c r="E142" s="58">
        <v>282891.69868096564</v>
      </c>
      <c r="F142" s="58">
        <v>156050.67803273251</v>
      </c>
      <c r="G142" s="58">
        <v>222814.21136795188</v>
      </c>
      <c r="H142" s="58">
        <v>336303.85864579334</v>
      </c>
      <c r="I142" s="58">
        <v>23505.585917672703</v>
      </c>
      <c r="J142" s="59">
        <v>447291.66666666669</v>
      </c>
      <c r="K142" s="150"/>
      <c r="M142" s="150"/>
    </row>
    <row r="143" spans="1:14" ht="20.100000000000001" customHeight="1" x14ac:dyDescent="0.25">
      <c r="A143" s="161" t="s">
        <v>55</v>
      </c>
      <c r="B143" s="58">
        <v>317162.23423188162</v>
      </c>
      <c r="C143" s="58">
        <v>2124016.2433755132</v>
      </c>
      <c r="D143" s="58">
        <v>612832.11640038982</v>
      </c>
      <c r="E143" s="58">
        <v>4091216.7461662521</v>
      </c>
      <c r="F143" s="58">
        <v>274945.59334926348</v>
      </c>
      <c r="G143" s="58">
        <v>462970.11028147378</v>
      </c>
      <c r="H143" s="58">
        <v>574009.47865830059</v>
      </c>
      <c r="I143" s="58">
        <v>152362.63347520406</v>
      </c>
      <c r="J143" s="59">
        <v>717459.59632818995</v>
      </c>
      <c r="K143" s="150"/>
      <c r="M143" s="150"/>
    </row>
    <row r="144" spans="1:14" ht="20.100000000000001" customHeight="1" thickBot="1" x14ac:dyDescent="0.3">
      <c r="A144" s="68" t="s">
        <v>10</v>
      </c>
      <c r="B144" s="53">
        <f>SUM(B82:B143)</f>
        <v>713068.87020536023</v>
      </c>
      <c r="C144" s="53">
        <f t="shared" ref="C144:I144" si="3">SUM(C82:C143)</f>
        <v>7496576.8467575926</v>
      </c>
      <c r="D144" s="53">
        <f t="shared" si="3"/>
        <v>5760150.8900921158</v>
      </c>
      <c r="E144" s="53">
        <f t="shared" si="3"/>
        <v>5705810.9672370544</v>
      </c>
      <c r="F144" s="53">
        <f t="shared" si="3"/>
        <v>1496314.0636052885</v>
      </c>
      <c r="G144" s="53">
        <f t="shared" si="3"/>
        <v>1203924.047811196</v>
      </c>
      <c r="H144" s="53">
        <f t="shared" si="3"/>
        <v>2347196.576485768</v>
      </c>
      <c r="I144" s="53">
        <f t="shared" si="3"/>
        <v>2311206.3344924245</v>
      </c>
      <c r="J144" s="54">
        <f>SUM(J82:J143)</f>
        <v>10741716.637076711</v>
      </c>
      <c r="K144" s="156"/>
    </row>
    <row r="145" spans="1:13" s="147" customFormat="1" x14ac:dyDescent="0.25">
      <c r="A145" s="109" t="s">
        <v>245</v>
      </c>
      <c r="B145" s="114"/>
      <c r="C145" s="114"/>
      <c r="D145" s="114"/>
      <c r="E145" s="114"/>
      <c r="F145" s="113" t="s">
        <v>244</v>
      </c>
      <c r="G145" s="111"/>
      <c r="H145" s="155"/>
      <c r="I145" s="155"/>
      <c r="J145" s="155"/>
      <c r="L145" s="148"/>
    </row>
    <row r="146" spans="1:13" s="147" customFormat="1" x14ac:dyDescent="0.25">
      <c r="A146" s="109" t="s">
        <v>246</v>
      </c>
      <c r="B146" s="111"/>
      <c r="C146" s="111"/>
      <c r="D146" s="111"/>
      <c r="E146" s="111"/>
      <c r="H146" s="155"/>
      <c r="I146" s="155"/>
      <c r="J146" s="155"/>
      <c r="L146" s="148"/>
    </row>
    <row r="147" spans="1:13" s="147" customFormat="1" x14ac:dyDescent="0.25">
      <c r="A147" s="154"/>
      <c r="B147" s="155"/>
      <c r="C147" s="155"/>
      <c r="D147" s="155"/>
      <c r="E147" s="155"/>
      <c r="H147" s="155"/>
      <c r="I147" s="155"/>
      <c r="J147" s="155"/>
      <c r="L147" s="148"/>
    </row>
    <row r="148" spans="1:13" s="147" customFormat="1" x14ac:dyDescent="0.25">
      <c r="A148" s="154"/>
      <c r="F148" s="209"/>
      <c r="G148" s="209"/>
      <c r="H148" s="209"/>
      <c r="I148" s="209"/>
      <c r="J148" s="209"/>
      <c r="L148" s="148"/>
    </row>
    <row r="149" spans="1:13" s="147" customFormat="1" x14ac:dyDescent="0.25">
      <c r="L149" s="148"/>
    </row>
    <row r="150" spans="1:13" s="147" customFormat="1" x14ac:dyDescent="0.25">
      <c r="L150" s="148"/>
    </row>
    <row r="151" spans="1:13" s="147" customFormat="1" x14ac:dyDescent="0.25">
      <c r="L151" s="148"/>
    </row>
    <row r="152" spans="1:13" s="147" customFormat="1" x14ac:dyDescent="0.25">
      <c r="L152" s="148"/>
    </row>
    <row r="153" spans="1:13" s="147" customFormat="1" x14ac:dyDescent="0.25">
      <c r="A153" s="199" t="s">
        <v>275</v>
      </c>
      <c r="B153" s="199"/>
      <c r="C153" s="199"/>
      <c r="D153" s="199"/>
      <c r="E153" s="199"/>
      <c r="F153" s="199"/>
      <c r="G153" s="199"/>
      <c r="H153" s="199"/>
      <c r="I153" s="199"/>
      <c r="J153" s="199"/>
      <c r="L153" s="148"/>
    </row>
    <row r="154" spans="1:13" s="147" customFormat="1" ht="16.5" thickBot="1" x14ac:dyDescent="0.3">
      <c r="A154" s="199" t="s">
        <v>87</v>
      </c>
      <c r="B154" s="199"/>
      <c r="C154" s="199"/>
      <c r="D154" s="199"/>
      <c r="E154" s="199"/>
      <c r="F154" s="199"/>
      <c r="G154" s="199"/>
      <c r="H154" s="199"/>
      <c r="I154" s="199"/>
      <c r="J154" s="199"/>
      <c r="L154" s="148"/>
    </row>
    <row r="155" spans="1:13" ht="19.5" customHeight="1" x14ac:dyDescent="0.25">
      <c r="A155" s="158" t="s">
        <v>1</v>
      </c>
      <c r="B155" s="159" t="s">
        <v>2</v>
      </c>
      <c r="C155" s="159" t="s">
        <v>3</v>
      </c>
      <c r="D155" s="159" t="s">
        <v>4</v>
      </c>
      <c r="E155" s="159" t="s">
        <v>5</v>
      </c>
      <c r="F155" s="159" t="s">
        <v>6</v>
      </c>
      <c r="G155" s="159" t="s">
        <v>7</v>
      </c>
      <c r="H155" s="159" t="s">
        <v>8</v>
      </c>
      <c r="I155" s="159" t="s">
        <v>9</v>
      </c>
      <c r="J155" s="160" t="s">
        <v>10</v>
      </c>
    </row>
    <row r="156" spans="1:13" ht="20.100000000000001" customHeight="1" x14ac:dyDescent="0.25">
      <c r="A156" s="161" t="s">
        <v>243</v>
      </c>
      <c r="B156" s="58">
        <v>137134.78865973771</v>
      </c>
      <c r="C156" s="58">
        <v>6517307.1753039518</v>
      </c>
      <c r="D156" s="58">
        <v>3401537.7095741383</v>
      </c>
      <c r="E156" s="58">
        <v>2384719.377225833</v>
      </c>
      <c r="F156" s="58">
        <v>174910.06542531119</v>
      </c>
      <c r="G156" s="58">
        <v>0</v>
      </c>
      <c r="H156" s="58">
        <v>507446.29572956683</v>
      </c>
      <c r="I156" s="58">
        <v>271875.58808146085</v>
      </c>
      <c r="J156" s="59">
        <f>SUM(B156:I156)</f>
        <v>13394930.999999998</v>
      </c>
      <c r="K156" s="150"/>
      <c r="M156" s="150"/>
    </row>
    <row r="157" spans="1:13" ht="20.100000000000001" customHeight="1" x14ac:dyDescent="0.25">
      <c r="A157" s="161" t="s">
        <v>12</v>
      </c>
      <c r="B157" s="58">
        <v>97722.931397027394</v>
      </c>
      <c r="C157" s="58">
        <v>54198.541572067479</v>
      </c>
      <c r="D157" s="58">
        <v>120662.78632537098</v>
      </c>
      <c r="E157" s="58">
        <v>49846.962787993645</v>
      </c>
      <c r="F157" s="58">
        <v>71206.065802732948</v>
      </c>
      <c r="G157" s="58">
        <v>83697.411975255105</v>
      </c>
      <c r="H157" s="58">
        <v>615444.57065108477</v>
      </c>
      <c r="I157" s="58">
        <v>34445.229488467681</v>
      </c>
      <c r="J157" s="59">
        <f t="shared" ref="J157:J217" si="4">SUM(B157:I157)</f>
        <v>1127224.5</v>
      </c>
      <c r="K157" s="150"/>
      <c r="M157" s="150"/>
    </row>
    <row r="158" spans="1:13" ht="20.100000000000001" customHeight="1" x14ac:dyDescent="0.25">
      <c r="A158" s="161" t="s">
        <v>13</v>
      </c>
      <c r="B158" s="58">
        <v>0</v>
      </c>
      <c r="C158" s="58">
        <v>0</v>
      </c>
      <c r="D158" s="58">
        <v>444</v>
      </c>
      <c r="E158" s="58">
        <v>2039.5359104351498</v>
      </c>
      <c r="F158" s="58">
        <v>0</v>
      </c>
      <c r="G158" s="58">
        <v>2747.6916657622373</v>
      </c>
      <c r="H158" s="58">
        <v>2622.7724238026126</v>
      </c>
      <c r="I158" s="58">
        <v>0</v>
      </c>
      <c r="J158" s="59">
        <f t="shared" si="4"/>
        <v>7854</v>
      </c>
      <c r="K158" s="150"/>
      <c r="M158" s="150"/>
    </row>
    <row r="159" spans="1:13" ht="20.100000000000001" customHeight="1" x14ac:dyDescent="0.25">
      <c r="A159" s="161" t="s">
        <v>57</v>
      </c>
      <c r="B159" s="58">
        <v>4348.9498246432677</v>
      </c>
      <c r="C159" s="58">
        <v>437021.30640512472</v>
      </c>
      <c r="D159" s="58">
        <v>8970.5236786083096</v>
      </c>
      <c r="E159" s="58">
        <v>418.26574703248991</v>
      </c>
      <c r="F159" s="58">
        <v>48702.537356022061</v>
      </c>
      <c r="G159" s="58">
        <v>12338.250857538045</v>
      </c>
      <c r="H159" s="58">
        <v>23507.743571853924</v>
      </c>
      <c r="I159" s="58">
        <v>87693.202559177211</v>
      </c>
      <c r="J159" s="59">
        <f t="shared" si="4"/>
        <v>623000.77999999991</v>
      </c>
      <c r="K159" s="150"/>
      <c r="M159" s="150"/>
    </row>
    <row r="160" spans="1:13" ht="20.100000000000001" customHeight="1" x14ac:dyDescent="0.25">
      <c r="A160" s="161" t="s">
        <v>15</v>
      </c>
      <c r="B160" s="58">
        <v>601.9376843294084</v>
      </c>
      <c r="C160" s="58">
        <v>2414.178093176105</v>
      </c>
      <c r="D160" s="58">
        <v>21201.666373550288</v>
      </c>
      <c r="E160" s="58">
        <v>55.621147719249066</v>
      </c>
      <c r="F160" s="58">
        <v>0</v>
      </c>
      <c r="G160" s="58">
        <v>35.910134279707314</v>
      </c>
      <c r="H160" s="58">
        <v>104325.48263506575</v>
      </c>
      <c r="I160" s="58">
        <v>7824.2039318795032</v>
      </c>
      <c r="J160" s="59">
        <f t="shared" si="4"/>
        <v>136459.00000000003</v>
      </c>
      <c r="K160" s="150"/>
      <c r="M160" s="150"/>
    </row>
    <row r="161" spans="1:13" ht="20.100000000000001" customHeight="1" x14ac:dyDescent="0.25">
      <c r="A161" s="161" t="s">
        <v>16</v>
      </c>
      <c r="B161" s="58">
        <v>12222.229302203878</v>
      </c>
      <c r="C161" s="58">
        <v>2551.745535844213</v>
      </c>
      <c r="D161" s="58">
        <v>4590.7792339736488</v>
      </c>
      <c r="E161" s="58">
        <v>19205.205069673862</v>
      </c>
      <c r="F161" s="58">
        <v>30827.978719661172</v>
      </c>
      <c r="G161" s="58">
        <v>27968.225551952106</v>
      </c>
      <c r="H161" s="58">
        <v>317931.92162213032</v>
      </c>
      <c r="I161" s="58">
        <v>16845.914964560689</v>
      </c>
      <c r="J161" s="59">
        <f t="shared" si="4"/>
        <v>432143.99999999994</v>
      </c>
      <c r="K161" s="150"/>
      <c r="M161" s="150"/>
    </row>
    <row r="162" spans="1:13" ht="20.100000000000001" customHeight="1" x14ac:dyDescent="0.25">
      <c r="A162" s="161" t="s">
        <v>17</v>
      </c>
      <c r="B162" s="58">
        <v>1666.2718731112468</v>
      </c>
      <c r="C162" s="58">
        <v>1185.0584629819405</v>
      </c>
      <c r="D162" s="58">
        <v>7217.4566239675078</v>
      </c>
      <c r="E162" s="58">
        <v>1004.2530521152536</v>
      </c>
      <c r="F162" s="58">
        <v>4806.904730025035</v>
      </c>
      <c r="G162" s="58">
        <v>82761.947767601494</v>
      </c>
      <c r="H162" s="58">
        <v>185588.37946597015</v>
      </c>
      <c r="I162" s="58">
        <v>78246.228024227341</v>
      </c>
      <c r="J162" s="59">
        <f t="shared" si="4"/>
        <v>362476.5</v>
      </c>
      <c r="K162" s="150"/>
      <c r="M162" s="150"/>
    </row>
    <row r="163" spans="1:13" ht="20.100000000000001" customHeight="1" x14ac:dyDescent="0.25">
      <c r="A163" s="161" t="s">
        <v>18</v>
      </c>
      <c r="B163" s="58">
        <v>2847.1351642826185</v>
      </c>
      <c r="C163" s="58">
        <v>0</v>
      </c>
      <c r="D163" s="58">
        <v>2997.1961807216212</v>
      </c>
      <c r="E163" s="58">
        <v>0</v>
      </c>
      <c r="F163" s="58">
        <v>156.30943438992165</v>
      </c>
      <c r="G163" s="58">
        <v>2885.3951702215813</v>
      </c>
      <c r="H163" s="58">
        <v>3850.7152893636357</v>
      </c>
      <c r="I163" s="58">
        <v>2950.2487610206226</v>
      </c>
      <c r="J163" s="59">
        <f t="shared" si="4"/>
        <v>15687.000000000002</v>
      </c>
      <c r="K163" s="150"/>
      <c r="M163" s="150"/>
    </row>
    <row r="164" spans="1:13" ht="20.100000000000001" customHeight="1" x14ac:dyDescent="0.25">
      <c r="A164" s="161" t="s">
        <v>19</v>
      </c>
      <c r="B164" s="58">
        <v>6596.5605188279633</v>
      </c>
      <c r="C164" s="58">
        <v>6927.4324925579767</v>
      </c>
      <c r="D164" s="58">
        <v>17169.742972929966</v>
      </c>
      <c r="E164" s="58">
        <v>1287.576147337094</v>
      </c>
      <c r="F164" s="58">
        <v>38628.212133356174</v>
      </c>
      <c r="G164" s="58">
        <v>125818.43739955078</v>
      </c>
      <c r="H164" s="58">
        <v>293095.38769749569</v>
      </c>
      <c r="I164" s="58">
        <v>4432.1506379443308</v>
      </c>
      <c r="J164" s="59">
        <f t="shared" si="4"/>
        <v>493955.5</v>
      </c>
      <c r="K164" s="150"/>
      <c r="M164" s="150"/>
    </row>
    <row r="165" spans="1:13" ht="20.100000000000001" customHeight="1" x14ac:dyDescent="0.25">
      <c r="A165" s="161" t="s">
        <v>90</v>
      </c>
      <c r="B165" s="58">
        <v>109711.61807341261</v>
      </c>
      <c r="C165" s="58">
        <v>0</v>
      </c>
      <c r="D165" s="58">
        <v>146.47013893946146</v>
      </c>
      <c r="E165" s="58">
        <v>19130.343989834517</v>
      </c>
      <c r="F165" s="58">
        <v>0</v>
      </c>
      <c r="G165" s="58">
        <v>0</v>
      </c>
      <c r="H165" s="58">
        <v>1422.5677978134318</v>
      </c>
      <c r="I165" s="58">
        <v>0</v>
      </c>
      <c r="J165" s="59">
        <f t="shared" si="4"/>
        <v>130411.00000000001</v>
      </c>
      <c r="K165" s="150"/>
      <c r="M165" s="150"/>
    </row>
    <row r="166" spans="1:13" ht="20.100000000000001" customHeight="1" x14ac:dyDescent="0.25">
      <c r="A166" s="161" t="s">
        <v>20</v>
      </c>
      <c r="B166" s="58">
        <v>230069.22840137567</v>
      </c>
      <c r="C166" s="58">
        <v>209563.10528125244</v>
      </c>
      <c r="D166" s="58">
        <v>13315.458715454775</v>
      </c>
      <c r="E166" s="58">
        <v>272119.05365117011</v>
      </c>
      <c r="F166" s="58">
        <v>50042.511953825597</v>
      </c>
      <c r="G166" s="58">
        <v>61557.235255705709</v>
      </c>
      <c r="H166" s="58">
        <v>371011.66305757867</v>
      </c>
      <c r="I166" s="58">
        <v>52069.343683637067</v>
      </c>
      <c r="J166" s="59">
        <f t="shared" si="4"/>
        <v>1259747.5999999999</v>
      </c>
      <c r="K166" s="150"/>
      <c r="M166" s="150"/>
    </row>
    <row r="167" spans="1:13" ht="20.100000000000001" customHeight="1" x14ac:dyDescent="0.25">
      <c r="A167" s="161" t="s">
        <v>21</v>
      </c>
      <c r="B167" s="58">
        <v>5589.9313331567273</v>
      </c>
      <c r="C167" s="58">
        <v>109946.95494530977</v>
      </c>
      <c r="D167" s="58">
        <v>2685.9197809753023</v>
      </c>
      <c r="E167" s="58">
        <v>17336.251489733935</v>
      </c>
      <c r="F167" s="58">
        <v>131669.82966938906</v>
      </c>
      <c r="G167" s="58">
        <v>82587.705889831457</v>
      </c>
      <c r="H167" s="58">
        <v>91.719197846249003</v>
      </c>
      <c r="I167" s="58">
        <v>317572.68769375747</v>
      </c>
      <c r="J167" s="59">
        <f t="shared" si="4"/>
        <v>667481</v>
      </c>
      <c r="K167" s="150"/>
      <c r="M167" s="150"/>
    </row>
    <row r="168" spans="1:13" ht="20.100000000000001" customHeight="1" x14ac:dyDescent="0.25">
      <c r="A168" s="161" t="s">
        <v>22</v>
      </c>
      <c r="B168" s="58">
        <v>0</v>
      </c>
      <c r="C168" s="58">
        <v>0</v>
      </c>
      <c r="D168" s="58">
        <v>0</v>
      </c>
      <c r="E168" s="58">
        <v>1903151.3935911783</v>
      </c>
      <c r="F168" s="58">
        <v>16697.162482034582</v>
      </c>
      <c r="G168" s="58">
        <v>17602.01818122515</v>
      </c>
      <c r="H168" s="58">
        <v>27395.425745561512</v>
      </c>
      <c r="I168" s="58">
        <v>0</v>
      </c>
      <c r="J168" s="59">
        <f t="shared" si="4"/>
        <v>1964845.9999999995</v>
      </c>
      <c r="K168" s="150"/>
      <c r="M168" s="150"/>
    </row>
    <row r="169" spans="1:13" ht="20.100000000000001" customHeight="1" x14ac:dyDescent="0.25">
      <c r="A169" s="161" t="s">
        <v>23</v>
      </c>
      <c r="B169" s="58">
        <v>41999.190784623992</v>
      </c>
      <c r="C169" s="58">
        <v>298385.77487922768</v>
      </c>
      <c r="D169" s="58">
        <v>7249.7778968276307</v>
      </c>
      <c r="E169" s="58">
        <v>59688.232122971691</v>
      </c>
      <c r="F169" s="58">
        <v>118055.45166209635</v>
      </c>
      <c r="G169" s="58">
        <v>132782.56989313653</v>
      </c>
      <c r="H169" s="58">
        <v>2181.3644282138598</v>
      </c>
      <c r="I169" s="58">
        <v>138987.63833290222</v>
      </c>
      <c r="J169" s="59">
        <f t="shared" si="4"/>
        <v>799330</v>
      </c>
      <c r="K169" s="150"/>
      <c r="M169" s="150"/>
    </row>
    <row r="170" spans="1:13" ht="20.100000000000001" customHeight="1" x14ac:dyDescent="0.25">
      <c r="A170" s="161" t="s">
        <v>24</v>
      </c>
      <c r="B170" s="58">
        <v>936769.8283284693</v>
      </c>
      <c r="C170" s="58">
        <v>480234.27335118182</v>
      </c>
      <c r="D170" s="58">
        <v>454956.54043157084</v>
      </c>
      <c r="E170" s="58">
        <v>961135.05456951808</v>
      </c>
      <c r="F170" s="58">
        <v>240061.89604508842</v>
      </c>
      <c r="G170" s="58">
        <v>125358.10985444428</v>
      </c>
      <c r="H170" s="58">
        <v>270334.3298223333</v>
      </c>
      <c r="I170" s="58">
        <v>226606.96759739413</v>
      </c>
      <c r="J170" s="59">
        <f t="shared" si="4"/>
        <v>3695457</v>
      </c>
      <c r="K170" s="150"/>
      <c r="M170" s="150"/>
    </row>
    <row r="171" spans="1:13" ht="20.100000000000001" customHeight="1" x14ac:dyDescent="0.25">
      <c r="A171" s="161" t="s">
        <v>91</v>
      </c>
      <c r="B171" s="58">
        <v>0</v>
      </c>
      <c r="C171" s="58">
        <v>5540.4981296867254</v>
      </c>
      <c r="D171" s="58">
        <v>21.262566449094948</v>
      </c>
      <c r="E171" s="58">
        <v>40.933465739821251</v>
      </c>
      <c r="F171" s="58">
        <v>2926.8866786075268</v>
      </c>
      <c r="G171" s="58">
        <v>1571.7751953516329</v>
      </c>
      <c r="H171" s="58">
        <v>0</v>
      </c>
      <c r="I171" s="58">
        <v>6932.6439641651987</v>
      </c>
      <c r="J171" s="59">
        <f t="shared" si="4"/>
        <v>17034</v>
      </c>
      <c r="K171" s="150"/>
      <c r="M171" s="150"/>
    </row>
    <row r="172" spans="1:13" ht="20.100000000000001" customHeight="1" x14ac:dyDescent="0.25">
      <c r="A172" s="161" t="s">
        <v>25</v>
      </c>
      <c r="B172" s="58">
        <v>226920.81468791494</v>
      </c>
      <c r="C172" s="58">
        <v>68403.044108157745</v>
      </c>
      <c r="D172" s="58">
        <v>157716.40897104115</v>
      </c>
      <c r="E172" s="58">
        <v>111421.80466284411</v>
      </c>
      <c r="F172" s="58">
        <v>82453.562493584992</v>
      </c>
      <c r="G172" s="58">
        <v>68586.210745703167</v>
      </c>
      <c r="H172" s="58">
        <v>263664.7115766512</v>
      </c>
      <c r="I172" s="58">
        <v>52062.942754102653</v>
      </c>
      <c r="J172" s="59">
        <f t="shared" si="4"/>
        <v>1031229.4999999999</v>
      </c>
      <c r="K172" s="150"/>
      <c r="M172" s="150"/>
    </row>
    <row r="173" spans="1:13" ht="20.100000000000001" customHeight="1" x14ac:dyDescent="0.25">
      <c r="A173" s="161" t="s">
        <v>26</v>
      </c>
      <c r="B173" s="58">
        <v>0</v>
      </c>
      <c r="C173" s="58">
        <v>0</v>
      </c>
      <c r="D173" s="58">
        <v>0</v>
      </c>
      <c r="E173" s="58">
        <v>46826</v>
      </c>
      <c r="F173" s="58">
        <v>0</v>
      </c>
      <c r="G173" s="58">
        <v>0</v>
      </c>
      <c r="H173" s="58">
        <v>0</v>
      </c>
      <c r="I173" s="58">
        <v>0</v>
      </c>
      <c r="J173" s="59">
        <f t="shared" si="4"/>
        <v>46826</v>
      </c>
      <c r="K173" s="150"/>
      <c r="M173" s="150"/>
    </row>
    <row r="174" spans="1:13" ht="20.100000000000001" customHeight="1" x14ac:dyDescent="0.25">
      <c r="A174" s="161" t="s">
        <v>27</v>
      </c>
      <c r="B174" s="58">
        <v>45481.147132240243</v>
      </c>
      <c r="C174" s="58">
        <v>96142.685451394325</v>
      </c>
      <c r="D174" s="58">
        <v>22844.284192536899</v>
      </c>
      <c r="E174" s="58">
        <v>54240.920060609496</v>
      </c>
      <c r="F174" s="58">
        <v>175578.27426755047</v>
      </c>
      <c r="G174" s="58">
        <v>178104.12513753652</v>
      </c>
      <c r="H174" s="58">
        <v>138728.66648590661</v>
      </c>
      <c r="I174" s="58">
        <v>184774.89727222541</v>
      </c>
      <c r="J174" s="59">
        <f t="shared" si="4"/>
        <v>895895</v>
      </c>
      <c r="K174" s="150"/>
      <c r="M174" s="150"/>
    </row>
    <row r="175" spans="1:13" ht="20.100000000000001" customHeight="1" x14ac:dyDescent="0.25">
      <c r="A175" s="161" t="s">
        <v>28</v>
      </c>
      <c r="B175" s="58">
        <v>53521.17484541818</v>
      </c>
      <c r="C175" s="58">
        <v>7131.3387667737888</v>
      </c>
      <c r="D175" s="58">
        <v>11173.165565638643</v>
      </c>
      <c r="E175" s="58">
        <v>74653.080187430853</v>
      </c>
      <c r="F175" s="58">
        <v>17645.738730282214</v>
      </c>
      <c r="G175" s="58">
        <v>197588.77821926077</v>
      </c>
      <c r="H175" s="58">
        <v>177611.03640405813</v>
      </c>
      <c r="I175" s="58">
        <v>6125.1872811374142</v>
      </c>
      <c r="J175" s="59">
        <f t="shared" si="4"/>
        <v>545449.5</v>
      </c>
      <c r="K175" s="150"/>
      <c r="M175" s="150"/>
    </row>
    <row r="176" spans="1:13" ht="20.100000000000001" customHeight="1" x14ac:dyDescent="0.25">
      <c r="A176" s="161" t="s">
        <v>29</v>
      </c>
      <c r="B176" s="58">
        <v>184452.72698418231</v>
      </c>
      <c r="C176" s="58">
        <v>27.042473287689866</v>
      </c>
      <c r="D176" s="58">
        <v>68553.107863689293</v>
      </c>
      <c r="E176" s="58">
        <v>305224.27564557549</v>
      </c>
      <c r="F176" s="58">
        <v>174107.46176438077</v>
      </c>
      <c r="G176" s="58">
        <v>38596.960879534519</v>
      </c>
      <c r="H176" s="58">
        <v>727783.68005018355</v>
      </c>
      <c r="I176" s="58">
        <v>1132.744339166185</v>
      </c>
      <c r="J176" s="59">
        <f t="shared" si="4"/>
        <v>1499877.9999999998</v>
      </c>
      <c r="K176" s="150"/>
      <c r="M176" s="150"/>
    </row>
    <row r="177" spans="1:13" ht="20.100000000000001" customHeight="1" x14ac:dyDescent="0.25">
      <c r="A177" s="161" t="s">
        <v>30</v>
      </c>
      <c r="B177" s="58">
        <v>16242.035860304573</v>
      </c>
      <c r="C177" s="58">
        <v>767.049086916183</v>
      </c>
      <c r="D177" s="58">
        <v>1340.279472505508</v>
      </c>
      <c r="E177" s="58">
        <v>96089.859577886164</v>
      </c>
      <c r="F177" s="58">
        <v>165616.57003836569</v>
      </c>
      <c r="G177" s="58">
        <v>15508.993871249329</v>
      </c>
      <c r="H177" s="58">
        <v>3966.4211390500964</v>
      </c>
      <c r="I177" s="58">
        <v>1980.790953722455</v>
      </c>
      <c r="J177" s="59">
        <f t="shared" si="4"/>
        <v>301512</v>
      </c>
      <c r="K177" s="150"/>
      <c r="M177" s="150"/>
    </row>
    <row r="178" spans="1:13" ht="20.100000000000001" customHeight="1" x14ac:dyDescent="0.25">
      <c r="A178" s="161" t="s">
        <v>58</v>
      </c>
      <c r="B178" s="58">
        <v>3058.0310446537528</v>
      </c>
      <c r="C178" s="58">
        <v>114.31790040532657</v>
      </c>
      <c r="D178" s="58">
        <v>1.937597019559143</v>
      </c>
      <c r="E178" s="58">
        <v>80359.927241945363</v>
      </c>
      <c r="F178" s="58">
        <v>1687.2197944483817</v>
      </c>
      <c r="G178" s="58">
        <v>44.985262851586647</v>
      </c>
      <c r="H178" s="58">
        <v>292.23622139341194</v>
      </c>
      <c r="I178" s="58">
        <v>131.84493728258465</v>
      </c>
      <c r="J178" s="59">
        <f t="shared" si="4"/>
        <v>85690.499999999956</v>
      </c>
      <c r="K178" s="150"/>
      <c r="M178" s="150"/>
    </row>
    <row r="179" spans="1:13" ht="20.100000000000001" customHeight="1" x14ac:dyDescent="0.25">
      <c r="A179" s="161" t="s">
        <v>59</v>
      </c>
      <c r="B179" s="58">
        <v>58.768867152558762</v>
      </c>
      <c r="C179" s="58">
        <v>2.725155279503106</v>
      </c>
      <c r="D179" s="58">
        <v>0</v>
      </c>
      <c r="E179" s="58">
        <v>23255.331130778675</v>
      </c>
      <c r="F179" s="58">
        <v>3739.0830762576898</v>
      </c>
      <c r="G179" s="58">
        <v>61.113318284424381</v>
      </c>
      <c r="H179" s="58">
        <v>75.072411792971593</v>
      </c>
      <c r="I179" s="58">
        <v>26.9060404541748</v>
      </c>
      <c r="J179" s="59">
        <f t="shared" si="4"/>
        <v>27218.999999999996</v>
      </c>
      <c r="K179" s="150"/>
      <c r="M179" s="150"/>
    </row>
    <row r="180" spans="1:13" ht="20.100000000000001" customHeight="1" x14ac:dyDescent="0.25">
      <c r="A180" s="161" t="s">
        <v>60</v>
      </c>
      <c r="B180" s="58">
        <v>294.30427055309536</v>
      </c>
      <c r="C180" s="58">
        <v>0</v>
      </c>
      <c r="D180" s="58">
        <v>0</v>
      </c>
      <c r="E180" s="58">
        <v>300975.41137901734</v>
      </c>
      <c r="F180" s="58">
        <v>1311.2551131119367</v>
      </c>
      <c r="G180" s="58">
        <v>995.56569928328611</v>
      </c>
      <c r="H180" s="58">
        <v>31.2329777047124</v>
      </c>
      <c r="I180" s="58">
        <v>786.23056032965906</v>
      </c>
      <c r="J180" s="59">
        <f t="shared" si="4"/>
        <v>304394.00000000006</v>
      </c>
      <c r="K180" s="150"/>
      <c r="M180" s="150"/>
    </row>
    <row r="181" spans="1:13" ht="20.100000000000001" customHeight="1" x14ac:dyDescent="0.25">
      <c r="A181" s="161" t="s">
        <v>34</v>
      </c>
      <c r="B181" s="58">
        <v>3306.7980689177652</v>
      </c>
      <c r="C181" s="58">
        <v>448.72219439564969</v>
      </c>
      <c r="D181" s="58">
        <v>66353.47991981887</v>
      </c>
      <c r="E181" s="58">
        <v>624.98083310444633</v>
      </c>
      <c r="F181" s="58">
        <v>516659.84463806753</v>
      </c>
      <c r="G181" s="58">
        <v>4916.9585771646425</v>
      </c>
      <c r="H181" s="58">
        <v>23073.245297647525</v>
      </c>
      <c r="I181" s="58">
        <v>1456.9704708836671</v>
      </c>
      <c r="J181" s="59">
        <f t="shared" si="4"/>
        <v>616841.00000000012</v>
      </c>
      <c r="K181" s="150"/>
      <c r="M181" s="150"/>
    </row>
    <row r="182" spans="1:13" ht="20.100000000000001" customHeight="1" x14ac:dyDescent="0.25">
      <c r="A182" s="161" t="s">
        <v>84</v>
      </c>
      <c r="B182" s="58">
        <v>210264.6844640692</v>
      </c>
      <c r="C182" s="58">
        <v>296.53282448969912</v>
      </c>
      <c r="D182" s="58">
        <v>42089.273181170989</v>
      </c>
      <c r="E182" s="58">
        <v>1195647.8394955324</v>
      </c>
      <c r="F182" s="58">
        <v>3516939.283413989</v>
      </c>
      <c r="G182" s="58">
        <v>0</v>
      </c>
      <c r="H182" s="58">
        <v>20382.476051685877</v>
      </c>
      <c r="I182" s="58">
        <v>47112.910569063337</v>
      </c>
      <c r="J182" s="59">
        <f t="shared" si="4"/>
        <v>5032733.0000000009</v>
      </c>
      <c r="K182" s="150"/>
      <c r="M182" s="150"/>
    </row>
    <row r="183" spans="1:13" ht="20.100000000000001" customHeight="1" x14ac:dyDescent="0.25">
      <c r="A183" s="161" t="s">
        <v>36</v>
      </c>
      <c r="B183" s="58">
        <v>0</v>
      </c>
      <c r="C183" s="58">
        <v>3.5134959571958611</v>
      </c>
      <c r="D183" s="58">
        <v>0</v>
      </c>
      <c r="E183" s="58">
        <v>1022695.348802192</v>
      </c>
      <c r="F183" s="58">
        <v>12762.31214957872</v>
      </c>
      <c r="G183" s="58">
        <v>16596.121909373138</v>
      </c>
      <c r="H183" s="58">
        <v>6923.1725462543163</v>
      </c>
      <c r="I183" s="58">
        <v>17.531096644967441</v>
      </c>
      <c r="J183" s="59">
        <f t="shared" si="4"/>
        <v>1058998.0000000002</v>
      </c>
      <c r="K183" s="150"/>
      <c r="M183" s="150"/>
    </row>
    <row r="184" spans="1:13" ht="19.5" customHeight="1" x14ac:dyDescent="0.25">
      <c r="A184" s="161" t="s">
        <v>37</v>
      </c>
      <c r="B184" s="58">
        <v>12.858464823822519</v>
      </c>
      <c r="C184" s="58">
        <v>6.7692533587842307</v>
      </c>
      <c r="D184" s="58">
        <v>0</v>
      </c>
      <c r="E184" s="58">
        <v>216708.5010760001</v>
      </c>
      <c r="F184" s="58">
        <v>3170.8813085229167</v>
      </c>
      <c r="G184" s="58">
        <v>28.17302782168667</v>
      </c>
      <c r="H184" s="58">
        <v>4016.0737812729044</v>
      </c>
      <c r="I184" s="58">
        <v>177.74308819982355</v>
      </c>
      <c r="J184" s="59">
        <f t="shared" si="4"/>
        <v>224121.00000000003</v>
      </c>
      <c r="K184" s="150"/>
      <c r="M184" s="150"/>
    </row>
    <row r="185" spans="1:13" ht="21.75" customHeight="1" x14ac:dyDescent="0.25">
      <c r="A185" s="161" t="s">
        <v>38</v>
      </c>
      <c r="B185" s="58">
        <v>9849.0762157047102</v>
      </c>
      <c r="C185" s="58">
        <v>0</v>
      </c>
      <c r="D185" s="58">
        <v>0</v>
      </c>
      <c r="E185" s="58">
        <v>36189.663857723572</v>
      </c>
      <c r="F185" s="58">
        <v>154.38181251946435</v>
      </c>
      <c r="G185" s="58">
        <v>0.72775397025460054</v>
      </c>
      <c r="H185" s="58">
        <v>0</v>
      </c>
      <c r="I185" s="58">
        <v>350.15036008200133</v>
      </c>
      <c r="J185" s="59">
        <f t="shared" si="4"/>
        <v>46544.000000000007</v>
      </c>
      <c r="K185" s="150"/>
      <c r="M185" s="150"/>
    </row>
    <row r="186" spans="1:13" ht="20.100000000000001" customHeight="1" x14ac:dyDescent="0.25">
      <c r="A186" s="161" t="s">
        <v>39</v>
      </c>
      <c r="B186" s="58">
        <v>0</v>
      </c>
      <c r="C186" s="58">
        <v>0</v>
      </c>
      <c r="D186" s="58">
        <v>0</v>
      </c>
      <c r="E186" s="58">
        <v>75221.420528533126</v>
      </c>
      <c r="F186" s="58">
        <v>5.5794714668709311</v>
      </c>
      <c r="G186" s="58">
        <v>0</v>
      </c>
      <c r="H186" s="58">
        <v>0</v>
      </c>
      <c r="I186" s="58">
        <v>0</v>
      </c>
      <c r="J186" s="59">
        <f t="shared" si="4"/>
        <v>75227</v>
      </c>
      <c r="K186" s="150"/>
      <c r="M186" s="150"/>
    </row>
    <row r="187" spans="1:13" ht="20.100000000000001" customHeight="1" x14ac:dyDescent="0.25">
      <c r="A187" s="161" t="s">
        <v>40</v>
      </c>
      <c r="B187" s="58">
        <v>0</v>
      </c>
      <c r="C187" s="58">
        <v>0</v>
      </c>
      <c r="D187" s="58">
        <v>0</v>
      </c>
      <c r="E187" s="58">
        <v>32896</v>
      </c>
      <c r="F187" s="58">
        <v>0</v>
      </c>
      <c r="G187" s="58">
        <v>0</v>
      </c>
      <c r="H187" s="58">
        <v>0</v>
      </c>
      <c r="I187" s="58">
        <v>0</v>
      </c>
      <c r="J187" s="59">
        <f t="shared" si="4"/>
        <v>32896</v>
      </c>
      <c r="K187" s="150"/>
      <c r="M187" s="150"/>
    </row>
    <row r="188" spans="1:13" ht="20.100000000000001" customHeight="1" x14ac:dyDescent="0.25">
      <c r="A188" s="161" t="s">
        <v>41</v>
      </c>
      <c r="B188" s="58">
        <v>31006.63690234394</v>
      </c>
      <c r="C188" s="58">
        <v>945.3857479451467</v>
      </c>
      <c r="D188" s="58">
        <v>4256.9610415489087</v>
      </c>
      <c r="E188" s="58">
        <v>5250.042015340302</v>
      </c>
      <c r="F188" s="58">
        <v>12440.19089621951</v>
      </c>
      <c r="G188" s="58">
        <v>26516.072190863622</v>
      </c>
      <c r="H188" s="58">
        <v>46428.382731125595</v>
      </c>
      <c r="I188" s="58">
        <v>40951.328474612965</v>
      </c>
      <c r="J188" s="59">
        <f t="shared" si="4"/>
        <v>167795</v>
      </c>
      <c r="K188" s="150"/>
      <c r="M188" s="150"/>
    </row>
    <row r="189" spans="1:13" ht="20.100000000000001" customHeight="1" x14ac:dyDescent="0.25">
      <c r="A189" s="161" t="s">
        <v>43</v>
      </c>
      <c r="B189" s="58">
        <v>18062.014730122653</v>
      </c>
      <c r="C189" s="58">
        <v>111.33132366795897</v>
      </c>
      <c r="D189" s="58">
        <v>0</v>
      </c>
      <c r="E189" s="58">
        <v>86041.653946209408</v>
      </c>
      <c r="F189" s="58">
        <v>0</v>
      </c>
      <c r="G189" s="58">
        <v>0</v>
      </c>
      <c r="H189" s="58">
        <v>0</v>
      </c>
      <c r="I189" s="58">
        <v>0</v>
      </c>
      <c r="J189" s="59">
        <f t="shared" si="4"/>
        <v>104215.00000000003</v>
      </c>
      <c r="K189" s="150"/>
      <c r="M189" s="150"/>
    </row>
    <row r="190" spans="1:13" ht="20.100000000000001" customHeight="1" x14ac:dyDescent="0.25">
      <c r="A190" s="161" t="s">
        <v>44</v>
      </c>
      <c r="B190" s="58">
        <v>144292.61772096853</v>
      </c>
      <c r="C190" s="58">
        <v>0</v>
      </c>
      <c r="D190" s="58">
        <v>168683.04343533641</v>
      </c>
      <c r="E190" s="58">
        <v>37894.474305995449</v>
      </c>
      <c r="F190" s="58">
        <v>0</v>
      </c>
      <c r="G190" s="58">
        <v>0</v>
      </c>
      <c r="H190" s="58">
        <v>810.658550890936</v>
      </c>
      <c r="I190" s="58">
        <v>30.205986808726532</v>
      </c>
      <c r="J190" s="59">
        <f t="shared" si="4"/>
        <v>351711.00000000006</v>
      </c>
      <c r="K190" s="150"/>
      <c r="M190" s="150"/>
    </row>
    <row r="191" spans="1:13" ht="20.100000000000001" customHeight="1" x14ac:dyDescent="0.25">
      <c r="A191" s="161" t="s">
        <v>93</v>
      </c>
      <c r="B191" s="58">
        <v>39152.071454642995</v>
      </c>
      <c r="C191" s="58">
        <v>884.00557078082625</v>
      </c>
      <c r="D191" s="58">
        <v>5969.30415991681</v>
      </c>
      <c r="E191" s="58">
        <v>138516.41509619987</v>
      </c>
      <c r="F191" s="58">
        <v>0</v>
      </c>
      <c r="G191" s="58">
        <v>0</v>
      </c>
      <c r="H191" s="58">
        <v>0</v>
      </c>
      <c r="I191" s="58">
        <v>32.203718459495349</v>
      </c>
      <c r="J191" s="59">
        <f t="shared" si="4"/>
        <v>184554</v>
      </c>
      <c r="K191" s="150"/>
      <c r="M191" s="150"/>
    </row>
    <row r="192" spans="1:13" ht="20.100000000000001" customHeight="1" x14ac:dyDescent="0.25">
      <c r="A192" s="161" t="s">
        <v>94</v>
      </c>
      <c r="B192" s="58">
        <v>0</v>
      </c>
      <c r="C192" s="58">
        <v>0</v>
      </c>
      <c r="D192" s="58">
        <v>0</v>
      </c>
      <c r="E192" s="58">
        <v>2473</v>
      </c>
      <c r="F192" s="58">
        <v>0</v>
      </c>
      <c r="G192" s="58">
        <v>0</v>
      </c>
      <c r="H192" s="58">
        <v>0</v>
      </c>
      <c r="I192" s="58">
        <v>0</v>
      </c>
      <c r="J192" s="59">
        <f t="shared" si="4"/>
        <v>2473</v>
      </c>
      <c r="K192" s="150"/>
      <c r="M192" s="150"/>
    </row>
    <row r="193" spans="1:13" ht="20.100000000000001" customHeight="1" x14ac:dyDescent="0.25">
      <c r="A193" s="161" t="s">
        <v>95</v>
      </c>
      <c r="B193" s="58">
        <v>2695.390336528515</v>
      </c>
      <c r="C193" s="58">
        <v>99.564464400256568</v>
      </c>
      <c r="D193" s="58">
        <v>438.9201143641136</v>
      </c>
      <c r="E193" s="58">
        <v>33477.125084707113</v>
      </c>
      <c r="F193" s="58">
        <v>0</v>
      </c>
      <c r="G193" s="58">
        <v>0</v>
      </c>
      <c r="H193" s="58">
        <v>0</v>
      </c>
      <c r="I193" s="58">
        <v>0</v>
      </c>
      <c r="J193" s="59">
        <f t="shared" si="4"/>
        <v>36711</v>
      </c>
      <c r="K193" s="150"/>
      <c r="M193" s="150"/>
    </row>
    <row r="194" spans="1:13" ht="20.100000000000001" customHeight="1" x14ac:dyDescent="0.25">
      <c r="A194" s="161" t="s">
        <v>96</v>
      </c>
      <c r="B194" s="58">
        <v>10669.311711428243</v>
      </c>
      <c r="C194" s="58">
        <v>0</v>
      </c>
      <c r="D194" s="58">
        <v>0</v>
      </c>
      <c r="E194" s="58">
        <v>45659.017918201389</v>
      </c>
      <c r="F194" s="58">
        <v>0</v>
      </c>
      <c r="G194" s="58">
        <v>0</v>
      </c>
      <c r="H194" s="58">
        <v>1031.6703703703704</v>
      </c>
      <c r="I194" s="58">
        <v>0</v>
      </c>
      <c r="J194" s="59">
        <f t="shared" si="4"/>
        <v>57360</v>
      </c>
      <c r="K194" s="150"/>
      <c r="M194" s="150"/>
    </row>
    <row r="195" spans="1:13" ht="20.100000000000001" customHeight="1" x14ac:dyDescent="0.25">
      <c r="A195" s="161" t="s">
        <v>97</v>
      </c>
      <c r="B195" s="58">
        <v>106.79476708097997</v>
      </c>
      <c r="C195" s="58">
        <v>0</v>
      </c>
      <c r="D195" s="58">
        <v>0</v>
      </c>
      <c r="E195" s="58">
        <v>182939.44367641301</v>
      </c>
      <c r="F195" s="58">
        <v>4875.9741555259234</v>
      </c>
      <c r="G195" s="58">
        <v>1495.5079117246039</v>
      </c>
      <c r="H195" s="58">
        <v>1413.592392911843</v>
      </c>
      <c r="I195" s="58">
        <v>82.687096343644768</v>
      </c>
      <c r="J195" s="59">
        <f t="shared" si="4"/>
        <v>190913.99999999997</v>
      </c>
      <c r="K195" s="150"/>
      <c r="M195" s="150"/>
    </row>
    <row r="196" spans="1:13" ht="20.100000000000001" customHeight="1" x14ac:dyDescent="0.25">
      <c r="A196" s="161" t="s">
        <v>98</v>
      </c>
      <c r="B196" s="58">
        <v>32872.197235080879</v>
      </c>
      <c r="C196" s="58">
        <v>0</v>
      </c>
      <c r="D196" s="58">
        <v>2781.8027649191235</v>
      </c>
      <c r="E196" s="58">
        <v>0</v>
      </c>
      <c r="F196" s="58">
        <v>0</v>
      </c>
      <c r="G196" s="58">
        <v>0</v>
      </c>
      <c r="H196" s="58">
        <v>0</v>
      </c>
      <c r="I196" s="58">
        <v>0</v>
      </c>
      <c r="J196" s="59">
        <f t="shared" si="4"/>
        <v>35654</v>
      </c>
      <c r="K196" s="150"/>
      <c r="M196" s="150"/>
    </row>
    <row r="197" spans="1:13" ht="20.100000000000001" customHeight="1" x14ac:dyDescent="0.25">
      <c r="A197" s="161" t="s">
        <v>99</v>
      </c>
      <c r="B197" s="58">
        <v>15.131241796237202</v>
      </c>
      <c r="C197" s="58">
        <v>43690.975879488171</v>
      </c>
      <c r="D197" s="58">
        <v>2043.1612523354602</v>
      </c>
      <c r="E197" s="58">
        <v>15328.190669996386</v>
      </c>
      <c r="F197" s="58">
        <v>6565.6048379534777</v>
      </c>
      <c r="G197" s="58">
        <v>0</v>
      </c>
      <c r="H197" s="58">
        <v>0</v>
      </c>
      <c r="I197" s="58">
        <v>239.9361184302702</v>
      </c>
      <c r="J197" s="59">
        <f t="shared" si="4"/>
        <v>67883.000000000015</v>
      </c>
      <c r="K197" s="150"/>
      <c r="M197" s="150"/>
    </row>
    <row r="198" spans="1:13" ht="20.100000000000001" customHeight="1" x14ac:dyDescent="0.25">
      <c r="A198" s="161" t="s">
        <v>100</v>
      </c>
      <c r="B198" s="58">
        <v>5362.9999999999991</v>
      </c>
      <c r="C198" s="58">
        <v>0</v>
      </c>
      <c r="D198" s="58">
        <v>0</v>
      </c>
      <c r="E198" s="58">
        <v>993</v>
      </c>
      <c r="F198" s="58">
        <v>654</v>
      </c>
      <c r="G198" s="58">
        <v>0</v>
      </c>
      <c r="H198" s="58">
        <v>0</v>
      </c>
      <c r="I198" s="58">
        <v>0</v>
      </c>
      <c r="J198" s="59">
        <f t="shared" si="4"/>
        <v>7009.9999999999991</v>
      </c>
      <c r="K198" s="150"/>
      <c r="M198" s="150"/>
    </row>
    <row r="199" spans="1:13" ht="20.100000000000001" customHeight="1" x14ac:dyDescent="0.25">
      <c r="A199" s="161" t="s">
        <v>61</v>
      </c>
      <c r="B199" s="58">
        <v>561287.6048516928</v>
      </c>
      <c r="C199" s="58">
        <v>19397.191383535795</v>
      </c>
      <c r="D199" s="58">
        <v>11197.738767292203</v>
      </c>
      <c r="E199" s="58">
        <v>28900.674097563708</v>
      </c>
      <c r="F199" s="58">
        <v>186308.11073059888</v>
      </c>
      <c r="G199" s="58">
        <v>186795.02698618916</v>
      </c>
      <c r="H199" s="58">
        <v>80910.980059533016</v>
      </c>
      <c r="I199" s="58">
        <v>27657.273123594219</v>
      </c>
      <c r="J199" s="59">
        <f t="shared" si="4"/>
        <v>1102454.5999999999</v>
      </c>
      <c r="K199" s="150"/>
      <c r="M199" s="150"/>
    </row>
    <row r="200" spans="1:13" ht="20.100000000000001" customHeight="1" x14ac:dyDescent="0.25">
      <c r="A200" s="161" t="s">
        <v>62</v>
      </c>
      <c r="B200" s="58">
        <v>10388.305918596516</v>
      </c>
      <c r="C200" s="58">
        <v>53195.595908256211</v>
      </c>
      <c r="D200" s="58">
        <v>11039.24945064215</v>
      </c>
      <c r="E200" s="58">
        <v>6992.6020831560363</v>
      </c>
      <c r="F200" s="58">
        <v>113992.06664723989</v>
      </c>
      <c r="G200" s="58">
        <v>6582.224500392862</v>
      </c>
      <c r="H200" s="58">
        <v>18393.847609732151</v>
      </c>
      <c r="I200" s="58">
        <v>125461.38788198416</v>
      </c>
      <c r="J200" s="59">
        <f t="shared" si="4"/>
        <v>346045.27999999997</v>
      </c>
      <c r="K200" s="150"/>
      <c r="M200" s="150"/>
    </row>
    <row r="201" spans="1:13" ht="20.100000000000001" customHeight="1" x14ac:dyDescent="0.25">
      <c r="A201" s="161" t="s">
        <v>63</v>
      </c>
      <c r="B201" s="58">
        <v>5452.1288086366358</v>
      </c>
      <c r="C201" s="58">
        <v>108518.93058959501</v>
      </c>
      <c r="D201" s="58">
        <v>84567.082790234257</v>
      </c>
      <c r="E201" s="58">
        <v>66867.639386327675</v>
      </c>
      <c r="F201" s="58">
        <v>24910.99994490161</v>
      </c>
      <c r="G201" s="58">
        <v>13857.061157744076</v>
      </c>
      <c r="H201" s="58">
        <v>92283.748490812257</v>
      </c>
      <c r="I201" s="58">
        <v>5696.2688317484353</v>
      </c>
      <c r="J201" s="59">
        <f t="shared" si="4"/>
        <v>402153.86000000004</v>
      </c>
      <c r="K201" s="150"/>
      <c r="M201" s="150"/>
    </row>
    <row r="202" spans="1:13" ht="20.100000000000001" customHeight="1" x14ac:dyDescent="0.25">
      <c r="A202" s="161" t="s">
        <v>64</v>
      </c>
      <c r="B202" s="58">
        <v>902.23798880914285</v>
      </c>
      <c r="C202" s="58">
        <v>0</v>
      </c>
      <c r="D202" s="58">
        <v>1321.3666216906952</v>
      </c>
      <c r="E202" s="58">
        <v>0.79411764705882359</v>
      </c>
      <c r="F202" s="58">
        <v>561.09198859502749</v>
      </c>
      <c r="G202" s="58">
        <v>5343.9613265787311</v>
      </c>
      <c r="H202" s="58">
        <v>5195.3537762871629</v>
      </c>
      <c r="I202" s="58">
        <v>3871.1941803921818</v>
      </c>
      <c r="J202" s="59">
        <f t="shared" si="4"/>
        <v>17196</v>
      </c>
      <c r="K202" s="150"/>
      <c r="M202" s="150"/>
    </row>
    <row r="203" spans="1:13" ht="20.100000000000001" customHeight="1" x14ac:dyDescent="0.25">
      <c r="A203" s="161" t="s">
        <v>65</v>
      </c>
      <c r="B203" s="58">
        <v>4477.0315894752785</v>
      </c>
      <c r="C203" s="58">
        <v>33854.14729069492</v>
      </c>
      <c r="D203" s="58">
        <v>179.19536885632019</v>
      </c>
      <c r="E203" s="58">
        <v>529.30517324905793</v>
      </c>
      <c r="F203" s="58">
        <v>73458.48455653718</v>
      </c>
      <c r="G203" s="58">
        <v>854.56156512220593</v>
      </c>
      <c r="H203" s="58">
        <v>1261.008312587029</v>
      </c>
      <c r="I203" s="58">
        <v>313859.76614347805</v>
      </c>
      <c r="J203" s="59">
        <f t="shared" si="4"/>
        <v>428473.5</v>
      </c>
      <c r="K203" s="150"/>
      <c r="M203" s="150"/>
    </row>
    <row r="204" spans="1:13" ht="20.100000000000001" customHeight="1" x14ac:dyDescent="0.25">
      <c r="A204" s="161" t="s">
        <v>66</v>
      </c>
      <c r="B204" s="58">
        <v>8060.5102254048734</v>
      </c>
      <c r="C204" s="58">
        <v>51329.841057164602</v>
      </c>
      <c r="D204" s="58">
        <v>9.2297288690447932</v>
      </c>
      <c r="E204" s="58">
        <v>311.88562308931932</v>
      </c>
      <c r="F204" s="58">
        <v>128044.7892496948</v>
      </c>
      <c r="G204" s="58">
        <v>0</v>
      </c>
      <c r="H204" s="58">
        <v>0</v>
      </c>
      <c r="I204" s="58">
        <v>1221.7441157772837</v>
      </c>
      <c r="J204" s="59">
        <f t="shared" si="4"/>
        <v>188977.99999999994</v>
      </c>
      <c r="K204" s="150"/>
      <c r="M204" s="150"/>
    </row>
    <row r="205" spans="1:13" ht="20.100000000000001" customHeight="1" x14ac:dyDescent="0.25">
      <c r="A205" s="161" t="s">
        <v>67</v>
      </c>
      <c r="B205" s="58">
        <v>97020.530279857252</v>
      </c>
      <c r="C205" s="58">
        <v>32068.46768298735</v>
      </c>
      <c r="D205" s="58">
        <v>97810.5023570013</v>
      </c>
      <c r="E205" s="58">
        <v>195901.73468633363</v>
      </c>
      <c r="F205" s="58">
        <v>94952.249187423833</v>
      </c>
      <c r="G205" s="58">
        <v>77418.631459439552</v>
      </c>
      <c r="H205" s="58">
        <v>126047.78901118191</v>
      </c>
      <c r="I205" s="58">
        <v>30031.395335775062</v>
      </c>
      <c r="J205" s="59">
        <f t="shared" si="4"/>
        <v>751251.29999999993</v>
      </c>
      <c r="K205" s="150"/>
      <c r="M205" s="150"/>
    </row>
    <row r="206" spans="1:13" ht="20.100000000000001" customHeight="1" x14ac:dyDescent="0.25">
      <c r="A206" s="161" t="s">
        <v>68</v>
      </c>
      <c r="B206" s="58">
        <v>133.48223277226302</v>
      </c>
      <c r="C206" s="58">
        <v>702.63761467889913</v>
      </c>
      <c r="D206" s="58">
        <v>1.9215686274509804</v>
      </c>
      <c r="E206" s="58">
        <v>0</v>
      </c>
      <c r="F206" s="58">
        <v>2109.3417331428864</v>
      </c>
      <c r="G206" s="58">
        <v>4237.3807717035761</v>
      </c>
      <c r="H206" s="58">
        <v>0</v>
      </c>
      <c r="I206" s="58">
        <v>709.23607907492556</v>
      </c>
      <c r="J206" s="59">
        <f t="shared" si="4"/>
        <v>7894.0000000000009</v>
      </c>
      <c r="K206" s="150"/>
      <c r="M206" s="150"/>
    </row>
    <row r="207" spans="1:13" ht="20.100000000000001" customHeight="1" x14ac:dyDescent="0.25">
      <c r="A207" s="161" t="s">
        <v>69</v>
      </c>
      <c r="B207" s="58">
        <v>26889.122798869575</v>
      </c>
      <c r="C207" s="58">
        <v>41.441896049368175</v>
      </c>
      <c r="D207" s="58">
        <v>0</v>
      </c>
      <c r="E207" s="58">
        <v>21.172201950209701</v>
      </c>
      <c r="F207" s="58">
        <v>1658.530028911196</v>
      </c>
      <c r="G207" s="58">
        <v>6.3427861726350656</v>
      </c>
      <c r="H207" s="58">
        <v>0</v>
      </c>
      <c r="I207" s="58">
        <v>31850.390288046983</v>
      </c>
      <c r="J207" s="59">
        <f t="shared" si="4"/>
        <v>60466.999999999964</v>
      </c>
      <c r="K207" s="150"/>
      <c r="M207" s="150"/>
    </row>
    <row r="208" spans="1:13" ht="20.100000000000001" customHeight="1" x14ac:dyDescent="0.25">
      <c r="A208" s="161" t="s">
        <v>101</v>
      </c>
      <c r="B208" s="58">
        <v>16886.077588775726</v>
      </c>
      <c r="C208" s="58">
        <v>979.54225272665417</v>
      </c>
      <c r="D208" s="58">
        <v>487.00650818033279</v>
      </c>
      <c r="E208" s="58">
        <v>3100.3779718371147</v>
      </c>
      <c r="F208" s="58">
        <v>95128.577042192803</v>
      </c>
      <c r="G208" s="58">
        <v>0</v>
      </c>
      <c r="H208" s="58">
        <v>0</v>
      </c>
      <c r="I208" s="58">
        <v>3632.6323014344866</v>
      </c>
      <c r="J208" s="59">
        <f t="shared" si="4"/>
        <v>120214.21366514711</v>
      </c>
      <c r="K208" s="150"/>
      <c r="M208" s="150"/>
    </row>
    <row r="209" spans="1:13" ht="20.100000000000001" customHeight="1" x14ac:dyDescent="0.25">
      <c r="A209" s="161" t="s">
        <v>111</v>
      </c>
      <c r="B209" s="58">
        <v>35.878723103350133</v>
      </c>
      <c r="C209" s="58">
        <v>24.589742693805359</v>
      </c>
      <c r="D209" s="58">
        <v>0</v>
      </c>
      <c r="E209" s="58">
        <v>999.96080774093457</v>
      </c>
      <c r="F209" s="58">
        <v>11391.084469202957</v>
      </c>
      <c r="G209" s="58">
        <v>0.74760383386581464</v>
      </c>
      <c r="H209" s="58">
        <v>0</v>
      </c>
      <c r="I209" s="58">
        <v>17.738653425087826</v>
      </c>
      <c r="J209" s="59">
        <f t="shared" si="4"/>
        <v>12470</v>
      </c>
      <c r="K209" s="150"/>
      <c r="M209" s="150"/>
    </row>
    <row r="210" spans="1:13" ht="20.100000000000001" customHeight="1" x14ac:dyDescent="0.25">
      <c r="A210" s="161" t="s">
        <v>112</v>
      </c>
      <c r="B210" s="58">
        <v>3969.7652167772658</v>
      </c>
      <c r="C210" s="58">
        <v>149.95451064783288</v>
      </c>
      <c r="D210" s="58">
        <v>273.67458866544786</v>
      </c>
      <c r="E210" s="58">
        <v>5.7065203423782513</v>
      </c>
      <c r="F210" s="58">
        <v>2660.8763091100654</v>
      </c>
      <c r="G210" s="58">
        <v>7031.4492920525827</v>
      </c>
      <c r="H210" s="58">
        <v>0</v>
      </c>
      <c r="I210" s="58">
        <v>253.17356240442763</v>
      </c>
      <c r="J210" s="59">
        <f t="shared" si="4"/>
        <v>14344.599999999999</v>
      </c>
      <c r="K210" s="150"/>
      <c r="M210" s="150"/>
    </row>
    <row r="211" spans="1:13" ht="20.100000000000001" customHeight="1" x14ac:dyDescent="0.25">
      <c r="A211" s="161" t="s">
        <v>113</v>
      </c>
      <c r="B211" s="58">
        <v>3032.2822997691842</v>
      </c>
      <c r="C211" s="58">
        <v>69.533974000424521</v>
      </c>
      <c r="D211" s="58">
        <v>581.42281879194627</v>
      </c>
      <c r="E211" s="58">
        <v>1483.7970960326488</v>
      </c>
      <c r="F211" s="58">
        <v>4657.3460129895047</v>
      </c>
      <c r="G211" s="58">
        <v>775.57563689892038</v>
      </c>
      <c r="H211" s="58">
        <v>774.60818307817522</v>
      </c>
      <c r="I211" s="58">
        <v>2500.6006451058588</v>
      </c>
      <c r="J211" s="59">
        <f t="shared" si="4"/>
        <v>13875.166666666662</v>
      </c>
      <c r="K211" s="150"/>
      <c r="M211" s="150"/>
    </row>
    <row r="212" spans="1:13" ht="20.100000000000001" customHeight="1" x14ac:dyDescent="0.25">
      <c r="A212" s="161" t="s">
        <v>114</v>
      </c>
      <c r="B212" s="58">
        <v>3250.8664408127497</v>
      </c>
      <c r="C212" s="58">
        <v>164.33023992756904</v>
      </c>
      <c r="D212" s="58">
        <v>6783.5795840668889</v>
      </c>
      <c r="E212" s="58">
        <v>0</v>
      </c>
      <c r="F212" s="58">
        <v>67654.684989435045</v>
      </c>
      <c r="G212" s="58">
        <v>6503.4935933761335</v>
      </c>
      <c r="H212" s="58">
        <v>38006.667749906694</v>
      </c>
      <c r="I212" s="58">
        <v>19650.377402474882</v>
      </c>
      <c r="J212" s="59">
        <f t="shared" si="4"/>
        <v>142013.99999999994</v>
      </c>
      <c r="K212" s="150"/>
      <c r="M212" s="150"/>
    </row>
    <row r="213" spans="1:13" ht="20.100000000000001" customHeight="1" x14ac:dyDescent="0.25">
      <c r="A213" s="161" t="s">
        <v>115</v>
      </c>
      <c r="B213" s="58">
        <v>1101.4772516899823</v>
      </c>
      <c r="C213" s="58">
        <v>24602.041940728905</v>
      </c>
      <c r="D213" s="58">
        <v>19080.236530119888</v>
      </c>
      <c r="E213" s="58">
        <v>213.8916962353664</v>
      </c>
      <c r="F213" s="58">
        <v>12457.963663445311</v>
      </c>
      <c r="G213" s="58">
        <v>1331.3925530021656</v>
      </c>
      <c r="H213" s="58">
        <v>22.896022467052536</v>
      </c>
      <c r="I213" s="58">
        <v>4469.3903423113352</v>
      </c>
      <c r="J213" s="59">
        <f t="shared" si="4"/>
        <v>63279.290000000008</v>
      </c>
      <c r="K213" s="150"/>
      <c r="M213" s="150"/>
    </row>
    <row r="214" spans="1:13" ht="20.100000000000001" customHeight="1" x14ac:dyDescent="0.25">
      <c r="A214" s="161" t="s">
        <v>107</v>
      </c>
      <c r="B214" s="58">
        <v>3767.2318934858754</v>
      </c>
      <c r="C214" s="58">
        <v>86.122835095145092</v>
      </c>
      <c r="D214" s="58">
        <v>150.95639485809664</v>
      </c>
      <c r="E214" s="58">
        <v>71.772802785028091</v>
      </c>
      <c r="F214" s="58">
        <v>6.0990127982974078</v>
      </c>
      <c r="G214" s="58">
        <v>111.70647564031883</v>
      </c>
      <c r="H214" s="58">
        <v>134.17780010626257</v>
      </c>
      <c r="I214" s="58">
        <v>2393.0327852309747</v>
      </c>
      <c r="J214" s="59">
        <f t="shared" si="4"/>
        <v>6721.0999999999985</v>
      </c>
      <c r="K214" s="150"/>
      <c r="M214" s="150"/>
    </row>
    <row r="215" spans="1:13" ht="20.100000000000001" customHeight="1" x14ac:dyDescent="0.25">
      <c r="A215" s="161" t="s">
        <v>116</v>
      </c>
      <c r="B215" s="58">
        <v>63615.106951585891</v>
      </c>
      <c r="C215" s="58">
        <v>19569.74673102278</v>
      </c>
      <c r="D215" s="58">
        <v>4216.4425105882565</v>
      </c>
      <c r="E215" s="58">
        <v>10620.900511221216</v>
      </c>
      <c r="F215" s="58">
        <v>21975.826888002521</v>
      </c>
      <c r="G215" s="58">
        <v>12.04007150380982</v>
      </c>
      <c r="H215" s="58">
        <v>0</v>
      </c>
      <c r="I215" s="58">
        <v>13397.536336075515</v>
      </c>
      <c r="J215" s="59">
        <f t="shared" si="4"/>
        <v>133407.59999999998</v>
      </c>
      <c r="K215" s="150"/>
      <c r="M215" s="150"/>
    </row>
    <row r="216" spans="1:13" ht="20.100000000000001" customHeight="1" x14ac:dyDescent="0.25">
      <c r="A216" s="161" t="s">
        <v>70</v>
      </c>
      <c r="B216" s="58">
        <v>5566332.7973690452</v>
      </c>
      <c r="C216" s="58">
        <v>335261.01669558091</v>
      </c>
      <c r="D216" s="58">
        <v>34597749.631873004</v>
      </c>
      <c r="E216" s="58">
        <v>639970.06177762768</v>
      </c>
      <c r="F216" s="58">
        <v>1031441.7202193921</v>
      </c>
      <c r="G216" s="58">
        <v>1166855.6896130596</v>
      </c>
      <c r="H216" s="58">
        <v>1257506.8390026204</v>
      </c>
      <c r="I216" s="58">
        <v>726381.24344967364</v>
      </c>
      <c r="J216" s="59">
        <f t="shared" si="4"/>
        <v>45321499</v>
      </c>
      <c r="K216" s="150"/>
      <c r="M216" s="150"/>
    </row>
    <row r="217" spans="1:13" ht="20.100000000000001" customHeight="1" thickBot="1" x14ac:dyDescent="0.3">
      <c r="A217" s="162" t="s">
        <v>71</v>
      </c>
      <c r="B217" s="163">
        <v>536536.80705742165</v>
      </c>
      <c r="C217" s="163">
        <v>766202.54118508461</v>
      </c>
      <c r="D217" s="163">
        <v>215275.03836465502</v>
      </c>
      <c r="E217" s="163">
        <v>599074.16820335703</v>
      </c>
      <c r="F217" s="163">
        <v>297790.05587763892</v>
      </c>
      <c r="G217" s="163">
        <v>121105.54765869386</v>
      </c>
      <c r="H217" s="163">
        <v>165398.39949686028</v>
      </c>
      <c r="I217" s="163">
        <v>128225.30827840389</v>
      </c>
      <c r="J217" s="164">
        <f t="shared" si="4"/>
        <v>2829607.8661221154</v>
      </c>
      <c r="K217" s="150"/>
      <c r="M217" s="150"/>
    </row>
    <row r="218" spans="1:13" s="147" customFormat="1" x14ac:dyDescent="0.25">
      <c r="A218" s="113" t="s">
        <v>72</v>
      </c>
      <c r="B218" s="173"/>
      <c r="C218" s="173"/>
      <c r="D218" s="113"/>
      <c r="E218" s="173"/>
      <c r="F218" s="113"/>
      <c r="G218" s="113"/>
      <c r="L218" s="148"/>
    </row>
    <row r="219" spans="1:13" s="147" customFormat="1" ht="13.5" customHeight="1" x14ac:dyDescent="0.25">
      <c r="A219" s="113" t="s">
        <v>73</v>
      </c>
      <c r="B219" s="113"/>
      <c r="C219" s="113"/>
      <c r="D219" s="113"/>
      <c r="E219" s="113"/>
      <c r="F219" s="113"/>
      <c r="G219" s="113"/>
      <c r="L219" s="148"/>
    </row>
    <row r="220" spans="1:13" s="147" customFormat="1" ht="12.75" customHeight="1" x14ac:dyDescent="0.25">
      <c r="A220" s="113" t="s">
        <v>268</v>
      </c>
      <c r="B220" s="113"/>
      <c r="C220" s="113"/>
      <c r="D220" s="113"/>
      <c r="E220" s="113"/>
      <c r="F220" s="113"/>
      <c r="G220" s="113"/>
      <c r="L220" s="148"/>
    </row>
    <row r="221" spans="1:13" s="147" customFormat="1" ht="13.5" customHeight="1" x14ac:dyDescent="0.25">
      <c r="A221" s="113" t="s">
        <v>244</v>
      </c>
      <c r="B221" s="113"/>
      <c r="C221" s="113"/>
      <c r="D221" s="113"/>
      <c r="E221" s="113"/>
      <c r="F221" s="113"/>
      <c r="G221" s="113"/>
      <c r="L221" s="148"/>
    </row>
    <row r="222" spans="1:13" s="147" customFormat="1" ht="13.5" customHeight="1" x14ac:dyDescent="0.25">
      <c r="A222" s="113" t="s">
        <v>267</v>
      </c>
      <c r="B222" s="113"/>
      <c r="C222" s="113"/>
      <c r="D222" s="113"/>
      <c r="E222" s="113"/>
      <c r="F222" s="113"/>
      <c r="G222" s="113"/>
      <c r="L222" s="148"/>
    </row>
    <row r="223" spans="1:13" s="147" customFormat="1" ht="13.5" customHeight="1" x14ac:dyDescent="0.25">
      <c r="A223" s="113"/>
      <c r="B223" s="112"/>
      <c r="C223" s="112"/>
      <c r="D223" s="112"/>
      <c r="E223" s="112"/>
      <c r="F223" s="112"/>
      <c r="G223" s="112"/>
      <c r="L223" s="148"/>
    </row>
    <row r="224" spans="1:13" s="147" customFormat="1" ht="13.5" customHeight="1" x14ac:dyDescent="0.25">
      <c r="A224" s="113"/>
      <c r="B224" s="112"/>
      <c r="C224" s="112"/>
      <c r="D224" s="112"/>
      <c r="E224" s="112"/>
      <c r="F224" s="112"/>
      <c r="G224" s="112"/>
      <c r="L224" s="148"/>
    </row>
    <row r="225" spans="1:13" s="147" customFormat="1" x14ac:dyDescent="0.25">
      <c r="L225" s="148"/>
    </row>
    <row r="226" spans="1:13" s="147" customFormat="1" x14ac:dyDescent="0.25">
      <c r="L226" s="148"/>
    </row>
    <row r="227" spans="1:13" s="147" customFormat="1" x14ac:dyDescent="0.25">
      <c r="A227" s="199" t="s">
        <v>286</v>
      </c>
      <c r="B227" s="199"/>
      <c r="C227" s="199"/>
      <c r="D227" s="199"/>
      <c r="E227" s="199"/>
      <c r="F227" s="199"/>
      <c r="G227" s="199"/>
      <c r="H227" s="199"/>
      <c r="I227" s="199"/>
      <c r="J227" s="199"/>
      <c r="L227" s="148"/>
    </row>
    <row r="228" spans="1:13" s="147" customFormat="1" ht="16.5" thickBot="1" x14ac:dyDescent="0.3">
      <c r="A228" s="199" t="s">
        <v>88</v>
      </c>
      <c r="B228" s="199"/>
      <c r="C228" s="199"/>
      <c r="D228" s="199"/>
      <c r="E228" s="199"/>
      <c r="F228" s="199"/>
      <c r="G228" s="199"/>
      <c r="H228" s="199"/>
      <c r="I228" s="199"/>
      <c r="J228" s="199"/>
      <c r="L228" s="148"/>
    </row>
    <row r="229" spans="1:13" ht="19.5" customHeight="1" x14ac:dyDescent="0.25">
      <c r="A229" s="158" t="s">
        <v>1</v>
      </c>
      <c r="B229" s="159" t="s">
        <v>2</v>
      </c>
      <c r="C229" s="159" t="s">
        <v>3</v>
      </c>
      <c r="D229" s="159" t="s">
        <v>4</v>
      </c>
      <c r="E229" s="159" t="s">
        <v>5</v>
      </c>
      <c r="F229" s="159" t="s">
        <v>6</v>
      </c>
      <c r="G229" s="159" t="s">
        <v>7</v>
      </c>
      <c r="H229" s="159" t="s">
        <v>8</v>
      </c>
      <c r="I229" s="159" t="s">
        <v>9</v>
      </c>
      <c r="J229" s="160" t="s">
        <v>10</v>
      </c>
    </row>
    <row r="230" spans="1:13" ht="20.100000000000001" customHeight="1" x14ac:dyDescent="0.25">
      <c r="A230" s="161" t="s">
        <v>243</v>
      </c>
      <c r="B230" s="58">
        <v>137134.77102458754</v>
      </c>
      <c r="C230" s="58">
        <v>6517306.8553135199</v>
      </c>
      <c r="D230" s="58">
        <v>3401537.5774772619</v>
      </c>
      <c r="E230" s="58">
        <v>2384719.2284317752</v>
      </c>
      <c r="F230" s="58">
        <v>174910.05499066517</v>
      </c>
      <c r="G230" s="58">
        <v>0</v>
      </c>
      <c r="H230" s="58">
        <v>507446.26963454706</v>
      </c>
      <c r="I230" s="58">
        <v>271876.24312764307</v>
      </c>
      <c r="J230" s="59">
        <f t="shared" ref="J230:J268" si="5">SUM(B230:I230)</f>
        <v>13394930.999999998</v>
      </c>
      <c r="K230" s="150"/>
      <c r="M230" s="150"/>
    </row>
    <row r="231" spans="1:13" ht="20.100000000000001" customHeight="1" x14ac:dyDescent="0.25">
      <c r="A231" s="161" t="s">
        <v>12</v>
      </c>
      <c r="B231" s="58">
        <v>97722.931397027394</v>
      </c>
      <c r="C231" s="58">
        <v>54198.541572067479</v>
      </c>
      <c r="D231" s="58">
        <v>120662.78632537098</v>
      </c>
      <c r="E231" s="58">
        <v>49846.962787993645</v>
      </c>
      <c r="F231" s="58">
        <v>71206.065802732948</v>
      </c>
      <c r="G231" s="58">
        <v>83697.411975255105</v>
      </c>
      <c r="H231" s="58">
        <v>615444.57065108477</v>
      </c>
      <c r="I231" s="58">
        <v>34445.229488467681</v>
      </c>
      <c r="J231" s="59">
        <f t="shared" si="5"/>
        <v>1127224.5</v>
      </c>
      <c r="K231" s="150"/>
      <c r="M231" s="150"/>
    </row>
    <row r="232" spans="1:13" ht="20.100000000000001" customHeight="1" x14ac:dyDescent="0.25">
      <c r="A232" s="161" t="s">
        <v>13</v>
      </c>
      <c r="B232" s="58">
        <v>0</v>
      </c>
      <c r="C232" s="58">
        <v>0</v>
      </c>
      <c r="D232" s="58">
        <v>444</v>
      </c>
      <c r="E232" s="58">
        <v>1724.8970215462609</v>
      </c>
      <c r="F232" s="58">
        <v>0</v>
      </c>
      <c r="G232" s="58">
        <v>3062.330554651126</v>
      </c>
      <c r="H232" s="58">
        <v>2622.7724238026126</v>
      </c>
      <c r="I232" s="58">
        <v>0</v>
      </c>
      <c r="J232" s="59">
        <f t="shared" si="5"/>
        <v>7854</v>
      </c>
      <c r="K232" s="150"/>
      <c r="M232" s="150"/>
    </row>
    <row r="233" spans="1:13" ht="20.100000000000001" customHeight="1" x14ac:dyDescent="0.25">
      <c r="A233" s="161" t="s">
        <v>14</v>
      </c>
      <c r="B233" s="58">
        <v>65232.263744923897</v>
      </c>
      <c r="C233" s="58">
        <v>6555315.0821214831</v>
      </c>
      <c r="D233" s="58">
        <v>134557.85560311459</v>
      </c>
      <c r="E233" s="58">
        <v>6273.9753597952822</v>
      </c>
      <c r="F233" s="58">
        <v>730542.18706156628</v>
      </c>
      <c r="G233" s="58">
        <v>185073.62942579796</v>
      </c>
      <c r="H233" s="58">
        <v>352619.63105447433</v>
      </c>
      <c r="I233" s="58">
        <v>1315397.0756288432</v>
      </c>
      <c r="J233" s="59">
        <f t="shared" si="5"/>
        <v>9345011.6999999993</v>
      </c>
      <c r="K233" s="150"/>
      <c r="M233" s="150"/>
    </row>
    <row r="234" spans="1:13" ht="20.100000000000001" customHeight="1" x14ac:dyDescent="0.25">
      <c r="A234" s="161" t="s">
        <v>15</v>
      </c>
      <c r="B234" s="58">
        <v>703.93261507983834</v>
      </c>
      <c r="C234" s="58">
        <v>2236.6859301667005</v>
      </c>
      <c r="D234" s="58">
        <v>20845.402043097114</v>
      </c>
      <c r="E234" s="58">
        <v>55.621147719249066</v>
      </c>
      <c r="F234" s="58">
        <v>0</v>
      </c>
      <c r="G234" s="58">
        <v>35.910134279707314</v>
      </c>
      <c r="H234" s="58">
        <v>104757.24419777791</v>
      </c>
      <c r="I234" s="58">
        <v>7824.2039318795032</v>
      </c>
      <c r="J234" s="59">
        <f t="shared" si="5"/>
        <v>136459.00000000003</v>
      </c>
      <c r="K234" s="150"/>
      <c r="M234" s="150"/>
    </row>
    <row r="235" spans="1:13" ht="20.100000000000001" customHeight="1" x14ac:dyDescent="0.25">
      <c r="A235" s="161" t="s">
        <v>16</v>
      </c>
      <c r="B235" s="58">
        <v>11736.721368504892</v>
      </c>
      <c r="C235" s="58">
        <v>2463.1011932379024</v>
      </c>
      <c r="D235" s="58">
        <v>4681.1825647784126</v>
      </c>
      <c r="E235" s="58">
        <v>19660.179278273226</v>
      </c>
      <c r="F235" s="58">
        <v>30785.135205331957</v>
      </c>
      <c r="G235" s="58">
        <v>27805.262634508974</v>
      </c>
      <c r="H235" s="58">
        <v>318185.17790353735</v>
      </c>
      <c r="I235" s="58">
        <v>16827.239851827169</v>
      </c>
      <c r="J235" s="59">
        <f t="shared" si="5"/>
        <v>432143.99999999988</v>
      </c>
      <c r="K235" s="150"/>
      <c r="M235" s="150"/>
    </row>
    <row r="236" spans="1:13" ht="20.100000000000001" customHeight="1" x14ac:dyDescent="0.25">
      <c r="A236" s="161" t="s">
        <v>17</v>
      </c>
      <c r="B236" s="58">
        <v>1666.2718731112468</v>
      </c>
      <c r="C236" s="58">
        <v>1185.0584629819405</v>
      </c>
      <c r="D236" s="58">
        <v>7217.4566239675078</v>
      </c>
      <c r="E236" s="58">
        <v>1004.2530521152536</v>
      </c>
      <c r="F236" s="58">
        <v>4806.904730025035</v>
      </c>
      <c r="G236" s="58">
        <v>82761.947767601494</v>
      </c>
      <c r="H236" s="58">
        <v>185588.37946597015</v>
      </c>
      <c r="I236" s="58">
        <v>78246.228024227341</v>
      </c>
      <c r="J236" s="59">
        <f t="shared" si="5"/>
        <v>362476.5</v>
      </c>
      <c r="K236" s="150"/>
      <c r="M236" s="150"/>
    </row>
    <row r="237" spans="1:13" ht="20.100000000000001" customHeight="1" x14ac:dyDescent="0.25">
      <c r="A237" s="161" t="s">
        <v>18</v>
      </c>
      <c r="B237" s="58">
        <v>2847.1351642826185</v>
      </c>
      <c r="C237" s="58">
        <v>0</v>
      </c>
      <c r="D237" s="58">
        <v>2997.1961807216212</v>
      </c>
      <c r="E237" s="58">
        <v>0</v>
      </c>
      <c r="F237" s="58">
        <v>156.30943438992165</v>
      </c>
      <c r="G237" s="58">
        <v>2885.3951702215813</v>
      </c>
      <c r="H237" s="58">
        <v>3850.7152893636357</v>
      </c>
      <c r="I237" s="58">
        <v>2950.2487610206226</v>
      </c>
      <c r="J237" s="59">
        <f t="shared" si="5"/>
        <v>15687.000000000002</v>
      </c>
      <c r="K237" s="150"/>
      <c r="M237" s="150"/>
    </row>
    <row r="238" spans="1:13" ht="20.100000000000001" customHeight="1" x14ac:dyDescent="0.25">
      <c r="A238" s="161" t="s">
        <v>19</v>
      </c>
      <c r="B238" s="58">
        <v>6596.5605188279633</v>
      </c>
      <c r="C238" s="58">
        <v>6927.4324925579767</v>
      </c>
      <c r="D238" s="58">
        <v>17169.742972929966</v>
      </c>
      <c r="E238" s="58">
        <v>1287.576147337094</v>
      </c>
      <c r="F238" s="58">
        <v>38628.212133356174</v>
      </c>
      <c r="G238" s="58">
        <v>125818.43739955078</v>
      </c>
      <c r="H238" s="58">
        <v>293095.38769749569</v>
      </c>
      <c r="I238" s="58">
        <v>4432.1506379443308</v>
      </c>
      <c r="J238" s="59">
        <f t="shared" si="5"/>
        <v>493955.5</v>
      </c>
      <c r="K238" s="150"/>
      <c r="M238" s="150"/>
    </row>
    <row r="239" spans="1:13" ht="20.100000000000001" customHeight="1" x14ac:dyDescent="0.25">
      <c r="A239" s="161" t="s">
        <v>90</v>
      </c>
      <c r="B239" s="58">
        <v>109711.61807341261</v>
      </c>
      <c r="C239" s="58">
        <v>0</v>
      </c>
      <c r="D239" s="58">
        <v>146.47013893946146</v>
      </c>
      <c r="E239" s="58">
        <v>19130.343989834517</v>
      </c>
      <c r="F239" s="58">
        <v>0</v>
      </c>
      <c r="G239" s="58">
        <v>0</v>
      </c>
      <c r="H239" s="58">
        <v>1422.5677978134318</v>
      </c>
      <c r="I239" s="58">
        <v>0</v>
      </c>
      <c r="J239" s="59">
        <f t="shared" si="5"/>
        <v>130411.00000000001</v>
      </c>
      <c r="K239" s="150"/>
      <c r="M239" s="150"/>
    </row>
    <row r="240" spans="1:13" ht="20.100000000000001" customHeight="1" x14ac:dyDescent="0.25">
      <c r="A240" s="161" t="s">
        <v>20</v>
      </c>
      <c r="B240" s="58">
        <v>230069.22840137567</v>
      </c>
      <c r="C240" s="58">
        <v>209563.10528125244</v>
      </c>
      <c r="D240" s="58">
        <v>13315.458715454775</v>
      </c>
      <c r="E240" s="58">
        <v>272119.05365117011</v>
      </c>
      <c r="F240" s="58">
        <v>50042.511953825597</v>
      </c>
      <c r="G240" s="58">
        <v>61557.235255705709</v>
      </c>
      <c r="H240" s="58">
        <v>371011.66305757867</v>
      </c>
      <c r="I240" s="58">
        <v>52069.343683637067</v>
      </c>
      <c r="J240" s="59">
        <f t="shared" si="5"/>
        <v>1259747.5999999999</v>
      </c>
      <c r="K240" s="150"/>
      <c r="M240" s="150"/>
    </row>
    <row r="241" spans="1:13" ht="20.100000000000001" customHeight="1" x14ac:dyDescent="0.25">
      <c r="A241" s="161" t="s">
        <v>21</v>
      </c>
      <c r="B241" s="58">
        <v>5589.9313331567273</v>
      </c>
      <c r="C241" s="58">
        <v>109946.95494530977</v>
      </c>
      <c r="D241" s="58">
        <v>2685.9197809753023</v>
      </c>
      <c r="E241" s="58">
        <v>17336.251489733935</v>
      </c>
      <c r="F241" s="58">
        <v>131669.82966938906</v>
      </c>
      <c r="G241" s="58">
        <v>82587.705889831457</v>
      </c>
      <c r="H241" s="58">
        <v>91.719197846249003</v>
      </c>
      <c r="I241" s="58">
        <v>317572.68769375747</v>
      </c>
      <c r="J241" s="59">
        <f t="shared" si="5"/>
        <v>667481</v>
      </c>
      <c r="K241" s="150"/>
      <c r="M241" s="150"/>
    </row>
    <row r="242" spans="1:13" ht="20.100000000000001" customHeight="1" x14ac:dyDescent="0.25">
      <c r="A242" s="161" t="s">
        <v>22</v>
      </c>
      <c r="B242" s="58">
        <v>0</v>
      </c>
      <c r="C242" s="58">
        <v>0</v>
      </c>
      <c r="D242" s="58">
        <v>0</v>
      </c>
      <c r="E242" s="58">
        <v>1903151.3935911783</v>
      </c>
      <c r="F242" s="58">
        <v>16697.162482034582</v>
      </c>
      <c r="G242" s="58">
        <v>17602.01818122515</v>
      </c>
      <c r="H242" s="58">
        <v>27395.425745561512</v>
      </c>
      <c r="I242" s="58">
        <v>0</v>
      </c>
      <c r="J242" s="59">
        <f t="shared" si="5"/>
        <v>1964845.9999999995</v>
      </c>
      <c r="K242" s="150"/>
      <c r="M242" s="150"/>
    </row>
    <row r="243" spans="1:13" ht="20.100000000000001" customHeight="1" x14ac:dyDescent="0.25">
      <c r="A243" s="161" t="s">
        <v>23</v>
      </c>
      <c r="B243" s="58">
        <v>41999.190784623992</v>
      </c>
      <c r="C243" s="58">
        <v>298385.77487922768</v>
      </c>
      <c r="D243" s="58">
        <v>7249.7778968276307</v>
      </c>
      <c r="E243" s="58">
        <v>59688.232122971691</v>
      </c>
      <c r="F243" s="58">
        <v>118055.45166209635</v>
      </c>
      <c r="G243" s="58">
        <v>132782.56989313653</v>
      </c>
      <c r="H243" s="58">
        <v>2181.3644282138598</v>
      </c>
      <c r="I243" s="58">
        <v>138987.63833290222</v>
      </c>
      <c r="J243" s="59">
        <f t="shared" si="5"/>
        <v>799330</v>
      </c>
      <c r="K243" s="150"/>
      <c r="M243" s="150"/>
    </row>
    <row r="244" spans="1:13" ht="20.100000000000001" customHeight="1" x14ac:dyDescent="0.25">
      <c r="A244" s="161" t="s">
        <v>24</v>
      </c>
      <c r="B244" s="58">
        <v>936769.8283284693</v>
      </c>
      <c r="C244" s="58">
        <v>480234.27335118182</v>
      </c>
      <c r="D244" s="58">
        <v>454956.54043157084</v>
      </c>
      <c r="E244" s="58">
        <v>961135.05456951808</v>
      </c>
      <c r="F244" s="58">
        <v>240061.89604508842</v>
      </c>
      <c r="G244" s="58">
        <v>125358.10985444428</v>
      </c>
      <c r="H244" s="58">
        <v>270334.3298223333</v>
      </c>
      <c r="I244" s="58">
        <v>226606.96759739413</v>
      </c>
      <c r="J244" s="59">
        <f t="shared" si="5"/>
        <v>3695457</v>
      </c>
      <c r="K244" s="150"/>
      <c r="M244" s="150"/>
    </row>
    <row r="245" spans="1:13" ht="20.100000000000001" customHeight="1" x14ac:dyDescent="0.25">
      <c r="A245" s="161" t="s">
        <v>91</v>
      </c>
      <c r="B245" s="58">
        <v>0</v>
      </c>
      <c r="C245" s="58">
        <v>5540.4981296867254</v>
      </c>
      <c r="D245" s="58">
        <v>21.262566449094948</v>
      </c>
      <c r="E245" s="58">
        <v>40.933465739821251</v>
      </c>
      <c r="F245" s="58">
        <v>2926.8866786075268</v>
      </c>
      <c r="G245" s="58">
        <v>1571.7751953516329</v>
      </c>
      <c r="H245" s="58">
        <v>0</v>
      </c>
      <c r="I245" s="58">
        <v>6932.6439641651987</v>
      </c>
      <c r="J245" s="59">
        <f t="shared" si="5"/>
        <v>17034</v>
      </c>
      <c r="K245" s="150"/>
      <c r="M245" s="150"/>
    </row>
    <row r="246" spans="1:13" ht="20.100000000000001" customHeight="1" x14ac:dyDescent="0.25">
      <c r="A246" s="161" t="s">
        <v>25</v>
      </c>
      <c r="B246" s="58">
        <v>226920.81468791494</v>
      </c>
      <c r="C246" s="58">
        <v>68403.044108157745</v>
      </c>
      <c r="D246" s="58">
        <v>157716.40897104115</v>
      </c>
      <c r="E246" s="58">
        <v>111421.80466284411</v>
      </c>
      <c r="F246" s="58">
        <v>82453.562493584992</v>
      </c>
      <c r="G246" s="58">
        <v>68586.210745703167</v>
      </c>
      <c r="H246" s="58">
        <v>263664.7115766512</v>
      </c>
      <c r="I246" s="58">
        <v>52062.942754102653</v>
      </c>
      <c r="J246" s="59">
        <f t="shared" si="5"/>
        <v>1031229.4999999999</v>
      </c>
      <c r="K246" s="150"/>
      <c r="M246" s="150"/>
    </row>
    <row r="247" spans="1:13" ht="20.100000000000001" customHeight="1" x14ac:dyDescent="0.25">
      <c r="A247" s="161" t="s">
        <v>26</v>
      </c>
      <c r="B247" s="58">
        <v>0</v>
      </c>
      <c r="C247" s="58">
        <v>0</v>
      </c>
      <c r="D247" s="58">
        <v>0</v>
      </c>
      <c r="E247" s="58">
        <v>46826</v>
      </c>
      <c r="F247" s="58">
        <v>0</v>
      </c>
      <c r="G247" s="58">
        <v>0</v>
      </c>
      <c r="H247" s="58">
        <v>0</v>
      </c>
      <c r="I247" s="58">
        <v>0</v>
      </c>
      <c r="J247" s="59">
        <f t="shared" si="5"/>
        <v>46826</v>
      </c>
      <c r="K247" s="150"/>
      <c r="M247" s="150"/>
    </row>
    <row r="248" spans="1:13" ht="20.100000000000001" customHeight="1" x14ac:dyDescent="0.25">
      <c r="A248" s="161" t="s">
        <v>27</v>
      </c>
      <c r="B248" s="58">
        <v>45481.147132240243</v>
      </c>
      <c r="C248" s="58">
        <v>96142.685451394325</v>
      </c>
      <c r="D248" s="58">
        <v>22844.284192536899</v>
      </c>
      <c r="E248" s="58">
        <v>54240.920060609496</v>
      </c>
      <c r="F248" s="58">
        <v>175578.27426755047</v>
      </c>
      <c r="G248" s="58">
        <v>178104.12513753652</v>
      </c>
      <c r="H248" s="58">
        <v>138728.66648590661</v>
      </c>
      <c r="I248" s="58">
        <v>184774.89727222541</v>
      </c>
      <c r="J248" s="59">
        <f t="shared" si="5"/>
        <v>895895</v>
      </c>
      <c r="K248" s="150"/>
      <c r="M248" s="150"/>
    </row>
    <row r="249" spans="1:13" ht="20.100000000000001" customHeight="1" x14ac:dyDescent="0.25">
      <c r="A249" s="161" t="s">
        <v>28</v>
      </c>
      <c r="B249" s="58">
        <v>53521.17484541818</v>
      </c>
      <c r="C249" s="58">
        <v>7131.3387667737888</v>
      </c>
      <c r="D249" s="58">
        <v>11173.165565638643</v>
      </c>
      <c r="E249" s="58">
        <v>74653.080187430853</v>
      </c>
      <c r="F249" s="58">
        <v>17645.738730282214</v>
      </c>
      <c r="G249" s="58">
        <v>197588.77821926077</v>
      </c>
      <c r="H249" s="58">
        <v>177611.03640405813</v>
      </c>
      <c r="I249" s="58">
        <v>6125.1872811374142</v>
      </c>
      <c r="J249" s="59">
        <f t="shared" si="5"/>
        <v>545449.5</v>
      </c>
      <c r="K249" s="150"/>
      <c r="M249" s="150"/>
    </row>
    <row r="250" spans="1:13" ht="20.100000000000001" customHeight="1" x14ac:dyDescent="0.25">
      <c r="A250" s="161" t="s">
        <v>29</v>
      </c>
      <c r="B250" s="58">
        <v>184452.72698418231</v>
      </c>
      <c r="C250" s="58">
        <v>27.042473287689866</v>
      </c>
      <c r="D250" s="58">
        <v>68553.107863689293</v>
      </c>
      <c r="E250" s="58">
        <v>305224.27564557549</v>
      </c>
      <c r="F250" s="58">
        <v>174107.46176438077</v>
      </c>
      <c r="G250" s="58">
        <v>38596.960879534519</v>
      </c>
      <c r="H250" s="58">
        <v>727783.68005018355</v>
      </c>
      <c r="I250" s="58">
        <v>1132.744339166185</v>
      </c>
      <c r="J250" s="59">
        <f t="shared" si="5"/>
        <v>1499877.9999999998</v>
      </c>
      <c r="K250" s="150"/>
      <c r="M250" s="150"/>
    </row>
    <row r="251" spans="1:13" ht="20.100000000000001" customHeight="1" x14ac:dyDescent="0.25">
      <c r="A251" s="161" t="s">
        <v>30</v>
      </c>
      <c r="B251" s="58">
        <v>16242.035860304573</v>
      </c>
      <c r="C251" s="58">
        <v>767.049086916183</v>
      </c>
      <c r="D251" s="58">
        <v>1340.279472505508</v>
      </c>
      <c r="E251" s="58">
        <v>96089.859577886164</v>
      </c>
      <c r="F251" s="58">
        <v>165616.57003836569</v>
      </c>
      <c r="G251" s="58">
        <v>15508.993871249329</v>
      </c>
      <c r="H251" s="58">
        <v>3966.4211390500964</v>
      </c>
      <c r="I251" s="58">
        <v>1980.790953722455</v>
      </c>
      <c r="J251" s="59">
        <f t="shared" si="5"/>
        <v>301512</v>
      </c>
      <c r="K251" s="150"/>
      <c r="M251" s="150"/>
    </row>
    <row r="252" spans="1:13" ht="20.100000000000001" customHeight="1" x14ac:dyDescent="0.25">
      <c r="A252" s="161" t="s">
        <v>31</v>
      </c>
      <c r="B252" s="58">
        <v>4892.8641221599009</v>
      </c>
      <c r="C252" s="58">
        <v>182.90881268083081</v>
      </c>
      <c r="D252" s="58">
        <v>3.1001552312946292</v>
      </c>
      <c r="E252" s="58">
        <v>128575.83713838932</v>
      </c>
      <c r="F252" s="58">
        <v>2699.5765297859571</v>
      </c>
      <c r="G252" s="58">
        <v>71.976420562538635</v>
      </c>
      <c r="H252" s="58">
        <v>467.57795422945907</v>
      </c>
      <c r="I252" s="58">
        <v>210.95886696062084</v>
      </c>
      <c r="J252" s="59">
        <f t="shared" si="5"/>
        <v>137104.79999999996</v>
      </c>
      <c r="K252" s="150"/>
      <c r="M252" s="150"/>
    </row>
    <row r="253" spans="1:13" ht="20.100000000000001" customHeight="1" x14ac:dyDescent="0.25">
      <c r="A253" s="161" t="s">
        <v>32</v>
      </c>
      <c r="B253" s="58">
        <v>2056.9103503395568</v>
      </c>
      <c r="C253" s="58">
        <v>95.380434782608717</v>
      </c>
      <c r="D253" s="58">
        <v>0</v>
      </c>
      <c r="E253" s="58">
        <v>813937.47409068013</v>
      </c>
      <c r="F253" s="58">
        <v>130867.02315559276</v>
      </c>
      <c r="G253" s="58">
        <v>2138.9661399548531</v>
      </c>
      <c r="H253" s="58">
        <v>2627.5344127540056</v>
      </c>
      <c r="I253" s="58">
        <v>941.71141589611807</v>
      </c>
      <c r="J253" s="59">
        <f t="shared" si="5"/>
        <v>952665</v>
      </c>
      <c r="K253" s="150"/>
      <c r="M253" s="150"/>
    </row>
    <row r="254" spans="1:13" ht="20.100000000000001" customHeight="1" x14ac:dyDescent="0.25">
      <c r="A254" s="161" t="s">
        <v>33</v>
      </c>
      <c r="B254" s="58">
        <v>4414.5641050466256</v>
      </c>
      <c r="C254" s="58">
        <v>0</v>
      </c>
      <c r="D254" s="58">
        <v>0</v>
      </c>
      <c r="E254" s="58">
        <v>4514631.1704973606</v>
      </c>
      <c r="F254" s="58">
        <v>19668.826711063724</v>
      </c>
      <c r="G254" s="58">
        <v>14933.485612418071</v>
      </c>
      <c r="H254" s="58">
        <v>468.49466557068598</v>
      </c>
      <c r="I254" s="58">
        <v>11793.458408541059</v>
      </c>
      <c r="J254" s="59">
        <f t="shared" si="5"/>
        <v>4565910.0000000009</v>
      </c>
      <c r="K254" s="150"/>
      <c r="M254" s="150"/>
    </row>
    <row r="255" spans="1:13" ht="20.100000000000001" customHeight="1" x14ac:dyDescent="0.25">
      <c r="A255" s="161" t="s">
        <v>34</v>
      </c>
      <c r="B255" s="58">
        <v>3306.7980689177652</v>
      </c>
      <c r="C255" s="58">
        <v>448.72208071210576</v>
      </c>
      <c r="D255" s="58">
        <v>66353.479561281856</v>
      </c>
      <c r="E255" s="58">
        <v>624.98083310444633</v>
      </c>
      <c r="F255" s="58">
        <v>516659.90198947734</v>
      </c>
      <c r="G255" s="58">
        <v>4916.9585771646425</v>
      </c>
      <c r="H255" s="58">
        <v>23073.18871795114</v>
      </c>
      <c r="I255" s="58">
        <v>1456.9701713907352</v>
      </c>
      <c r="J255" s="59">
        <f t="shared" si="5"/>
        <v>616841</v>
      </c>
      <c r="K255" s="150"/>
      <c r="M255" s="150"/>
    </row>
    <row r="256" spans="1:13" ht="20.100000000000001" customHeight="1" x14ac:dyDescent="0.25">
      <c r="A256" s="161" t="s">
        <v>84</v>
      </c>
      <c r="B256" s="58">
        <v>215423.82371567155</v>
      </c>
      <c r="C256" s="58">
        <v>296.53425356024457</v>
      </c>
      <c r="D256" s="58">
        <v>24977.047501788024</v>
      </c>
      <c r="E256" s="58">
        <v>1187885.2065947792</v>
      </c>
      <c r="F256" s="58">
        <v>3536892.9703856385</v>
      </c>
      <c r="G256" s="58">
        <v>0</v>
      </c>
      <c r="H256" s="58">
        <v>18981.531536603245</v>
      </c>
      <c r="I256" s="58">
        <v>48275.886011959454</v>
      </c>
      <c r="J256" s="59">
        <f t="shared" si="5"/>
        <v>5032733</v>
      </c>
      <c r="K256" s="150"/>
      <c r="M256" s="150"/>
    </row>
    <row r="257" spans="1:13" ht="20.100000000000001" customHeight="1" x14ac:dyDescent="0.25">
      <c r="A257" s="161" t="s">
        <v>36</v>
      </c>
      <c r="B257" s="58">
        <v>0</v>
      </c>
      <c r="C257" s="58">
        <v>3.5134959571958611</v>
      </c>
      <c r="D257" s="58">
        <v>0</v>
      </c>
      <c r="E257" s="58">
        <v>1022695.348802192</v>
      </c>
      <c r="F257" s="58">
        <v>12762.31214957872</v>
      </c>
      <c r="G257" s="58">
        <v>16596.121909373138</v>
      </c>
      <c r="H257" s="58">
        <v>6923.1725462543163</v>
      </c>
      <c r="I257" s="58">
        <v>17.531096644967441</v>
      </c>
      <c r="J257" s="59">
        <f t="shared" si="5"/>
        <v>1058998.0000000002</v>
      </c>
      <c r="K257" s="150"/>
      <c r="M257" s="150"/>
    </row>
    <row r="258" spans="1:13" ht="20.100000000000001" customHeight="1" x14ac:dyDescent="0.25">
      <c r="A258" s="161" t="s">
        <v>37</v>
      </c>
      <c r="B258" s="58">
        <v>12.858464823822519</v>
      </c>
      <c r="C258" s="58">
        <v>6.7692533587842307</v>
      </c>
      <c r="D258" s="58">
        <v>0</v>
      </c>
      <c r="E258" s="58">
        <v>216708.48953711099</v>
      </c>
      <c r="F258" s="58">
        <v>3170.8903472711077</v>
      </c>
      <c r="G258" s="58">
        <v>28.173239305218051</v>
      </c>
      <c r="H258" s="58">
        <v>4016.0752587605893</v>
      </c>
      <c r="I258" s="58">
        <v>177.74389936953295</v>
      </c>
      <c r="J258" s="59">
        <f t="shared" si="5"/>
        <v>224121.00000000003</v>
      </c>
      <c r="K258" s="150"/>
      <c r="M258" s="150"/>
    </row>
    <row r="259" spans="1:13" ht="20.100000000000001" customHeight="1" x14ac:dyDescent="0.25">
      <c r="A259" s="161" t="s">
        <v>38</v>
      </c>
      <c r="B259" s="58">
        <v>9849.0762157047102</v>
      </c>
      <c r="C259" s="58">
        <v>0</v>
      </c>
      <c r="D259" s="58">
        <v>0</v>
      </c>
      <c r="E259" s="58">
        <v>36189.663857723572</v>
      </c>
      <c r="F259" s="58">
        <v>154.38181251946435</v>
      </c>
      <c r="G259" s="58">
        <v>0.72775397025460054</v>
      </c>
      <c r="H259" s="58">
        <v>0</v>
      </c>
      <c r="I259" s="58">
        <v>350.15036008200133</v>
      </c>
      <c r="J259" s="59">
        <f t="shared" si="5"/>
        <v>46544.000000000007</v>
      </c>
      <c r="K259" s="150"/>
      <c r="M259" s="150"/>
    </row>
    <row r="260" spans="1:13" ht="20.100000000000001" customHeight="1" x14ac:dyDescent="0.25">
      <c r="A260" s="161" t="s">
        <v>39</v>
      </c>
      <c r="B260" s="58">
        <v>0</v>
      </c>
      <c r="C260" s="58">
        <v>0</v>
      </c>
      <c r="D260" s="58">
        <v>0</v>
      </c>
      <c r="E260" s="58">
        <v>75221.420528533126</v>
      </c>
      <c r="F260" s="58">
        <v>5.5794714668709311</v>
      </c>
      <c r="G260" s="58">
        <v>0</v>
      </c>
      <c r="H260" s="58">
        <v>0</v>
      </c>
      <c r="I260" s="58">
        <v>0</v>
      </c>
      <c r="J260" s="59">
        <f t="shared" si="5"/>
        <v>75227</v>
      </c>
      <c r="K260" s="150"/>
      <c r="M260" s="150"/>
    </row>
    <row r="261" spans="1:13" ht="20.100000000000001" customHeight="1" x14ac:dyDescent="0.25">
      <c r="A261" s="161" t="s">
        <v>40</v>
      </c>
      <c r="B261" s="58">
        <v>0</v>
      </c>
      <c r="C261" s="58">
        <v>0</v>
      </c>
      <c r="D261" s="58">
        <v>0</v>
      </c>
      <c r="E261" s="58">
        <v>32896</v>
      </c>
      <c r="F261" s="58">
        <v>0</v>
      </c>
      <c r="G261" s="58">
        <v>0</v>
      </c>
      <c r="H261" s="58">
        <v>0</v>
      </c>
      <c r="I261" s="58">
        <v>0</v>
      </c>
      <c r="J261" s="59">
        <f t="shared" si="5"/>
        <v>32896</v>
      </c>
      <c r="K261" s="150"/>
      <c r="M261" s="150"/>
    </row>
    <row r="262" spans="1:13" ht="20.100000000000001" customHeight="1" x14ac:dyDescent="0.25">
      <c r="A262" s="161" t="s">
        <v>41</v>
      </c>
      <c r="B262" s="58">
        <v>31006.62280480843</v>
      </c>
      <c r="C262" s="58">
        <v>945.38499282992802</v>
      </c>
      <c r="D262" s="58">
        <v>4256.9455223723498</v>
      </c>
      <c r="E262" s="58">
        <v>5250.0352320168031</v>
      </c>
      <c r="F262" s="58">
        <v>12440.167301642408</v>
      </c>
      <c r="G262" s="58">
        <v>26516.070501996812</v>
      </c>
      <c r="H262" s="58">
        <v>46428.510400986146</v>
      </c>
      <c r="I262" s="58">
        <v>40951.263243347115</v>
      </c>
      <c r="J262" s="59">
        <f t="shared" si="5"/>
        <v>167795</v>
      </c>
      <c r="K262" s="150"/>
      <c r="M262" s="150"/>
    </row>
    <row r="263" spans="1:13" ht="20.100000000000001" customHeight="1" x14ac:dyDescent="0.25">
      <c r="A263" s="161" t="s">
        <v>43</v>
      </c>
      <c r="B263" s="58">
        <v>18062.014730122653</v>
      </c>
      <c r="C263" s="58">
        <v>111.33132366795897</v>
      </c>
      <c r="D263" s="58">
        <v>0</v>
      </c>
      <c r="E263" s="58">
        <v>86041.653946209408</v>
      </c>
      <c r="F263" s="58">
        <v>0</v>
      </c>
      <c r="G263" s="58">
        <v>0</v>
      </c>
      <c r="H263" s="58">
        <v>0</v>
      </c>
      <c r="I263" s="58">
        <v>0</v>
      </c>
      <c r="J263" s="59">
        <f t="shared" si="5"/>
        <v>104215.00000000003</v>
      </c>
      <c r="K263" s="150"/>
      <c r="M263" s="150"/>
    </row>
    <row r="264" spans="1:13" ht="20.100000000000001" customHeight="1" x14ac:dyDescent="0.25">
      <c r="A264" s="161" t="s">
        <v>44</v>
      </c>
      <c r="B264" s="58">
        <v>144292.61772096853</v>
      </c>
      <c r="C264" s="58">
        <v>0</v>
      </c>
      <c r="D264" s="58">
        <v>168683.04343533641</v>
      </c>
      <c r="E264" s="58">
        <v>37894.474305995449</v>
      </c>
      <c r="F264" s="58">
        <v>0</v>
      </c>
      <c r="G264" s="58">
        <v>0</v>
      </c>
      <c r="H264" s="58">
        <v>810.658550890936</v>
      </c>
      <c r="I264" s="58">
        <v>30.205986808726532</v>
      </c>
      <c r="J264" s="59">
        <f t="shared" si="5"/>
        <v>351711.00000000006</v>
      </c>
      <c r="K264" s="150"/>
      <c r="M264" s="150"/>
    </row>
    <row r="265" spans="1:13" ht="20.100000000000001" customHeight="1" x14ac:dyDescent="0.25">
      <c r="A265" s="161" t="s">
        <v>93</v>
      </c>
      <c r="B265" s="58">
        <v>39152.071454642995</v>
      </c>
      <c r="C265" s="58">
        <v>884.00557078082625</v>
      </c>
      <c r="D265" s="58">
        <v>5969.30415991681</v>
      </c>
      <c r="E265" s="58">
        <v>138516.41509619987</v>
      </c>
      <c r="F265" s="58">
        <v>0</v>
      </c>
      <c r="G265" s="58">
        <v>0</v>
      </c>
      <c r="H265" s="58">
        <v>0</v>
      </c>
      <c r="I265" s="58">
        <v>32.203718459495349</v>
      </c>
      <c r="J265" s="59">
        <f t="shared" si="5"/>
        <v>184554</v>
      </c>
      <c r="K265" s="150"/>
      <c r="M265" s="150"/>
    </row>
    <row r="266" spans="1:13" ht="20.100000000000001" customHeight="1" x14ac:dyDescent="0.25">
      <c r="A266" s="161" t="s">
        <v>94</v>
      </c>
      <c r="B266" s="58">
        <v>0</v>
      </c>
      <c r="C266" s="58">
        <v>0</v>
      </c>
      <c r="D266" s="58">
        <v>0</v>
      </c>
      <c r="E266" s="58">
        <v>2473</v>
      </c>
      <c r="F266" s="58">
        <v>0</v>
      </c>
      <c r="G266" s="58">
        <v>0</v>
      </c>
      <c r="H266" s="58">
        <v>0</v>
      </c>
      <c r="I266" s="58">
        <v>0</v>
      </c>
      <c r="J266" s="59">
        <f t="shared" si="5"/>
        <v>2473</v>
      </c>
      <c r="K266" s="150"/>
      <c r="M266" s="150"/>
    </row>
    <row r="267" spans="1:13" ht="20.100000000000001" customHeight="1" x14ac:dyDescent="0.25">
      <c r="A267" s="161" t="s">
        <v>95</v>
      </c>
      <c r="B267" s="58">
        <v>2695.390336528515</v>
      </c>
      <c r="C267" s="58">
        <v>99.564464400256568</v>
      </c>
      <c r="D267" s="58">
        <v>438.9201143641136</v>
      </c>
      <c r="E267" s="58">
        <v>33477.125084707113</v>
      </c>
      <c r="F267" s="58">
        <v>0</v>
      </c>
      <c r="G267" s="58">
        <v>0</v>
      </c>
      <c r="H267" s="58">
        <v>0</v>
      </c>
      <c r="I267" s="58">
        <v>0</v>
      </c>
      <c r="J267" s="59">
        <f t="shared" si="5"/>
        <v>36711</v>
      </c>
      <c r="K267" s="150"/>
      <c r="M267" s="150"/>
    </row>
    <row r="268" spans="1:13" ht="20.100000000000001" customHeight="1" x14ac:dyDescent="0.25">
      <c r="A268" s="161" t="s">
        <v>96</v>
      </c>
      <c r="B268" s="58">
        <v>10669.311711428243</v>
      </c>
      <c r="C268" s="58">
        <v>0</v>
      </c>
      <c r="D268" s="58">
        <v>0</v>
      </c>
      <c r="E268" s="58">
        <v>45659.017918201389</v>
      </c>
      <c r="F268" s="58">
        <v>0</v>
      </c>
      <c r="G268" s="58">
        <v>0</v>
      </c>
      <c r="H268" s="58">
        <v>1031.6703703703704</v>
      </c>
      <c r="I268" s="58">
        <v>0</v>
      </c>
      <c r="J268" s="59">
        <f t="shared" si="5"/>
        <v>57360</v>
      </c>
      <c r="K268" s="150"/>
      <c r="M268" s="150"/>
    </row>
    <row r="269" spans="1:13" ht="20.100000000000001" customHeight="1" x14ac:dyDescent="0.25">
      <c r="A269" s="161" t="s">
        <v>97</v>
      </c>
      <c r="B269" s="58">
        <v>106.79476708097997</v>
      </c>
      <c r="C269" s="58">
        <v>0</v>
      </c>
      <c r="D269" s="58">
        <v>0</v>
      </c>
      <c r="E269" s="58">
        <v>182939.44367641301</v>
      </c>
      <c r="F269" s="58">
        <v>4875.9741555259234</v>
      </c>
      <c r="G269" s="58">
        <v>1495.5079117246039</v>
      </c>
      <c r="H269" s="58">
        <v>1413.592392911843</v>
      </c>
      <c r="I269" s="58">
        <v>82.687096343644768</v>
      </c>
      <c r="J269" s="59">
        <f>SUM(B269:I269)</f>
        <v>190913.99999999997</v>
      </c>
      <c r="K269" s="150"/>
      <c r="M269" s="150"/>
    </row>
    <row r="270" spans="1:13" ht="20.100000000000001" customHeight="1" x14ac:dyDescent="0.25">
      <c r="A270" s="161" t="s">
        <v>98</v>
      </c>
      <c r="B270" s="58">
        <v>32872.197235080879</v>
      </c>
      <c r="C270" s="58">
        <v>0</v>
      </c>
      <c r="D270" s="58">
        <v>2781.8027649191235</v>
      </c>
      <c r="E270" s="58">
        <v>0</v>
      </c>
      <c r="F270" s="58">
        <v>0</v>
      </c>
      <c r="G270" s="58">
        <v>0</v>
      </c>
      <c r="H270" s="58">
        <v>0</v>
      </c>
      <c r="I270" s="58">
        <v>0</v>
      </c>
      <c r="J270" s="59">
        <f t="shared" ref="J270:J272" si="6">SUM(B270:I270)</f>
        <v>35654</v>
      </c>
      <c r="K270" s="150"/>
      <c r="M270" s="150"/>
    </row>
    <row r="271" spans="1:13" ht="20.100000000000001" customHeight="1" x14ac:dyDescent="0.25">
      <c r="A271" s="161" t="s">
        <v>99</v>
      </c>
      <c r="B271" s="58">
        <v>11.724077441330763</v>
      </c>
      <c r="C271" s="58">
        <v>36379.712213956002</v>
      </c>
      <c r="D271" s="58">
        <v>862.65678607347081</v>
      </c>
      <c r="E271" s="58">
        <v>23695.609373942752</v>
      </c>
      <c r="F271" s="58">
        <v>5935.3004107125507</v>
      </c>
      <c r="G271" s="58">
        <v>0</v>
      </c>
      <c r="H271" s="58">
        <v>0</v>
      </c>
      <c r="I271" s="58">
        <v>997.99713787389953</v>
      </c>
      <c r="J271" s="59">
        <f t="shared" si="6"/>
        <v>67883</v>
      </c>
      <c r="K271" s="150"/>
      <c r="M271" s="150"/>
    </row>
    <row r="272" spans="1:13" ht="20.100000000000001" customHeight="1" x14ac:dyDescent="0.25">
      <c r="A272" s="161" t="s">
        <v>100</v>
      </c>
      <c r="B272" s="58">
        <v>5362.9999999999991</v>
      </c>
      <c r="C272" s="58">
        <v>0</v>
      </c>
      <c r="D272" s="58">
        <v>0</v>
      </c>
      <c r="E272" s="58">
        <v>993</v>
      </c>
      <c r="F272" s="58">
        <v>654</v>
      </c>
      <c r="G272" s="58">
        <v>0</v>
      </c>
      <c r="H272" s="58">
        <v>0</v>
      </c>
      <c r="I272" s="58">
        <v>0</v>
      </c>
      <c r="J272" s="59">
        <f t="shared" si="6"/>
        <v>7009.9999999999991</v>
      </c>
      <c r="K272" s="150"/>
      <c r="M272" s="150"/>
    </row>
    <row r="273" spans="1:15" ht="20.100000000000001" customHeight="1" x14ac:dyDescent="0.25">
      <c r="A273" s="161" t="s">
        <v>45</v>
      </c>
      <c r="B273" s="58">
        <v>6959966.300160992</v>
      </c>
      <c r="C273" s="58">
        <v>240525.17315584386</v>
      </c>
      <c r="D273" s="58">
        <v>138851.9607144233</v>
      </c>
      <c r="E273" s="58">
        <v>358368.35880979011</v>
      </c>
      <c r="F273" s="58">
        <v>2310220.5730594262</v>
      </c>
      <c r="G273" s="58">
        <v>2316258.3346287459</v>
      </c>
      <c r="H273" s="58">
        <v>1003296.1527382096</v>
      </c>
      <c r="I273" s="58">
        <v>342950.18673256843</v>
      </c>
      <c r="J273" s="59">
        <f>SUM(B273:I273)</f>
        <v>13670437.039999999</v>
      </c>
      <c r="K273" s="150"/>
      <c r="M273" s="150"/>
    </row>
    <row r="274" spans="1:15" ht="20.100000000000001" customHeight="1" x14ac:dyDescent="0.25">
      <c r="A274" s="161" t="s">
        <v>46</v>
      </c>
      <c r="B274" s="58">
        <v>31165.134242155531</v>
      </c>
      <c r="C274" s="58">
        <v>159587.08157919912</v>
      </c>
      <c r="D274" s="58">
        <v>33117.287610514722</v>
      </c>
      <c r="E274" s="58">
        <v>20977.897126836004</v>
      </c>
      <c r="F274" s="58">
        <v>341977.53296195721</v>
      </c>
      <c r="G274" s="58">
        <v>19746.71154589867</v>
      </c>
      <c r="H274" s="58">
        <v>55181.631167684049</v>
      </c>
      <c r="I274" s="58">
        <v>376382.56376575463</v>
      </c>
      <c r="J274" s="59">
        <f t="shared" ref="J274:J291" si="7">SUM(B274:I274)</f>
        <v>1038135.8400000001</v>
      </c>
      <c r="K274" s="150"/>
      <c r="M274" s="150"/>
    </row>
    <row r="275" spans="1:15" ht="20.100000000000001" customHeight="1" x14ac:dyDescent="0.25">
      <c r="A275" s="161" t="s">
        <v>47</v>
      </c>
      <c r="B275" s="58">
        <v>327128.10102767299</v>
      </c>
      <c r="C275" s="58">
        <v>6511137.8146396065</v>
      </c>
      <c r="D275" s="58">
        <v>5074028.8287937399</v>
      </c>
      <c r="E275" s="58">
        <v>4012060.8950783769</v>
      </c>
      <c r="F275" s="58">
        <v>1494661.9070252243</v>
      </c>
      <c r="G275" s="58">
        <v>831424.42722757219</v>
      </c>
      <c r="H275" s="58">
        <v>5537013.2476830333</v>
      </c>
      <c r="I275" s="58">
        <v>341776.37852477113</v>
      </c>
      <c r="J275" s="59">
        <f t="shared" si="7"/>
        <v>24129231.599999998</v>
      </c>
      <c r="K275" s="150"/>
      <c r="M275" s="150"/>
      <c r="O275" s="157"/>
    </row>
    <row r="276" spans="1:15" ht="20.100000000000001" customHeight="1" x14ac:dyDescent="0.25">
      <c r="A276" s="161" t="s">
        <v>48</v>
      </c>
      <c r="B276" s="58">
        <v>31578.329608319997</v>
      </c>
      <c r="C276" s="58">
        <v>0</v>
      </c>
      <c r="D276" s="58">
        <v>46249.701443961167</v>
      </c>
      <c r="E276" s="58">
        <v>27.794117647058826</v>
      </c>
      <c r="F276" s="58">
        <v>19638.318553502697</v>
      </c>
      <c r="G276" s="58">
        <v>187035.18829460532</v>
      </c>
      <c r="H276" s="58">
        <v>181837.39258612189</v>
      </c>
      <c r="I276" s="58">
        <v>135493.27539584186</v>
      </c>
      <c r="J276" s="59">
        <f t="shared" si="7"/>
        <v>601860</v>
      </c>
      <c r="K276" s="150"/>
      <c r="M276" s="150"/>
    </row>
    <row r="277" spans="1:15" ht="20.100000000000001" customHeight="1" x14ac:dyDescent="0.25">
      <c r="A277" s="161" t="s">
        <v>49</v>
      </c>
      <c r="B277" s="58">
        <v>22385.284168680453</v>
      </c>
      <c r="C277" s="58">
        <v>215249.16013605762</v>
      </c>
      <c r="D277" s="58">
        <v>895.97709691368323</v>
      </c>
      <c r="E277" s="58">
        <v>4425.3309514414095</v>
      </c>
      <c r="F277" s="58">
        <v>355422.71206396742</v>
      </c>
      <c r="G277" s="58">
        <v>4794.8596751217283</v>
      </c>
      <c r="H277" s="58">
        <v>18447.306172839504</v>
      </c>
      <c r="I277" s="58">
        <v>1520746.8697349783</v>
      </c>
      <c r="J277" s="59">
        <f t="shared" si="7"/>
        <v>2142367.5</v>
      </c>
      <c r="K277" s="150"/>
      <c r="M277" s="150"/>
    </row>
    <row r="278" spans="1:15" ht="20.100000000000001" customHeight="1" x14ac:dyDescent="0.25">
      <c r="A278" s="161" t="s">
        <v>50</v>
      </c>
      <c r="B278" s="58">
        <v>403025.64694518421</v>
      </c>
      <c r="C278" s="58">
        <v>2566493.944014309</v>
      </c>
      <c r="D278" s="58">
        <v>461.48644345223971</v>
      </c>
      <c r="E278" s="58">
        <v>15594.300394433087</v>
      </c>
      <c r="F278" s="58">
        <v>6402237.4018179178</v>
      </c>
      <c r="G278" s="58">
        <v>0</v>
      </c>
      <c r="H278" s="58">
        <v>0</v>
      </c>
      <c r="I278" s="58">
        <v>61087.220384701315</v>
      </c>
      <c r="J278" s="59">
        <f t="shared" si="7"/>
        <v>9448899.9999999981</v>
      </c>
      <c r="K278" s="150"/>
      <c r="M278" s="150"/>
    </row>
    <row r="279" spans="1:15" ht="20.100000000000001" customHeight="1" x14ac:dyDescent="0.25">
      <c r="A279" s="161" t="s">
        <v>51</v>
      </c>
      <c r="B279" s="58">
        <v>139118.06854229604</v>
      </c>
      <c r="C279" s="58">
        <v>36273.743011599036</v>
      </c>
      <c r="D279" s="58">
        <v>158060.24658844329</v>
      </c>
      <c r="E279" s="58">
        <v>243452.83754350667</v>
      </c>
      <c r="F279" s="58">
        <v>104547.41242736502</v>
      </c>
      <c r="G279" s="58">
        <v>98579.981397959447</v>
      </c>
      <c r="H279" s="58">
        <v>152933.54247820372</v>
      </c>
      <c r="I279" s="58">
        <v>43660.858010626689</v>
      </c>
      <c r="J279" s="59">
        <f t="shared" si="7"/>
        <v>976626.69</v>
      </c>
      <c r="K279" s="150"/>
      <c r="M279" s="150"/>
    </row>
    <row r="280" spans="1:15" ht="20.100000000000001" customHeight="1" x14ac:dyDescent="0.25">
      <c r="A280" s="161" t="s">
        <v>52</v>
      </c>
      <c r="B280" s="58">
        <v>1067.8578621781041</v>
      </c>
      <c r="C280" s="58">
        <v>5621.100917431193</v>
      </c>
      <c r="D280" s="58">
        <v>15.372549019607844</v>
      </c>
      <c r="E280" s="58">
        <v>0</v>
      </c>
      <c r="F280" s="58">
        <v>16874.733865143091</v>
      </c>
      <c r="G280" s="58">
        <v>33899.046173628609</v>
      </c>
      <c r="H280" s="58">
        <v>0</v>
      </c>
      <c r="I280" s="58">
        <v>5673.8886325994044</v>
      </c>
      <c r="J280" s="59">
        <f t="shared" si="7"/>
        <v>63152.000000000007</v>
      </c>
      <c r="K280" s="150"/>
      <c r="M280" s="150"/>
    </row>
    <row r="281" spans="1:15" ht="20.100000000000001" customHeight="1" x14ac:dyDescent="0.25">
      <c r="A281" s="161" t="s">
        <v>53</v>
      </c>
      <c r="B281" s="58">
        <v>126378.73719924409</v>
      </c>
      <c r="C281" s="58">
        <v>194.77710608494132</v>
      </c>
      <c r="D281" s="58">
        <v>0</v>
      </c>
      <c r="E281" s="58">
        <v>99.510711736361799</v>
      </c>
      <c r="F281" s="58">
        <v>7795.0911358826224</v>
      </c>
      <c r="G281" s="58">
        <v>29.811095011384808</v>
      </c>
      <c r="H281" s="58">
        <v>0</v>
      </c>
      <c r="I281" s="58">
        <v>149696.97275204051</v>
      </c>
      <c r="J281" s="59">
        <f t="shared" si="7"/>
        <v>284194.89999999991</v>
      </c>
      <c r="K281" s="150"/>
      <c r="M281" s="150"/>
    </row>
    <row r="282" spans="1:15" ht="20.100000000000001" customHeight="1" x14ac:dyDescent="0.25">
      <c r="A282" s="161" t="s">
        <v>101</v>
      </c>
      <c r="B282" s="58">
        <v>17084.850359561678</v>
      </c>
      <c r="C282" s="58">
        <v>858.20626365013652</v>
      </c>
      <c r="D282" s="58">
        <v>415.07219211703358</v>
      </c>
      <c r="E282" s="58">
        <v>3080.1250012104115</v>
      </c>
      <c r="F282" s="58">
        <v>94859.411801223396</v>
      </c>
      <c r="G282" s="58">
        <v>0</v>
      </c>
      <c r="H282" s="58">
        <v>0</v>
      </c>
      <c r="I282" s="58">
        <v>3916.5480473844623</v>
      </c>
      <c r="J282" s="59">
        <f t="shared" si="7"/>
        <v>120214.21366514712</v>
      </c>
      <c r="K282" s="150"/>
      <c r="M282" s="150"/>
    </row>
    <row r="283" spans="1:15" ht="20.100000000000001" customHeight="1" x14ac:dyDescent="0.25">
      <c r="A283" s="161" t="s">
        <v>102</v>
      </c>
      <c r="B283" s="58">
        <v>1389.8720219111387</v>
      </c>
      <c r="C283" s="58">
        <v>929.17222527524291</v>
      </c>
      <c r="D283" s="58">
        <v>0</v>
      </c>
      <c r="E283" s="58">
        <v>35057.810615310336</v>
      </c>
      <c r="F283" s="58">
        <v>398480.07400136243</v>
      </c>
      <c r="G283" s="58">
        <v>26.390294886833011</v>
      </c>
      <c r="H283" s="58">
        <v>0</v>
      </c>
      <c r="I283" s="58">
        <v>566.68084125394682</v>
      </c>
      <c r="J283" s="59">
        <f t="shared" si="7"/>
        <v>436449.99999999994</v>
      </c>
      <c r="K283" s="150"/>
      <c r="M283" s="150"/>
    </row>
    <row r="284" spans="1:15" ht="20.100000000000001" customHeight="1" x14ac:dyDescent="0.25">
      <c r="A284" s="161" t="s">
        <v>103</v>
      </c>
      <c r="B284" s="58">
        <v>97110.540471482978</v>
      </c>
      <c r="C284" s="58">
        <v>5135.1448826605301</v>
      </c>
      <c r="D284" s="58">
        <v>5473.4917733089569</v>
      </c>
      <c r="E284" s="58">
        <v>114.13040684756501</v>
      </c>
      <c r="F284" s="58">
        <v>44860.109577216361</v>
      </c>
      <c r="G284" s="58">
        <v>107240.55127593034</v>
      </c>
      <c r="H284" s="58">
        <v>0</v>
      </c>
      <c r="I284" s="58">
        <v>26958.031612553244</v>
      </c>
      <c r="J284" s="59">
        <f t="shared" si="7"/>
        <v>286891.99999999994</v>
      </c>
      <c r="K284" s="150"/>
      <c r="M284" s="150"/>
    </row>
    <row r="285" spans="1:15" ht="20.100000000000001" customHeight="1" x14ac:dyDescent="0.25">
      <c r="A285" s="161" t="s">
        <v>104</v>
      </c>
      <c r="B285" s="58">
        <v>9096.5877618389131</v>
      </c>
      <c r="C285" s="58">
        <v>208.59996378362638</v>
      </c>
      <c r="D285" s="58">
        <v>1744.2684563758389</v>
      </c>
      <c r="E285" s="58">
        <v>4451.3579983979453</v>
      </c>
      <c r="F285" s="58">
        <v>13972.502136550889</v>
      </c>
      <c r="G285" s="58">
        <v>2326.5963628536183</v>
      </c>
      <c r="H285" s="58">
        <v>2323.7853848815826</v>
      </c>
      <c r="I285" s="58">
        <v>7501.801935317575</v>
      </c>
      <c r="J285" s="59">
        <f t="shared" si="7"/>
        <v>41625.499999999993</v>
      </c>
      <c r="K285" s="150"/>
      <c r="M285" s="150"/>
    </row>
    <row r="286" spans="1:15" ht="20.100000000000001" customHeight="1" x14ac:dyDescent="0.25">
      <c r="A286" s="161" t="s">
        <v>105</v>
      </c>
      <c r="B286" s="58">
        <v>26006.956549650575</v>
      </c>
      <c r="C286" s="58">
        <v>1314.6419194205523</v>
      </c>
      <c r="D286" s="58">
        <v>54268.636712288979</v>
      </c>
      <c r="E286" s="58">
        <v>0</v>
      </c>
      <c r="F286" s="58">
        <v>541238.19242160069</v>
      </c>
      <c r="G286" s="58">
        <v>52027.995324297721</v>
      </c>
      <c r="H286" s="58">
        <v>304052.28668501886</v>
      </c>
      <c r="I286" s="58">
        <v>157203.29038772229</v>
      </c>
      <c r="J286" s="59">
        <f t="shared" si="7"/>
        <v>1136111.9999999995</v>
      </c>
      <c r="K286" s="150"/>
      <c r="M286" s="150"/>
    </row>
    <row r="287" spans="1:15" ht="20.100000000000001" customHeight="1" x14ac:dyDescent="0.25">
      <c r="A287" s="161" t="s">
        <v>106</v>
      </c>
      <c r="B287" s="58">
        <v>165222.61456914616</v>
      </c>
      <c r="C287" s="58">
        <v>3690291.5660014069</v>
      </c>
      <c r="D287" s="58">
        <v>2862024.5147559233</v>
      </c>
      <c r="E287" s="58">
        <v>32083.75443530496</v>
      </c>
      <c r="F287" s="58">
        <v>1868717.4086647928</v>
      </c>
      <c r="G287" s="58">
        <v>199709.63415767546</v>
      </c>
      <c r="H287" s="58">
        <v>3434.4387614758225</v>
      </c>
      <c r="I287" s="58">
        <v>670409.56865427573</v>
      </c>
      <c r="J287" s="59">
        <f t="shared" si="7"/>
        <v>9491893.5000000037</v>
      </c>
      <c r="K287" s="150"/>
      <c r="M287" s="150"/>
    </row>
    <row r="288" spans="1:15" ht="20.100000000000001" customHeight="1" x14ac:dyDescent="0.25">
      <c r="A288" s="161" t="s">
        <v>107</v>
      </c>
      <c r="B288" s="58">
        <v>3767.2318934858754</v>
      </c>
      <c r="C288" s="58">
        <v>86.122835095145092</v>
      </c>
      <c r="D288" s="58">
        <v>150.95639485809664</v>
      </c>
      <c r="E288" s="58">
        <v>71.772802785028091</v>
      </c>
      <c r="F288" s="58">
        <v>6.0990127982974078</v>
      </c>
      <c r="G288" s="58">
        <v>111.70647564031883</v>
      </c>
      <c r="H288" s="58">
        <v>134.17780010626257</v>
      </c>
      <c r="I288" s="58">
        <v>2393.0327852309747</v>
      </c>
      <c r="J288" s="59">
        <f t="shared" si="7"/>
        <v>6721.0999999999985</v>
      </c>
      <c r="K288" s="150"/>
      <c r="M288" s="150"/>
    </row>
    <row r="289" spans="1:13" ht="20.100000000000001" customHeight="1" x14ac:dyDescent="0.25">
      <c r="A289" s="161" t="s">
        <v>108</v>
      </c>
      <c r="B289" s="58">
        <v>954100.45362190553</v>
      </c>
      <c r="C289" s="58">
        <v>293285.99591761339</v>
      </c>
      <c r="D289" s="58">
        <v>63246.637668896394</v>
      </c>
      <c r="E289" s="58">
        <v>160220.91451289676</v>
      </c>
      <c r="F289" s="58">
        <v>329448.12086770806</v>
      </c>
      <c r="G289" s="58">
        <v>180.60202341508446</v>
      </c>
      <c r="H289" s="58">
        <v>0</v>
      </c>
      <c r="I289" s="58">
        <v>200631.27538756479</v>
      </c>
      <c r="J289" s="59">
        <f t="shared" si="7"/>
        <v>2001114</v>
      </c>
      <c r="K289" s="150"/>
      <c r="M289" s="150"/>
    </row>
    <row r="290" spans="1:13" ht="20.100000000000001" customHeight="1" x14ac:dyDescent="0.25">
      <c r="A290" s="161" t="s">
        <v>54</v>
      </c>
      <c r="B290" s="58">
        <v>3337722.735715</v>
      </c>
      <c r="C290" s="58">
        <v>200423.21603797725</v>
      </c>
      <c r="D290" s="58">
        <v>20762054.415742323</v>
      </c>
      <c r="E290" s="58">
        <v>383618.10862442805</v>
      </c>
      <c r="F290" s="58">
        <v>618278.9255795615</v>
      </c>
      <c r="G290" s="58">
        <v>701398.38603616483</v>
      </c>
      <c r="H290" s="58">
        <v>753060.67279709934</v>
      </c>
      <c r="I290" s="58">
        <v>436342.93946744729</v>
      </c>
      <c r="J290" s="59">
        <f t="shared" si="7"/>
        <v>27192899.400000002</v>
      </c>
      <c r="K290" s="150"/>
      <c r="M290" s="150"/>
    </row>
    <row r="291" spans="1:13" ht="20.100000000000001" customHeight="1" x14ac:dyDescent="0.25">
      <c r="A291" s="161" t="s">
        <v>55</v>
      </c>
      <c r="B291" s="58">
        <v>4828828.5230311174</v>
      </c>
      <c r="C291" s="58">
        <v>6895817.8639452113</v>
      </c>
      <c r="D291" s="58">
        <v>1937474.0266956149</v>
      </c>
      <c r="E291" s="58">
        <v>5391664.2365251612</v>
      </c>
      <c r="F291" s="58">
        <v>2680108.4502282976</v>
      </c>
      <c r="G291" s="58">
        <v>1089947.6696645825</v>
      </c>
      <c r="H291" s="58">
        <v>1488583.8930445863</v>
      </c>
      <c r="I291" s="58">
        <v>1154046.1319644654</v>
      </c>
      <c r="J291" s="59">
        <f t="shared" si="7"/>
        <v>25466470.795099035</v>
      </c>
      <c r="K291" s="150"/>
      <c r="M291" s="150"/>
    </row>
    <row r="292" spans="1:13" ht="19.5" customHeight="1" thickBot="1" x14ac:dyDescent="0.3">
      <c r="A292" s="68" t="s">
        <v>271</v>
      </c>
      <c r="B292" s="53">
        <f>SUM(B230:B291)</f>
        <v>20180730.74977003</v>
      </c>
      <c r="C292" s="53">
        <f>SUM(C230:C291)</f>
        <v>35278661.675008118</v>
      </c>
      <c r="D292" s="53">
        <f t="shared" ref="D292:G292" si="8">SUM(D230:D291)</f>
        <v>35862975.057020329</v>
      </c>
      <c r="E292" s="53">
        <f t="shared" si="8"/>
        <v>25637304.398410708</v>
      </c>
      <c r="F292" s="53">
        <f t="shared" si="8"/>
        <v>24116022.096765041</v>
      </c>
      <c r="G292" s="53">
        <f t="shared" si="8"/>
        <v>7142420.687905306</v>
      </c>
      <c r="H292" s="53">
        <f>SUM(H230:H291)</f>
        <v>13974342.268129796</v>
      </c>
      <c r="I292" s="53">
        <f>SUM(I230:I291)</f>
        <v>8463000.745754838</v>
      </c>
      <c r="J292" s="54">
        <f>SUM(J230:J291)</f>
        <v>170655457.67876416</v>
      </c>
      <c r="K292" s="156"/>
    </row>
    <row r="293" spans="1:13" s="147" customFormat="1" x14ac:dyDescent="0.25">
      <c r="A293" s="116" t="s">
        <v>244</v>
      </c>
      <c r="B293" s="117"/>
      <c r="C293" s="117"/>
      <c r="D293" s="117"/>
      <c r="E293" s="117"/>
      <c r="F293" s="117"/>
      <c r="G293" s="117"/>
      <c r="L293" s="148"/>
    </row>
    <row r="294" spans="1:13" s="147" customFormat="1" ht="14.25" customHeight="1" x14ac:dyDescent="0.25">
      <c r="A294" s="116" t="s">
        <v>269</v>
      </c>
      <c r="B294" s="117"/>
      <c r="C294" s="117"/>
      <c r="D294" s="117"/>
      <c r="E294" s="117"/>
      <c r="F294" s="117"/>
      <c r="G294" s="117"/>
      <c r="J294" s="150"/>
      <c r="L294" s="148"/>
    </row>
    <row r="295" spans="1:13" s="147" customFormat="1" ht="14.25" customHeight="1" x14ac:dyDescent="0.25">
      <c r="A295" s="116" t="s">
        <v>267</v>
      </c>
      <c r="B295" s="117"/>
      <c r="C295" s="117"/>
      <c r="D295" s="117"/>
      <c r="E295" s="117"/>
      <c r="F295" s="117"/>
      <c r="G295" s="117"/>
      <c r="L295" s="148"/>
    </row>
    <row r="296" spans="1:13" s="147" customFormat="1" x14ac:dyDescent="0.25">
      <c r="L296" s="148"/>
    </row>
    <row r="297" spans="1:13" s="148" customFormat="1" x14ac:dyDescent="0.25"/>
    <row r="298" spans="1:13" s="147" customFormat="1" x14ac:dyDescent="0.25">
      <c r="B298" s="157"/>
      <c r="C298" s="157"/>
      <c r="D298" s="157"/>
      <c r="E298" s="157"/>
      <c r="F298" s="157"/>
      <c r="G298" s="157"/>
      <c r="H298" s="157"/>
      <c r="I298" s="157"/>
      <c r="L298" s="148"/>
    </row>
    <row r="299" spans="1:13" s="147" customFormat="1" x14ac:dyDescent="0.25">
      <c r="B299" s="150"/>
      <c r="C299" s="150"/>
      <c r="D299" s="150"/>
      <c r="E299" s="150"/>
      <c r="F299" s="150"/>
      <c r="G299" s="150"/>
      <c r="H299" s="150"/>
      <c r="I299" s="150"/>
      <c r="J299" s="150"/>
      <c r="L299" s="148"/>
    </row>
    <row r="300" spans="1:13" s="147" customFormat="1" x14ac:dyDescent="0.25">
      <c r="L300" s="148"/>
    </row>
    <row r="301" spans="1:13" s="147" customFormat="1" x14ac:dyDescent="0.25">
      <c r="J301" s="157"/>
      <c r="L301" s="148"/>
    </row>
    <row r="302" spans="1:13" s="147" customFormat="1" x14ac:dyDescent="0.25">
      <c r="L302" s="148"/>
    </row>
    <row r="303" spans="1:13" s="147" customFormat="1" x14ac:dyDescent="0.25">
      <c r="L303" s="148"/>
    </row>
    <row r="304" spans="1:13" s="147" customFormat="1" x14ac:dyDescent="0.25">
      <c r="L304" s="148"/>
    </row>
    <row r="305" spans="12:12" s="147" customFormat="1" x14ac:dyDescent="0.25">
      <c r="L305" s="148"/>
    </row>
    <row r="306" spans="12:12" s="147" customFormat="1" x14ac:dyDescent="0.25">
      <c r="L306" s="148"/>
    </row>
    <row r="307" spans="12:12" s="147" customFormat="1" x14ac:dyDescent="0.25">
      <c r="L307" s="148"/>
    </row>
    <row r="308" spans="12:12" s="147" customFormat="1" x14ac:dyDescent="0.25">
      <c r="L308" s="148"/>
    </row>
  </sheetData>
  <sheetProtection formatCells="0" formatColumns="0" formatRows="0" insertColumns="0" insertRows="0" insertHyperlinks="0" deleteColumns="0" deleteRows="0" sort="0" autoFilter="0" pivotTables="0"/>
  <mergeCells count="9">
    <mergeCell ref="A153:J153"/>
    <mergeCell ref="A154:J154"/>
    <mergeCell ref="A227:J227"/>
    <mergeCell ref="A228:J228"/>
    <mergeCell ref="A5:J5"/>
    <mergeCell ref="A6:J6"/>
    <mergeCell ref="A78:J78"/>
    <mergeCell ref="A79:J79"/>
    <mergeCell ref="F148:J148"/>
  </mergeCells>
  <pageMargins left="0.59055118110236227" right="0.19685039370078741" top="0.19685039370078741" bottom="0.19685039370078741" header="0" footer="0"/>
  <pageSetup scale="60" firstPageNumber="12" orientation="portrait" useFirstPageNumber="1" r:id="rId1"/>
  <headerFooter alignWithMargins="0">
    <oddHeader>&amp;R&amp;"-,Normal"Anexo no. 6</oddHeader>
    <oddFooter xml:space="preserve">&amp;RPágina #&amp;P
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O306"/>
  <sheetViews>
    <sheetView zoomScaleNormal="100" workbookViewId="0">
      <selection activeCell="L11" sqref="L11"/>
    </sheetView>
  </sheetViews>
  <sheetFormatPr baseColWidth="10" defaultColWidth="17.7109375" defaultRowHeight="15.75" x14ac:dyDescent="0.25"/>
  <cols>
    <col min="1" max="10" width="15.7109375" style="149" customWidth="1"/>
    <col min="11" max="11" width="16.7109375" style="147" customWidth="1"/>
    <col min="12" max="12" width="17.7109375" style="148"/>
    <col min="13" max="15" width="17.7109375" style="147"/>
    <col min="16" max="16384" width="17.7109375" style="149"/>
  </cols>
  <sheetData>
    <row r="1" spans="1:13" s="147" customFormat="1" x14ac:dyDescent="0.25">
      <c r="A1" s="147" t="s">
        <v>78</v>
      </c>
      <c r="L1" s="148"/>
    </row>
    <row r="2" spans="1:13" s="147" customFormat="1" x14ac:dyDescent="0.25">
      <c r="L2" s="148"/>
    </row>
    <row r="3" spans="1:13" s="147" customForma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L3" s="148"/>
    </row>
    <row r="4" spans="1:13" s="147" customFormat="1" x14ac:dyDescent="0.25">
      <c r="A4" s="199" t="s">
        <v>272</v>
      </c>
      <c r="B4" s="199"/>
      <c r="C4" s="199"/>
      <c r="D4" s="199"/>
      <c r="E4" s="199"/>
      <c r="F4" s="199"/>
      <c r="G4" s="199"/>
      <c r="H4" s="199"/>
      <c r="I4" s="199"/>
      <c r="J4" s="199"/>
      <c r="L4" s="148"/>
    </row>
    <row r="5" spans="1:13" s="147" customFormat="1" x14ac:dyDescent="0.25">
      <c r="A5" s="210" t="s">
        <v>83</v>
      </c>
      <c r="B5" s="210"/>
      <c r="C5" s="210"/>
      <c r="D5" s="210"/>
      <c r="E5" s="210"/>
      <c r="F5" s="210"/>
      <c r="G5" s="210"/>
      <c r="H5" s="210"/>
      <c r="I5" s="210"/>
      <c r="J5" s="210"/>
      <c r="L5" s="148"/>
    </row>
    <row r="6" spans="1:13" s="147" customFormat="1" ht="6" customHeight="1" thickBot="1" x14ac:dyDescent="0.3">
      <c r="A6" s="197"/>
      <c r="B6" s="197"/>
      <c r="C6" s="197"/>
      <c r="D6" s="197"/>
      <c r="E6" s="197"/>
      <c r="F6" s="197"/>
      <c r="G6" s="197"/>
      <c r="H6" s="197"/>
      <c r="I6" s="197"/>
      <c r="J6" s="197"/>
      <c r="L6" s="148"/>
    </row>
    <row r="7" spans="1:13" ht="19.5" customHeight="1" x14ac:dyDescent="0.25">
      <c r="A7" s="65" t="s">
        <v>1</v>
      </c>
      <c r="B7" s="66" t="s">
        <v>2</v>
      </c>
      <c r="C7" s="66" t="s">
        <v>3</v>
      </c>
      <c r="D7" s="66" t="s">
        <v>4</v>
      </c>
      <c r="E7" s="66" t="s">
        <v>5</v>
      </c>
      <c r="F7" s="66" t="s">
        <v>6</v>
      </c>
      <c r="G7" s="66" t="s">
        <v>7</v>
      </c>
      <c r="H7" s="66" t="s">
        <v>8</v>
      </c>
      <c r="I7" s="66" t="s">
        <v>9</v>
      </c>
      <c r="J7" s="67" t="s">
        <v>10</v>
      </c>
    </row>
    <row r="8" spans="1:13" ht="20.100000000000001" customHeight="1" x14ac:dyDescent="0.25">
      <c r="A8" s="161" t="s">
        <v>243</v>
      </c>
      <c r="B8" s="58">
        <v>28228.952194900834</v>
      </c>
      <c r="C8" s="58">
        <v>1606870.6310441589</v>
      </c>
      <c r="D8" s="58">
        <v>763770.1487996733</v>
      </c>
      <c r="E8" s="58">
        <v>505558.82361133699</v>
      </c>
      <c r="F8" s="58">
        <v>43911.989109989394</v>
      </c>
      <c r="G8" s="58">
        <v>0</v>
      </c>
      <c r="H8" s="58">
        <v>148062.66350930135</v>
      </c>
      <c r="I8" s="58">
        <v>82109.791730639234</v>
      </c>
      <c r="J8" s="59">
        <f>SUM(B8:I8)</f>
        <v>3178513</v>
      </c>
      <c r="K8" s="150"/>
      <c r="M8" s="150"/>
    </row>
    <row r="9" spans="1:13" ht="20.100000000000001" customHeight="1" x14ac:dyDescent="0.25">
      <c r="A9" s="161" t="s">
        <v>12</v>
      </c>
      <c r="B9" s="58">
        <v>27147.914698682907</v>
      </c>
      <c r="C9" s="58">
        <v>17834.26625365363</v>
      </c>
      <c r="D9" s="58">
        <v>25676.777096169804</v>
      </c>
      <c r="E9" s="58">
        <v>15770.72528303499</v>
      </c>
      <c r="F9" s="58">
        <v>23553.316335435142</v>
      </c>
      <c r="G9" s="58">
        <v>43418.525897394626</v>
      </c>
      <c r="H9" s="58">
        <v>199063.9737966457</v>
      </c>
      <c r="I9" s="58">
        <v>28649.50063898314</v>
      </c>
      <c r="J9" s="59">
        <f t="shared" ref="J9:J69" si="0">SUM(B9:I9)</f>
        <v>381114.99999999994</v>
      </c>
      <c r="K9" s="150"/>
      <c r="M9" s="150"/>
    </row>
    <row r="10" spans="1:13" ht="20.100000000000001" customHeight="1" x14ac:dyDescent="0.25">
      <c r="A10" s="161" t="s">
        <v>13</v>
      </c>
      <c r="B10" s="58">
        <v>0</v>
      </c>
      <c r="C10" s="58">
        <v>0</v>
      </c>
      <c r="D10" s="58">
        <v>381</v>
      </c>
      <c r="E10" s="58">
        <v>212.58823529411762</v>
      </c>
      <c r="F10" s="58">
        <v>0</v>
      </c>
      <c r="G10" s="58">
        <v>2589.4117647058824</v>
      </c>
      <c r="H10" s="58">
        <v>0</v>
      </c>
      <c r="I10" s="58">
        <v>0</v>
      </c>
      <c r="J10" s="59">
        <f t="shared" si="0"/>
        <v>3183</v>
      </c>
      <c r="K10" s="150"/>
      <c r="M10" s="150"/>
    </row>
    <row r="11" spans="1:13" ht="20.100000000000001" customHeight="1" x14ac:dyDescent="0.25">
      <c r="A11" s="161" t="s">
        <v>14</v>
      </c>
      <c r="B11" s="58">
        <v>294.73010948025956</v>
      </c>
      <c r="C11" s="58">
        <v>1937.7263729145695</v>
      </c>
      <c r="D11" s="58">
        <v>740.42553647012028</v>
      </c>
      <c r="E11" s="58">
        <v>551.54170622807123</v>
      </c>
      <c r="F11" s="58">
        <v>403.6767938379881</v>
      </c>
      <c r="G11" s="58">
        <v>351.29615502343188</v>
      </c>
      <c r="H11" s="58">
        <v>303.96283049689049</v>
      </c>
      <c r="I11" s="58">
        <v>1114.6404955486689</v>
      </c>
      <c r="J11" s="59">
        <f t="shared" si="0"/>
        <v>5697.9999999999991</v>
      </c>
      <c r="K11" s="150"/>
      <c r="M11" s="150"/>
    </row>
    <row r="12" spans="1:13" ht="20.100000000000001" customHeight="1" x14ac:dyDescent="0.25">
      <c r="A12" s="161" t="s">
        <v>15</v>
      </c>
      <c r="B12" s="58">
        <v>195.01994061206702</v>
      </c>
      <c r="C12" s="58">
        <v>381.90502857889487</v>
      </c>
      <c r="D12" s="58">
        <v>11867.617846185241</v>
      </c>
      <c r="E12" s="58">
        <v>83.331135066826235</v>
      </c>
      <c r="F12" s="58">
        <v>36.920198464115316</v>
      </c>
      <c r="G12" s="58">
        <v>136.57977362556045</v>
      </c>
      <c r="H12" s="58">
        <v>51845.456050072076</v>
      </c>
      <c r="I12" s="58">
        <v>4756.1700273952165</v>
      </c>
      <c r="J12" s="59">
        <f t="shared" si="0"/>
        <v>69303</v>
      </c>
      <c r="K12" s="150"/>
      <c r="M12" s="150"/>
    </row>
    <row r="13" spans="1:13" ht="20.100000000000001" customHeight="1" x14ac:dyDescent="0.25">
      <c r="A13" s="161" t="s">
        <v>16</v>
      </c>
      <c r="B13" s="58">
        <v>10918.097341629378</v>
      </c>
      <c r="C13" s="58">
        <v>2638.0018740632031</v>
      </c>
      <c r="D13" s="58">
        <v>5358.8172493361344</v>
      </c>
      <c r="E13" s="58">
        <v>22894.18589449819</v>
      </c>
      <c r="F13" s="58">
        <v>21385.272230290007</v>
      </c>
      <c r="G13" s="58">
        <v>20591.589833836693</v>
      </c>
      <c r="H13" s="58">
        <v>189910.67608676557</v>
      </c>
      <c r="I13" s="58">
        <v>12595.359489580853</v>
      </c>
      <c r="J13" s="59">
        <f t="shared" si="0"/>
        <v>286292</v>
      </c>
      <c r="K13" s="150"/>
      <c r="M13" s="150"/>
    </row>
    <row r="14" spans="1:13" ht="20.100000000000001" customHeight="1" x14ac:dyDescent="0.25">
      <c r="A14" s="161" t="s">
        <v>17</v>
      </c>
      <c r="B14" s="58">
        <v>432.73090199117371</v>
      </c>
      <c r="C14" s="58">
        <v>947.96888871052602</v>
      </c>
      <c r="D14" s="58">
        <v>6271.5851899129166</v>
      </c>
      <c r="E14" s="58">
        <v>696.62716774863782</v>
      </c>
      <c r="F14" s="58">
        <v>2998.7057317379576</v>
      </c>
      <c r="G14" s="58">
        <v>85868.715521672333</v>
      </c>
      <c r="H14" s="58">
        <v>73813.956220722408</v>
      </c>
      <c r="I14" s="58">
        <v>112221.71037750403</v>
      </c>
      <c r="J14" s="59">
        <f t="shared" si="0"/>
        <v>283252</v>
      </c>
      <c r="K14" s="150"/>
      <c r="M14" s="150"/>
    </row>
    <row r="15" spans="1:13" ht="20.100000000000001" customHeight="1" x14ac:dyDescent="0.25">
      <c r="A15" s="161" t="s">
        <v>18</v>
      </c>
      <c r="B15" s="58">
        <v>18.98751649243885</v>
      </c>
      <c r="C15" s="58">
        <v>0</v>
      </c>
      <c r="D15" s="58">
        <v>522.61633248730232</v>
      </c>
      <c r="E15" s="58">
        <v>0.81355932203389825</v>
      </c>
      <c r="F15" s="58">
        <v>169.99426619541177</v>
      </c>
      <c r="G15" s="58">
        <v>1547.8485471366141</v>
      </c>
      <c r="H15" s="58">
        <v>2811.645076185298</v>
      </c>
      <c r="I15" s="58">
        <v>662.09470218090064</v>
      </c>
      <c r="J15" s="59">
        <f t="shared" si="0"/>
        <v>5734</v>
      </c>
      <c r="K15" s="150"/>
      <c r="M15" s="150"/>
    </row>
    <row r="16" spans="1:13" ht="20.100000000000001" customHeight="1" x14ac:dyDescent="0.25">
      <c r="A16" s="161" t="s">
        <v>19</v>
      </c>
      <c r="B16" s="58">
        <v>3971.542972891215</v>
      </c>
      <c r="C16" s="58">
        <v>771.66245392416988</v>
      </c>
      <c r="D16" s="58">
        <v>9995.2820278288054</v>
      </c>
      <c r="E16" s="58">
        <v>749.64444356460353</v>
      </c>
      <c r="F16" s="58">
        <v>9318.2355334650601</v>
      </c>
      <c r="G16" s="58">
        <v>25366.30713871562</v>
      </c>
      <c r="H16" s="58">
        <v>153671.02613786617</v>
      </c>
      <c r="I16" s="58">
        <v>2345.2992917443844</v>
      </c>
      <c r="J16" s="59">
        <f t="shared" si="0"/>
        <v>206189.00000000003</v>
      </c>
      <c r="K16" s="150"/>
      <c r="M16" s="150"/>
    </row>
    <row r="17" spans="1:15" ht="20.100000000000001" customHeight="1" x14ac:dyDescent="0.25">
      <c r="A17" s="161" t="s">
        <v>90</v>
      </c>
      <c r="B17" s="58">
        <v>856.78585666891593</v>
      </c>
      <c r="C17" s="58">
        <v>0</v>
      </c>
      <c r="D17" s="58">
        <v>17.666666666666668</v>
      </c>
      <c r="E17" s="58">
        <v>669.54747666441745</v>
      </c>
      <c r="F17" s="58">
        <v>0</v>
      </c>
      <c r="G17" s="58">
        <v>0</v>
      </c>
      <c r="H17" s="58">
        <v>0</v>
      </c>
      <c r="I17" s="58">
        <v>0</v>
      </c>
      <c r="J17" s="59">
        <f t="shared" si="0"/>
        <v>1544</v>
      </c>
      <c r="K17" s="150"/>
      <c r="M17" s="150"/>
    </row>
    <row r="18" spans="1:15" s="152" customFormat="1" ht="20.100000000000001" customHeight="1" x14ac:dyDescent="0.25">
      <c r="A18" s="161" t="s">
        <v>20</v>
      </c>
      <c r="B18" s="58">
        <v>14839.154831963297</v>
      </c>
      <c r="C18" s="58">
        <v>14984.054179334733</v>
      </c>
      <c r="D18" s="58">
        <v>2281.5248683316363</v>
      </c>
      <c r="E18" s="58">
        <v>27049.97359035676</v>
      </c>
      <c r="F18" s="58">
        <v>4477.2284499713169</v>
      </c>
      <c r="G18" s="58">
        <v>3684.784370313394</v>
      </c>
      <c r="H18" s="58">
        <v>36273.315655483282</v>
      </c>
      <c r="I18" s="58">
        <v>3132.9640542455813</v>
      </c>
      <c r="J18" s="59">
        <f t="shared" si="0"/>
        <v>106723</v>
      </c>
      <c r="K18" s="150"/>
      <c r="L18" s="148"/>
      <c r="M18" s="150"/>
      <c r="N18" s="151"/>
      <c r="O18" s="151"/>
    </row>
    <row r="19" spans="1:15" s="152" customFormat="1" ht="20.100000000000001" customHeight="1" x14ac:dyDescent="0.25">
      <c r="A19" s="161" t="s">
        <v>21</v>
      </c>
      <c r="B19" s="58">
        <v>991.85907182902827</v>
      </c>
      <c r="C19" s="58">
        <v>10378.949924391087</v>
      </c>
      <c r="D19" s="58">
        <v>575.657756319246</v>
      </c>
      <c r="E19" s="58">
        <v>1664.9453629772613</v>
      </c>
      <c r="F19" s="58">
        <v>14377.364749535573</v>
      </c>
      <c r="G19" s="58">
        <v>6666.7853832014935</v>
      </c>
      <c r="H19" s="58">
        <v>209.06858219317974</v>
      </c>
      <c r="I19" s="58">
        <v>18372.369169553134</v>
      </c>
      <c r="J19" s="59">
        <f t="shared" si="0"/>
        <v>53237</v>
      </c>
      <c r="K19" s="150"/>
      <c r="L19" s="148"/>
      <c r="M19" s="150"/>
      <c r="N19" s="151"/>
      <c r="O19" s="151"/>
    </row>
    <row r="20" spans="1:15" s="152" customFormat="1" ht="20.100000000000001" customHeight="1" x14ac:dyDescent="0.25">
      <c r="A20" s="161" t="s">
        <v>22</v>
      </c>
      <c r="B20" s="58">
        <v>0</v>
      </c>
      <c r="C20" s="58">
        <v>0</v>
      </c>
      <c r="D20" s="58">
        <v>27.332615715823469</v>
      </c>
      <c r="E20" s="58">
        <v>38723.249432608573</v>
      </c>
      <c r="F20" s="58">
        <v>179.07857767881947</v>
      </c>
      <c r="G20" s="58">
        <v>1075.4099999999999</v>
      </c>
      <c r="H20" s="58">
        <v>449.92937399678971</v>
      </c>
      <c r="I20" s="58">
        <v>0</v>
      </c>
      <c r="J20" s="59">
        <f t="shared" si="0"/>
        <v>40455.000000000007</v>
      </c>
      <c r="K20" s="150"/>
      <c r="L20" s="148"/>
      <c r="M20" s="150"/>
      <c r="N20" s="151"/>
      <c r="O20" s="151"/>
    </row>
    <row r="21" spans="1:15" s="152" customFormat="1" ht="20.100000000000001" customHeight="1" x14ac:dyDescent="0.25">
      <c r="A21" s="161" t="s">
        <v>23</v>
      </c>
      <c r="B21" s="58">
        <v>6650.0585102173509</v>
      </c>
      <c r="C21" s="58">
        <v>12948.651487770714</v>
      </c>
      <c r="D21" s="58">
        <v>1860.2670947513591</v>
      </c>
      <c r="E21" s="58">
        <v>10834.815732571653</v>
      </c>
      <c r="F21" s="58">
        <v>17371.806540352994</v>
      </c>
      <c r="G21" s="58">
        <v>10306.83553255673</v>
      </c>
      <c r="H21" s="58">
        <v>1179.119324487674</v>
      </c>
      <c r="I21" s="58">
        <v>6117.4457772915157</v>
      </c>
      <c r="J21" s="59">
        <f t="shared" si="0"/>
        <v>67269</v>
      </c>
      <c r="K21" s="150"/>
      <c r="L21" s="148"/>
      <c r="M21" s="150"/>
      <c r="N21" s="151"/>
      <c r="O21" s="151"/>
    </row>
    <row r="22" spans="1:15" s="152" customFormat="1" ht="20.100000000000001" customHeight="1" x14ac:dyDescent="0.25">
      <c r="A22" s="161" t="s">
        <v>24</v>
      </c>
      <c r="B22" s="58">
        <v>52307.719706400487</v>
      </c>
      <c r="C22" s="58">
        <v>37833.870675581173</v>
      </c>
      <c r="D22" s="58">
        <v>41930.231391308713</v>
      </c>
      <c r="E22" s="58">
        <v>92723.337684040249</v>
      </c>
      <c r="F22" s="58">
        <v>28522.886153590331</v>
      </c>
      <c r="G22" s="58">
        <v>10326.646281583298</v>
      </c>
      <c r="H22" s="58">
        <v>26710.288022548237</v>
      </c>
      <c r="I22" s="58">
        <v>17203.020084947515</v>
      </c>
      <c r="J22" s="59">
        <f t="shared" si="0"/>
        <v>307558.00000000006</v>
      </c>
      <c r="K22" s="150"/>
      <c r="L22" s="148"/>
      <c r="M22" s="150"/>
      <c r="N22" s="151"/>
      <c r="O22" s="151"/>
    </row>
    <row r="23" spans="1:15" s="152" customFormat="1" ht="20.100000000000001" customHeight="1" x14ac:dyDescent="0.25">
      <c r="A23" s="161" t="s">
        <v>91</v>
      </c>
      <c r="B23" s="58">
        <v>0</v>
      </c>
      <c r="C23" s="58">
        <v>607.77214101491711</v>
      </c>
      <c r="D23" s="58">
        <v>2.8830689407096814</v>
      </c>
      <c r="E23" s="58">
        <v>4.2507328678855165</v>
      </c>
      <c r="F23" s="58">
        <v>1293.5020820489644</v>
      </c>
      <c r="G23" s="58">
        <v>23.380035026269702</v>
      </c>
      <c r="H23" s="58">
        <v>0</v>
      </c>
      <c r="I23" s="58">
        <v>1076.2119401012537</v>
      </c>
      <c r="J23" s="59">
        <f t="shared" si="0"/>
        <v>3008</v>
      </c>
      <c r="K23" s="150"/>
      <c r="L23" s="148"/>
      <c r="M23" s="150"/>
      <c r="N23" s="151"/>
      <c r="O23" s="151"/>
    </row>
    <row r="24" spans="1:15" s="152" customFormat="1" ht="20.100000000000001" customHeight="1" x14ac:dyDescent="0.25">
      <c r="A24" s="161" t="s">
        <v>25</v>
      </c>
      <c r="B24" s="58">
        <v>9407.8150047416893</v>
      </c>
      <c r="C24" s="58">
        <v>1988.9265667863165</v>
      </c>
      <c r="D24" s="58">
        <v>10100.319114682747</v>
      </c>
      <c r="E24" s="58">
        <v>5773.083033915028</v>
      </c>
      <c r="F24" s="58">
        <v>4445.3905757575048</v>
      </c>
      <c r="G24" s="58">
        <v>6115.7750183532835</v>
      </c>
      <c r="H24" s="58">
        <v>11802.592349904829</v>
      </c>
      <c r="I24" s="58">
        <v>626.09833585860224</v>
      </c>
      <c r="J24" s="59">
        <f t="shared" si="0"/>
        <v>50260</v>
      </c>
      <c r="K24" s="150"/>
      <c r="L24" s="148"/>
      <c r="M24" s="150"/>
      <c r="N24" s="151"/>
      <c r="O24" s="151"/>
    </row>
    <row r="25" spans="1:15" s="152" customFormat="1" ht="20.100000000000001" customHeight="1" x14ac:dyDescent="0.25">
      <c r="A25" s="161" t="s">
        <v>26</v>
      </c>
      <c r="B25" s="58">
        <v>0</v>
      </c>
      <c r="C25" s="58">
        <v>0</v>
      </c>
      <c r="D25" s="58">
        <v>37.283018867924525</v>
      </c>
      <c r="E25" s="58">
        <v>2687.7169811320755</v>
      </c>
      <c r="F25" s="58">
        <v>0</v>
      </c>
      <c r="G25" s="58">
        <v>0</v>
      </c>
      <c r="H25" s="58">
        <v>0</v>
      </c>
      <c r="I25" s="58">
        <v>0</v>
      </c>
      <c r="J25" s="59">
        <f t="shared" si="0"/>
        <v>2725</v>
      </c>
      <c r="K25" s="150"/>
      <c r="L25" s="148"/>
      <c r="M25" s="150"/>
      <c r="N25" s="151"/>
      <c r="O25" s="151"/>
    </row>
    <row r="26" spans="1:15" s="152" customFormat="1" ht="20.100000000000001" customHeight="1" x14ac:dyDescent="0.25">
      <c r="A26" s="161" t="s">
        <v>27</v>
      </c>
      <c r="B26" s="58">
        <v>5772.3635378557983</v>
      </c>
      <c r="C26" s="58">
        <v>10630.558669025628</v>
      </c>
      <c r="D26" s="58">
        <v>5556.9729514961182</v>
      </c>
      <c r="E26" s="58">
        <v>8688.30920476553</v>
      </c>
      <c r="F26" s="58">
        <v>17637.81022488686</v>
      </c>
      <c r="G26" s="58">
        <v>4858.2296189436111</v>
      </c>
      <c r="H26" s="58">
        <v>11394.317149831941</v>
      </c>
      <c r="I26" s="58">
        <v>7311.4386431945177</v>
      </c>
      <c r="J26" s="59">
        <f t="shared" si="0"/>
        <v>71850.000000000015</v>
      </c>
      <c r="K26" s="150"/>
      <c r="L26" s="148"/>
      <c r="M26" s="150"/>
      <c r="N26" s="151"/>
      <c r="O26" s="151"/>
    </row>
    <row r="27" spans="1:15" s="152" customFormat="1" ht="20.100000000000001" customHeight="1" x14ac:dyDescent="0.25">
      <c r="A27" s="161" t="s">
        <v>28</v>
      </c>
      <c r="B27" s="58">
        <v>1055.2880170051596</v>
      </c>
      <c r="C27" s="58">
        <v>428.94547684870452</v>
      </c>
      <c r="D27" s="58">
        <v>1164.5451943504333</v>
      </c>
      <c r="E27" s="58">
        <v>2391.2945542760208</v>
      </c>
      <c r="F27" s="58">
        <v>943.69710078841558</v>
      </c>
      <c r="G27" s="58">
        <v>2037.4258874377251</v>
      </c>
      <c r="H27" s="58">
        <v>9425.6184607696177</v>
      </c>
      <c r="I27" s="58">
        <v>187.1853085239222</v>
      </c>
      <c r="J27" s="59">
        <f t="shared" si="0"/>
        <v>17634</v>
      </c>
      <c r="K27" s="150"/>
      <c r="L27" s="148"/>
      <c r="M27" s="150"/>
      <c r="N27" s="151"/>
      <c r="O27" s="151"/>
    </row>
    <row r="28" spans="1:15" s="152" customFormat="1" ht="20.100000000000001" customHeight="1" x14ac:dyDescent="0.25">
      <c r="A28" s="161" t="s">
        <v>29</v>
      </c>
      <c r="B28" s="58">
        <v>4777.8134895484254</v>
      </c>
      <c r="C28" s="58">
        <v>0</v>
      </c>
      <c r="D28" s="58">
        <v>2634.6562749556238</v>
      </c>
      <c r="E28" s="58">
        <v>8016.4390081908487</v>
      </c>
      <c r="F28" s="58">
        <v>12673.463153710742</v>
      </c>
      <c r="G28" s="58">
        <v>2863.7899368821704</v>
      </c>
      <c r="H28" s="58">
        <v>34100.329502228451</v>
      </c>
      <c r="I28" s="58">
        <v>13.508634483737556</v>
      </c>
      <c r="J28" s="59">
        <f t="shared" si="0"/>
        <v>65080</v>
      </c>
      <c r="K28" s="150"/>
      <c r="L28" s="148"/>
      <c r="M28" s="150"/>
      <c r="N28" s="151"/>
      <c r="O28" s="151"/>
    </row>
    <row r="29" spans="1:15" s="152" customFormat="1" ht="20.100000000000001" customHeight="1" x14ac:dyDescent="0.25">
      <c r="A29" s="161" t="s">
        <v>30</v>
      </c>
      <c r="B29" s="58">
        <v>599.50475438343449</v>
      </c>
      <c r="C29" s="58">
        <v>50.665951921129469</v>
      </c>
      <c r="D29" s="58">
        <v>162.01653190621596</v>
      </c>
      <c r="E29" s="58">
        <v>1177.4392670349368</v>
      </c>
      <c r="F29" s="58">
        <v>4602.2107423604366</v>
      </c>
      <c r="G29" s="58">
        <v>309.8968134237935</v>
      </c>
      <c r="H29" s="58">
        <v>70.491937943130196</v>
      </c>
      <c r="I29" s="58">
        <v>86.774001026921937</v>
      </c>
      <c r="J29" s="59">
        <f t="shared" si="0"/>
        <v>7058.9999999999991</v>
      </c>
      <c r="K29" s="150"/>
      <c r="L29" s="148"/>
      <c r="M29" s="150"/>
      <c r="N29" s="151"/>
      <c r="O29" s="151"/>
    </row>
    <row r="30" spans="1:15" s="152" customFormat="1" ht="20.100000000000001" customHeight="1" x14ac:dyDescent="0.25">
      <c r="A30" s="161" t="s">
        <v>31</v>
      </c>
      <c r="B30" s="58">
        <v>668.69139519186524</v>
      </c>
      <c r="C30" s="58">
        <v>37.754447396101241</v>
      </c>
      <c r="D30" s="58">
        <v>3.8405437284655575</v>
      </c>
      <c r="E30" s="58">
        <v>14613.730508797047</v>
      </c>
      <c r="F30" s="58">
        <v>574.55549792758973</v>
      </c>
      <c r="G30" s="58">
        <v>1.9441283896242261</v>
      </c>
      <c r="H30" s="58">
        <v>26.002455079898208</v>
      </c>
      <c r="I30" s="58">
        <v>128.4810234894091</v>
      </c>
      <c r="J30" s="59">
        <f t="shared" si="0"/>
        <v>16055.000000000002</v>
      </c>
      <c r="K30" s="150"/>
      <c r="L30" s="148"/>
      <c r="M30" s="150"/>
      <c r="N30" s="151"/>
      <c r="O30" s="151"/>
    </row>
    <row r="31" spans="1:15" s="152" customFormat="1" ht="20.100000000000001" customHeight="1" x14ac:dyDescent="0.25">
      <c r="A31" s="161" t="s">
        <v>32</v>
      </c>
      <c r="B31" s="58">
        <v>56.146295013440302</v>
      </c>
      <c r="C31" s="58">
        <v>1.9073170731707316</v>
      </c>
      <c r="D31" s="58">
        <v>0</v>
      </c>
      <c r="E31" s="58">
        <v>8842.8677316998528</v>
      </c>
      <c r="F31" s="58">
        <v>656.49131976812168</v>
      </c>
      <c r="G31" s="58">
        <v>65.193234404127267</v>
      </c>
      <c r="H31" s="58">
        <v>27.830687407140417</v>
      </c>
      <c r="I31" s="58">
        <v>29.563414634146341</v>
      </c>
      <c r="J31" s="59">
        <f t="shared" si="0"/>
        <v>9680</v>
      </c>
      <c r="K31" s="150"/>
      <c r="L31" s="148"/>
      <c r="M31" s="150"/>
      <c r="N31" s="151"/>
      <c r="O31" s="151"/>
    </row>
    <row r="32" spans="1:15" s="152" customFormat="1" ht="20.100000000000001" customHeight="1" x14ac:dyDescent="0.25">
      <c r="A32" s="161" t="s">
        <v>33</v>
      </c>
      <c r="B32" s="58">
        <v>2.2363038421432582</v>
      </c>
      <c r="C32" s="58">
        <v>0</v>
      </c>
      <c r="D32" s="58">
        <v>32.31698724723455</v>
      </c>
      <c r="E32" s="58">
        <v>3328.6451180919721</v>
      </c>
      <c r="F32" s="58">
        <v>37.312101010899141</v>
      </c>
      <c r="G32" s="58">
        <v>61.3142834879662</v>
      </c>
      <c r="H32" s="58">
        <v>7.0989010989010994</v>
      </c>
      <c r="I32" s="58">
        <v>1.076305220883534</v>
      </c>
      <c r="J32" s="59">
        <f t="shared" si="0"/>
        <v>3470</v>
      </c>
      <c r="K32" s="150"/>
      <c r="L32" s="148"/>
      <c r="M32" s="150"/>
      <c r="N32" s="151"/>
      <c r="O32" s="151"/>
    </row>
    <row r="33" spans="1:15" s="152" customFormat="1" ht="20.100000000000001" customHeight="1" x14ac:dyDescent="0.25">
      <c r="A33" s="161" t="s">
        <v>34</v>
      </c>
      <c r="B33" s="58">
        <v>293.56291355279978</v>
      </c>
      <c r="C33" s="58">
        <v>49.056394441208937</v>
      </c>
      <c r="D33" s="58">
        <v>178.5646693051151</v>
      </c>
      <c r="E33" s="58">
        <v>127.76977079344299</v>
      </c>
      <c r="F33" s="58">
        <v>6968.4348152261227</v>
      </c>
      <c r="G33" s="58">
        <v>448.65687940904428</v>
      </c>
      <c r="H33" s="58">
        <v>2566.4876634058091</v>
      </c>
      <c r="I33" s="58">
        <v>218.46689386645781</v>
      </c>
      <c r="J33" s="59">
        <f t="shared" si="0"/>
        <v>10851</v>
      </c>
      <c r="K33" s="150"/>
      <c r="L33" s="148"/>
      <c r="M33" s="150"/>
      <c r="N33" s="151"/>
      <c r="O33" s="151"/>
    </row>
    <row r="34" spans="1:15" s="152" customFormat="1" ht="20.100000000000001" customHeight="1" x14ac:dyDescent="0.25">
      <c r="A34" s="161" t="s">
        <v>84</v>
      </c>
      <c r="B34" s="58">
        <v>971.81758501273998</v>
      </c>
      <c r="C34" s="58">
        <v>71.543367934782609</v>
      </c>
      <c r="D34" s="58">
        <v>14034.698707937776</v>
      </c>
      <c r="E34" s="58">
        <v>5583.6879529964881</v>
      </c>
      <c r="F34" s="58">
        <v>16988.338765790446</v>
      </c>
      <c r="G34" s="58">
        <v>10.236401905674562</v>
      </c>
      <c r="H34" s="58">
        <v>42466.885199402961</v>
      </c>
      <c r="I34" s="58">
        <v>230.79201901912711</v>
      </c>
      <c r="J34" s="59">
        <f t="shared" si="0"/>
        <v>80357.999999999985</v>
      </c>
      <c r="K34" s="150"/>
      <c r="L34" s="148"/>
      <c r="M34" s="150"/>
      <c r="N34" s="151"/>
      <c r="O34" s="151"/>
    </row>
    <row r="35" spans="1:15" s="152" customFormat="1" ht="19.5" customHeight="1" x14ac:dyDescent="0.25">
      <c r="A35" s="161" t="s">
        <v>36</v>
      </c>
      <c r="B35" s="58">
        <v>0</v>
      </c>
      <c r="C35" s="58">
        <v>346.40277777777777</v>
      </c>
      <c r="D35" s="58">
        <v>430.93528368794324</v>
      </c>
      <c r="E35" s="58">
        <v>13367.805305241043</v>
      </c>
      <c r="F35" s="58">
        <v>596.13137273158259</v>
      </c>
      <c r="G35" s="58">
        <v>1806.3611211566113</v>
      </c>
      <c r="H35" s="58">
        <v>1002.4870949744943</v>
      </c>
      <c r="I35" s="58">
        <v>10.877044430547242</v>
      </c>
      <c r="J35" s="59">
        <f t="shared" si="0"/>
        <v>17561</v>
      </c>
      <c r="K35" s="150"/>
      <c r="L35" s="148"/>
      <c r="M35" s="150"/>
      <c r="N35" s="151"/>
      <c r="O35" s="151"/>
    </row>
    <row r="36" spans="1:15" s="152" customFormat="1" ht="19.5" customHeight="1" x14ac:dyDescent="0.25">
      <c r="A36" s="161" t="s">
        <v>37</v>
      </c>
      <c r="B36" s="58">
        <v>5.7554772337588105</v>
      </c>
      <c r="C36" s="58">
        <v>0</v>
      </c>
      <c r="D36" s="58">
        <v>0</v>
      </c>
      <c r="E36" s="58">
        <v>3546.1591399337203</v>
      </c>
      <c r="F36" s="58">
        <v>108.73726657837193</v>
      </c>
      <c r="G36" s="58">
        <v>18.142360402310757</v>
      </c>
      <c r="H36" s="58">
        <v>621.21575435937154</v>
      </c>
      <c r="I36" s="58">
        <v>80.990001492466433</v>
      </c>
      <c r="J36" s="59">
        <f t="shared" si="0"/>
        <v>4380.9999999999991</v>
      </c>
      <c r="K36" s="150"/>
      <c r="L36" s="148"/>
      <c r="M36" s="150"/>
      <c r="N36" s="151"/>
      <c r="O36" s="151"/>
    </row>
    <row r="37" spans="1:15" s="152" customFormat="1" ht="19.5" customHeight="1" x14ac:dyDescent="0.25">
      <c r="A37" s="161" t="s">
        <v>38</v>
      </c>
      <c r="B37" s="58">
        <v>348.29277833298067</v>
      </c>
      <c r="C37" s="58">
        <v>0</v>
      </c>
      <c r="D37" s="58">
        <v>1.0336134453781511</v>
      </c>
      <c r="E37" s="58">
        <v>1360.4743240003597</v>
      </c>
      <c r="F37" s="58">
        <v>51.864666666666665</v>
      </c>
      <c r="G37" s="58">
        <v>0</v>
      </c>
      <c r="H37" s="58">
        <v>0</v>
      </c>
      <c r="I37" s="58">
        <v>11.334617554614745</v>
      </c>
      <c r="J37" s="59">
        <f t="shared" si="0"/>
        <v>1773</v>
      </c>
      <c r="K37" s="150"/>
      <c r="L37" s="148"/>
      <c r="M37" s="150"/>
      <c r="N37" s="151"/>
      <c r="O37" s="151"/>
    </row>
    <row r="38" spans="1:15" s="152" customFormat="1" ht="20.100000000000001" customHeight="1" x14ac:dyDescent="0.25">
      <c r="A38" s="161" t="s">
        <v>39</v>
      </c>
      <c r="B38" s="58">
        <v>0</v>
      </c>
      <c r="C38" s="58">
        <v>0</v>
      </c>
      <c r="D38" s="58">
        <v>0</v>
      </c>
      <c r="E38" s="58">
        <v>6365.7581066414905</v>
      </c>
      <c r="F38" s="58">
        <v>39.279244801632863</v>
      </c>
      <c r="G38" s="58">
        <v>0</v>
      </c>
      <c r="H38" s="58">
        <v>1.962648556876061</v>
      </c>
      <c r="I38" s="58">
        <v>0</v>
      </c>
      <c r="J38" s="59">
        <f t="shared" si="0"/>
        <v>6406.9999999999991</v>
      </c>
      <c r="K38" s="150"/>
      <c r="L38" s="148"/>
      <c r="M38" s="150"/>
      <c r="N38" s="151"/>
      <c r="O38" s="151"/>
    </row>
    <row r="39" spans="1:15" s="152" customFormat="1" ht="20.100000000000001" customHeight="1" x14ac:dyDescent="0.25">
      <c r="A39" s="161" t="s">
        <v>40</v>
      </c>
      <c r="B39" s="58">
        <v>0</v>
      </c>
      <c r="C39" s="58">
        <v>0</v>
      </c>
      <c r="D39" s="58">
        <v>0</v>
      </c>
      <c r="E39" s="58">
        <v>1474</v>
      </c>
      <c r="F39" s="58">
        <v>0</v>
      </c>
      <c r="G39" s="58">
        <v>0</v>
      </c>
      <c r="H39" s="58">
        <v>0</v>
      </c>
      <c r="I39" s="58">
        <v>0</v>
      </c>
      <c r="J39" s="59">
        <f t="shared" si="0"/>
        <v>1474</v>
      </c>
      <c r="K39" s="150"/>
      <c r="L39" s="148"/>
      <c r="M39" s="150"/>
      <c r="N39" s="151"/>
      <c r="O39" s="151"/>
    </row>
    <row r="40" spans="1:15" s="152" customFormat="1" ht="20.100000000000001" customHeight="1" x14ac:dyDescent="0.25">
      <c r="A40" s="161" t="s">
        <v>41</v>
      </c>
      <c r="B40" s="58">
        <v>1716.9181774452961</v>
      </c>
      <c r="C40" s="58">
        <v>331.11121712778356</v>
      </c>
      <c r="D40" s="58">
        <v>872.99941025540886</v>
      </c>
      <c r="E40" s="58">
        <v>258.23159570436519</v>
      </c>
      <c r="F40" s="58">
        <v>1007.1993305855643</v>
      </c>
      <c r="G40" s="58">
        <v>1297.1412506457496</v>
      </c>
      <c r="H40" s="58">
        <v>1921.8457608655831</v>
      </c>
      <c r="I40" s="58">
        <v>1636.553257370249</v>
      </c>
      <c r="J40" s="59">
        <f t="shared" si="0"/>
        <v>9042</v>
      </c>
      <c r="K40" s="150"/>
      <c r="L40" s="148"/>
      <c r="M40" s="150"/>
      <c r="N40" s="151"/>
      <c r="O40" s="151"/>
    </row>
    <row r="41" spans="1:15" s="152" customFormat="1" ht="20.100000000000001" customHeight="1" x14ac:dyDescent="0.25">
      <c r="A41" s="161" t="s">
        <v>43</v>
      </c>
      <c r="B41" s="58">
        <v>0</v>
      </c>
      <c r="C41" s="58">
        <v>0</v>
      </c>
      <c r="D41" s="58">
        <v>0</v>
      </c>
      <c r="E41" s="58">
        <v>1920</v>
      </c>
      <c r="F41" s="58">
        <v>0</v>
      </c>
      <c r="G41" s="58">
        <v>0</v>
      </c>
      <c r="H41" s="58">
        <v>0</v>
      </c>
      <c r="I41" s="58">
        <v>0</v>
      </c>
      <c r="J41" s="59">
        <f t="shared" si="0"/>
        <v>1920</v>
      </c>
      <c r="K41" s="150"/>
      <c r="L41" s="148"/>
      <c r="M41" s="150"/>
      <c r="N41" s="151"/>
      <c r="O41" s="151"/>
    </row>
    <row r="42" spans="1:15" s="152" customFormat="1" ht="20.100000000000001" customHeight="1" x14ac:dyDescent="0.25">
      <c r="A42" s="161" t="s">
        <v>44</v>
      </c>
      <c r="B42" s="58">
        <v>1087.4428593542832</v>
      </c>
      <c r="C42" s="58">
        <v>0</v>
      </c>
      <c r="D42" s="58">
        <v>795.80565177459198</v>
      </c>
      <c r="E42" s="58">
        <v>143.33598452505649</v>
      </c>
      <c r="F42" s="58">
        <v>0</v>
      </c>
      <c r="G42" s="58">
        <v>0</v>
      </c>
      <c r="H42" s="58">
        <v>79.415504346068332</v>
      </c>
      <c r="I42" s="58">
        <v>0</v>
      </c>
      <c r="J42" s="59">
        <f t="shared" si="0"/>
        <v>2106</v>
      </c>
      <c r="K42" s="150"/>
      <c r="L42" s="148"/>
      <c r="M42" s="150"/>
      <c r="N42" s="151"/>
      <c r="O42" s="151"/>
    </row>
    <row r="43" spans="1:15" s="152" customFormat="1" ht="20.100000000000001" customHeight="1" x14ac:dyDescent="0.25">
      <c r="A43" s="161" t="s">
        <v>93</v>
      </c>
      <c r="B43" s="58">
        <v>462.01481025803247</v>
      </c>
      <c r="C43" s="58">
        <v>0</v>
      </c>
      <c r="D43" s="58">
        <v>142.60128036297999</v>
      </c>
      <c r="E43" s="58">
        <v>2429.3839093789875</v>
      </c>
      <c r="F43" s="58">
        <v>0</v>
      </c>
      <c r="G43" s="58">
        <v>0</v>
      </c>
      <c r="H43" s="58">
        <v>0</v>
      </c>
      <c r="I43" s="58">
        <v>0</v>
      </c>
      <c r="J43" s="59">
        <f t="shared" si="0"/>
        <v>3034</v>
      </c>
      <c r="K43" s="150"/>
      <c r="L43" s="148"/>
      <c r="M43" s="150"/>
      <c r="N43" s="151"/>
      <c r="O43" s="151"/>
    </row>
    <row r="44" spans="1:15" s="152" customFormat="1" ht="20.100000000000001" customHeight="1" x14ac:dyDescent="0.25">
      <c r="A44" s="161" t="s">
        <v>94</v>
      </c>
      <c r="B44" s="58">
        <v>0</v>
      </c>
      <c r="C44" s="58">
        <v>0</v>
      </c>
      <c r="D44" s="58">
        <v>0</v>
      </c>
      <c r="E44" s="58">
        <v>56.343283582089555</v>
      </c>
      <c r="F44" s="58">
        <v>0</v>
      </c>
      <c r="G44" s="58">
        <v>202.65671641791045</v>
      </c>
      <c r="H44" s="58">
        <v>0</v>
      </c>
      <c r="I44" s="58">
        <v>0</v>
      </c>
      <c r="J44" s="59">
        <f t="shared" si="0"/>
        <v>259</v>
      </c>
      <c r="K44" s="150"/>
      <c r="L44" s="148"/>
      <c r="M44" s="150"/>
      <c r="N44" s="151"/>
      <c r="O44" s="151"/>
    </row>
    <row r="45" spans="1:15" s="152" customFormat="1" ht="20.100000000000001" customHeight="1" x14ac:dyDescent="0.25">
      <c r="A45" s="161" t="s">
        <v>95</v>
      </c>
      <c r="B45" s="58">
        <v>46.566206482593039</v>
      </c>
      <c r="C45" s="58">
        <v>0</v>
      </c>
      <c r="D45" s="58">
        <v>51.063829787234042</v>
      </c>
      <c r="E45" s="58">
        <v>1211.3699637301729</v>
      </c>
      <c r="F45" s="58">
        <v>0</v>
      </c>
      <c r="G45" s="58">
        <v>0</v>
      </c>
      <c r="H45" s="58">
        <v>0</v>
      </c>
      <c r="I45" s="58">
        <v>0</v>
      </c>
      <c r="J45" s="59">
        <f t="shared" si="0"/>
        <v>1309</v>
      </c>
      <c r="K45" s="150"/>
      <c r="L45" s="148"/>
      <c r="M45" s="150"/>
      <c r="N45" s="151"/>
      <c r="O45" s="151"/>
    </row>
    <row r="46" spans="1:15" s="152" customFormat="1" ht="20.100000000000001" customHeight="1" x14ac:dyDescent="0.25">
      <c r="A46" s="161" t="s">
        <v>96</v>
      </c>
      <c r="B46" s="58">
        <v>56.308696749704943</v>
      </c>
      <c r="C46" s="58">
        <v>0</v>
      </c>
      <c r="D46" s="58">
        <v>0</v>
      </c>
      <c r="E46" s="58">
        <v>2086.6913032502948</v>
      </c>
      <c r="F46" s="58">
        <v>0</v>
      </c>
      <c r="G46" s="58">
        <v>0</v>
      </c>
      <c r="H46" s="58">
        <v>0</v>
      </c>
      <c r="I46" s="58">
        <v>0</v>
      </c>
      <c r="J46" s="59">
        <f t="shared" si="0"/>
        <v>2142.9999999999995</v>
      </c>
      <c r="K46" s="150"/>
      <c r="L46" s="148"/>
      <c r="M46" s="150"/>
      <c r="N46" s="151"/>
      <c r="O46" s="151"/>
    </row>
    <row r="47" spans="1:15" s="152" customFormat="1" ht="20.100000000000001" customHeight="1" x14ac:dyDescent="0.25">
      <c r="A47" s="161" t="s">
        <v>97</v>
      </c>
      <c r="B47" s="58">
        <v>3.426862255513941</v>
      </c>
      <c r="C47" s="58">
        <v>0</v>
      </c>
      <c r="D47" s="58">
        <v>0</v>
      </c>
      <c r="E47" s="58">
        <v>3209.0432002992457</v>
      </c>
      <c r="F47" s="58">
        <v>135.1907373338625</v>
      </c>
      <c r="G47" s="58">
        <v>4</v>
      </c>
      <c r="H47" s="58">
        <v>102.26895770085491</v>
      </c>
      <c r="I47" s="58">
        <v>17.070242410523065</v>
      </c>
      <c r="J47" s="59">
        <f t="shared" si="0"/>
        <v>3471.0000000000005</v>
      </c>
      <c r="K47" s="150"/>
      <c r="L47" s="148"/>
      <c r="M47" s="150"/>
      <c r="N47" s="151"/>
      <c r="O47" s="151"/>
    </row>
    <row r="48" spans="1:15" s="152" customFormat="1" ht="20.100000000000001" customHeight="1" x14ac:dyDescent="0.25">
      <c r="A48" s="161" t="s">
        <v>98</v>
      </c>
      <c r="B48" s="58">
        <v>161</v>
      </c>
      <c r="C48" s="58">
        <v>0</v>
      </c>
      <c r="D48" s="58">
        <v>454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9">
        <f t="shared" si="0"/>
        <v>615</v>
      </c>
      <c r="K48" s="150"/>
      <c r="L48" s="148"/>
      <c r="M48" s="150"/>
      <c r="N48" s="151"/>
      <c r="O48" s="151"/>
    </row>
    <row r="49" spans="1:15" s="152" customFormat="1" ht="20.100000000000001" customHeight="1" x14ac:dyDescent="0.25">
      <c r="A49" s="161" t="s">
        <v>99</v>
      </c>
      <c r="B49" s="58">
        <v>303.88519021739131</v>
      </c>
      <c r="C49" s="58">
        <v>864.54025016656283</v>
      </c>
      <c r="D49" s="58">
        <v>16.056990068754775</v>
      </c>
      <c r="E49" s="58">
        <v>197.98642929599484</v>
      </c>
      <c r="F49" s="58">
        <v>647.69050240417027</v>
      </c>
      <c r="G49" s="58">
        <v>0</v>
      </c>
      <c r="H49" s="58">
        <v>0</v>
      </c>
      <c r="I49" s="58">
        <v>276.84063784712612</v>
      </c>
      <c r="J49" s="59">
        <f t="shared" si="0"/>
        <v>2307</v>
      </c>
      <c r="K49" s="150"/>
      <c r="L49" s="148"/>
      <c r="M49" s="150"/>
      <c r="N49" s="151"/>
      <c r="O49" s="151"/>
    </row>
    <row r="50" spans="1:15" s="152" customFormat="1" ht="20.100000000000001" customHeight="1" x14ac:dyDescent="0.25">
      <c r="A50" s="161" t="s">
        <v>100</v>
      </c>
      <c r="B50" s="58">
        <v>103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9">
        <f t="shared" si="0"/>
        <v>103</v>
      </c>
      <c r="K50" s="150"/>
      <c r="L50" s="148"/>
      <c r="M50" s="150"/>
      <c r="N50" s="151"/>
      <c r="O50" s="151"/>
    </row>
    <row r="51" spans="1:15" s="152" customFormat="1" ht="20.100000000000001" customHeight="1" x14ac:dyDescent="0.25">
      <c r="A51" s="161" t="s">
        <v>45</v>
      </c>
      <c r="B51" s="58">
        <v>10935.215274532691</v>
      </c>
      <c r="C51" s="58">
        <v>362.95282271749642</v>
      </c>
      <c r="D51" s="58">
        <v>1340.0174077586521</v>
      </c>
      <c r="E51" s="58">
        <v>3987.2049169422876</v>
      </c>
      <c r="F51" s="58">
        <v>6093.6400397099187</v>
      </c>
      <c r="G51" s="58">
        <v>7463.5592606437076</v>
      </c>
      <c r="H51" s="58">
        <v>18974.580449511086</v>
      </c>
      <c r="I51" s="58">
        <v>264.8298281841615</v>
      </c>
      <c r="J51" s="59">
        <f t="shared" si="0"/>
        <v>49422</v>
      </c>
      <c r="K51" s="150"/>
      <c r="L51" s="148"/>
      <c r="M51" s="150"/>
      <c r="N51" s="151"/>
      <c r="O51" s="151"/>
    </row>
    <row r="52" spans="1:15" s="152" customFormat="1" ht="20.100000000000001" customHeight="1" x14ac:dyDescent="0.25">
      <c r="A52" s="161" t="s">
        <v>46</v>
      </c>
      <c r="B52" s="58">
        <v>1204.1353357667654</v>
      </c>
      <c r="C52" s="58">
        <v>7604.3648055012618</v>
      </c>
      <c r="D52" s="58">
        <v>798.4466406968877</v>
      </c>
      <c r="E52" s="58">
        <v>1596.8743741263147</v>
      </c>
      <c r="F52" s="58">
        <v>3546.9897252046476</v>
      </c>
      <c r="G52" s="58">
        <v>1053.1655213351435</v>
      </c>
      <c r="H52" s="58">
        <v>2961.5564565491736</v>
      </c>
      <c r="I52" s="58">
        <v>10734.467140819806</v>
      </c>
      <c r="J52" s="59">
        <f t="shared" si="0"/>
        <v>29500</v>
      </c>
      <c r="K52" s="150"/>
      <c r="L52" s="148"/>
      <c r="M52" s="150"/>
      <c r="N52" s="151"/>
      <c r="O52" s="151"/>
    </row>
    <row r="53" spans="1:15" s="152" customFormat="1" ht="20.100000000000001" customHeight="1" x14ac:dyDescent="0.25">
      <c r="A53" s="161" t="s">
        <v>47</v>
      </c>
      <c r="B53" s="58">
        <v>4262.0717304409964</v>
      </c>
      <c r="C53" s="58">
        <v>1641.928289614694</v>
      </c>
      <c r="D53" s="58">
        <v>4130.4419824902334</v>
      </c>
      <c r="E53" s="58">
        <v>2820.8319039427747</v>
      </c>
      <c r="F53" s="58">
        <v>3195.9119874355047</v>
      </c>
      <c r="G53" s="58">
        <v>9155.6584557807291</v>
      </c>
      <c r="H53" s="58">
        <v>5514.3100055122277</v>
      </c>
      <c r="I53" s="58">
        <v>2236.8456447828398</v>
      </c>
      <c r="J53" s="59">
        <f t="shared" si="0"/>
        <v>32958</v>
      </c>
      <c r="K53" s="150"/>
      <c r="L53" s="148"/>
      <c r="M53" s="150"/>
      <c r="N53" s="151"/>
      <c r="O53" s="151"/>
    </row>
    <row r="54" spans="1:15" s="152" customFormat="1" ht="20.100000000000001" customHeight="1" x14ac:dyDescent="0.25">
      <c r="A54" s="161" t="s">
        <v>48</v>
      </c>
      <c r="B54" s="58">
        <v>511.76726354023901</v>
      </c>
      <c r="C54" s="58">
        <v>0</v>
      </c>
      <c r="D54" s="58">
        <v>1484.718772750047</v>
      </c>
      <c r="E54" s="58">
        <v>3.4449760765550237</v>
      </c>
      <c r="F54" s="58">
        <v>153.8432417777272</v>
      </c>
      <c r="G54" s="58">
        <v>5194.4096849323223</v>
      </c>
      <c r="H54" s="58">
        <v>798.01597615253661</v>
      </c>
      <c r="I54" s="58">
        <v>766.80008477057186</v>
      </c>
      <c r="J54" s="59">
        <f t="shared" si="0"/>
        <v>8913</v>
      </c>
      <c r="K54" s="150"/>
      <c r="L54" s="148"/>
      <c r="M54" s="150"/>
      <c r="N54" s="151"/>
      <c r="O54" s="151"/>
    </row>
    <row r="55" spans="1:15" s="152" customFormat="1" ht="20.100000000000001" customHeight="1" x14ac:dyDescent="0.25">
      <c r="A55" s="161" t="s">
        <v>49</v>
      </c>
      <c r="B55" s="58">
        <v>28.134036586507687</v>
      </c>
      <c r="C55" s="58">
        <v>203.90485708008572</v>
      </c>
      <c r="D55" s="58">
        <v>37.021490970238013</v>
      </c>
      <c r="E55" s="58">
        <v>157.14419209766947</v>
      </c>
      <c r="F55" s="58">
        <v>186.51061573772995</v>
      </c>
      <c r="G55" s="58">
        <v>2.5886889460154241</v>
      </c>
      <c r="H55" s="58">
        <v>16.83862035232945</v>
      </c>
      <c r="I55" s="58">
        <v>399.85749822942421</v>
      </c>
      <c r="J55" s="59">
        <f t="shared" si="0"/>
        <v>1032</v>
      </c>
      <c r="K55" s="150"/>
      <c r="L55" s="148"/>
      <c r="M55" s="150"/>
      <c r="N55" s="151"/>
      <c r="O55" s="151"/>
    </row>
    <row r="56" spans="1:15" s="152" customFormat="1" ht="20.100000000000001" customHeight="1" x14ac:dyDescent="0.25">
      <c r="A56" s="161" t="s">
        <v>50</v>
      </c>
      <c r="B56" s="58">
        <v>2025.2369914592273</v>
      </c>
      <c r="C56" s="58">
        <v>23469.813363250731</v>
      </c>
      <c r="D56" s="58">
        <v>16.658725182863115</v>
      </c>
      <c r="E56" s="58">
        <v>243.81037871970079</v>
      </c>
      <c r="F56" s="58">
        <v>25300.264992909906</v>
      </c>
      <c r="G56" s="58">
        <v>0</v>
      </c>
      <c r="H56" s="58">
        <v>146.91337670439356</v>
      </c>
      <c r="I56" s="58">
        <v>497.30217177318053</v>
      </c>
      <c r="J56" s="59">
        <f t="shared" si="0"/>
        <v>51700.000000000007</v>
      </c>
      <c r="K56" s="150"/>
      <c r="L56" s="148"/>
      <c r="M56" s="150"/>
      <c r="N56" s="151"/>
      <c r="O56" s="151"/>
    </row>
    <row r="57" spans="1:15" s="152" customFormat="1" ht="20.100000000000001" customHeight="1" x14ac:dyDescent="0.25">
      <c r="A57" s="161" t="s">
        <v>51</v>
      </c>
      <c r="B57" s="58">
        <v>2941.5324211995244</v>
      </c>
      <c r="C57" s="58">
        <v>907.00506985354059</v>
      </c>
      <c r="D57" s="58">
        <v>2137.1742026115107</v>
      </c>
      <c r="E57" s="58">
        <v>6304.7560683973043</v>
      </c>
      <c r="F57" s="58">
        <v>4108.3135951322438</v>
      </c>
      <c r="G57" s="58">
        <v>1312.7509771474856</v>
      </c>
      <c r="H57" s="58">
        <v>6893.1730976465888</v>
      </c>
      <c r="I57" s="58">
        <v>1353.2945680118021</v>
      </c>
      <c r="J57" s="59">
        <f t="shared" si="0"/>
        <v>25958</v>
      </c>
      <c r="K57" s="150"/>
      <c r="L57" s="148"/>
      <c r="M57" s="150"/>
      <c r="N57" s="151"/>
      <c r="O57" s="151"/>
    </row>
    <row r="58" spans="1:15" s="152" customFormat="1" ht="20.100000000000001" customHeight="1" x14ac:dyDescent="0.25">
      <c r="A58" s="161" t="s">
        <v>52</v>
      </c>
      <c r="B58" s="58">
        <v>31</v>
      </c>
      <c r="C58" s="58">
        <v>0</v>
      </c>
      <c r="D58" s="58">
        <v>0</v>
      </c>
      <c r="E58" s="58">
        <v>5</v>
      </c>
      <c r="F58" s="58">
        <v>0</v>
      </c>
      <c r="G58" s="58">
        <v>0</v>
      </c>
      <c r="H58" s="58">
        <v>0</v>
      </c>
      <c r="I58" s="58">
        <v>0</v>
      </c>
      <c r="J58" s="59">
        <f t="shared" si="0"/>
        <v>36</v>
      </c>
      <c r="K58" s="150"/>
      <c r="L58" s="148"/>
      <c r="M58" s="150"/>
      <c r="N58" s="151"/>
      <c r="O58" s="151"/>
    </row>
    <row r="59" spans="1:15" s="152" customFormat="1" ht="20.100000000000001" customHeight="1" x14ac:dyDescent="0.25">
      <c r="A59" s="161" t="s">
        <v>53</v>
      </c>
      <c r="B59" s="58">
        <v>189</v>
      </c>
      <c r="C59" s="58">
        <v>69</v>
      </c>
      <c r="D59" s="58">
        <v>0</v>
      </c>
      <c r="E59" s="58">
        <v>0</v>
      </c>
      <c r="F59" s="58">
        <v>137</v>
      </c>
      <c r="G59" s="58">
        <v>0</v>
      </c>
      <c r="H59" s="58">
        <v>0</v>
      </c>
      <c r="I59" s="58">
        <v>14</v>
      </c>
      <c r="J59" s="59">
        <f t="shared" si="0"/>
        <v>409</v>
      </c>
      <c r="K59" s="150"/>
      <c r="L59" s="148"/>
      <c r="M59" s="150"/>
      <c r="N59" s="151"/>
      <c r="O59" s="151"/>
    </row>
    <row r="60" spans="1:15" s="152" customFormat="1" ht="20.100000000000001" customHeight="1" x14ac:dyDescent="0.25">
      <c r="A60" s="161" t="s">
        <v>101</v>
      </c>
      <c r="B60" s="58">
        <v>1072.9298755657715</v>
      </c>
      <c r="C60" s="58">
        <v>391.69005959743271</v>
      </c>
      <c r="D60" s="58">
        <v>0.30405405405405406</v>
      </c>
      <c r="E60" s="58">
        <v>6.835252045265273</v>
      </c>
      <c r="F60" s="58">
        <v>528.24075873747654</v>
      </c>
      <c r="G60" s="58">
        <v>0</v>
      </c>
      <c r="H60" s="58">
        <v>0</v>
      </c>
      <c r="I60" s="58">
        <v>0</v>
      </c>
      <c r="J60" s="59">
        <f t="shared" si="0"/>
        <v>2000</v>
      </c>
      <c r="K60" s="150"/>
      <c r="L60" s="148"/>
      <c r="M60" s="150"/>
      <c r="N60" s="151"/>
      <c r="O60" s="151"/>
    </row>
    <row r="61" spans="1:15" s="152" customFormat="1" ht="20.100000000000001" customHeight="1" x14ac:dyDescent="0.25">
      <c r="A61" s="161" t="s">
        <v>102</v>
      </c>
      <c r="B61" s="58">
        <v>36.495153968838181</v>
      </c>
      <c r="C61" s="58">
        <v>5.4380305602716463</v>
      </c>
      <c r="D61" s="58">
        <v>0</v>
      </c>
      <c r="E61" s="58">
        <v>319.82077974108643</v>
      </c>
      <c r="F61" s="58">
        <v>124.91121038670948</v>
      </c>
      <c r="G61" s="58">
        <v>0</v>
      </c>
      <c r="H61" s="58">
        <v>0</v>
      </c>
      <c r="I61" s="58">
        <v>10.334825343094272</v>
      </c>
      <c r="J61" s="59">
        <f t="shared" si="0"/>
        <v>497</v>
      </c>
      <c r="K61" s="150"/>
      <c r="L61" s="148"/>
      <c r="M61" s="150"/>
      <c r="N61" s="151"/>
      <c r="O61" s="151"/>
    </row>
    <row r="62" spans="1:15" s="152" customFormat="1" ht="20.100000000000001" customHeight="1" x14ac:dyDescent="0.25">
      <c r="A62" s="161" t="s">
        <v>103</v>
      </c>
      <c r="B62" s="58">
        <v>212.23244846150476</v>
      </c>
      <c r="C62" s="58">
        <v>106.16438356164383</v>
      </c>
      <c r="D62" s="58">
        <v>7.1641791044776122</v>
      </c>
      <c r="E62" s="58">
        <v>0</v>
      </c>
      <c r="F62" s="58">
        <v>31.095890410958901</v>
      </c>
      <c r="G62" s="58">
        <v>44.603372434017594</v>
      </c>
      <c r="H62" s="58">
        <v>82</v>
      </c>
      <c r="I62" s="58">
        <v>0.73972602739726023</v>
      </c>
      <c r="J62" s="59">
        <f t="shared" si="0"/>
        <v>483.99999999999994</v>
      </c>
      <c r="K62" s="150"/>
      <c r="L62" s="148"/>
      <c r="M62" s="150"/>
      <c r="N62" s="151"/>
      <c r="O62" s="151"/>
    </row>
    <row r="63" spans="1:15" s="152" customFormat="1" ht="20.100000000000001" customHeight="1" x14ac:dyDescent="0.25">
      <c r="A63" s="161" t="s">
        <v>104</v>
      </c>
      <c r="B63" s="58">
        <v>54.843735552473419</v>
      </c>
      <c r="C63" s="58">
        <v>0</v>
      </c>
      <c r="D63" s="58">
        <v>0</v>
      </c>
      <c r="E63" s="58">
        <v>35.475728155339809</v>
      </c>
      <c r="F63" s="58">
        <v>135</v>
      </c>
      <c r="G63" s="58">
        <v>0</v>
      </c>
      <c r="H63" s="58">
        <v>67.394822006472495</v>
      </c>
      <c r="I63" s="58">
        <v>10.285714285714285</v>
      </c>
      <c r="J63" s="59">
        <f t="shared" si="0"/>
        <v>303</v>
      </c>
      <c r="K63" s="150"/>
      <c r="L63" s="148"/>
      <c r="M63" s="150"/>
      <c r="N63" s="151"/>
      <c r="O63" s="151"/>
    </row>
    <row r="64" spans="1:15" s="152" customFormat="1" ht="20.100000000000001" customHeight="1" x14ac:dyDescent="0.25">
      <c r="A64" s="161" t="s">
        <v>105</v>
      </c>
      <c r="B64" s="58">
        <v>625.16072639335027</v>
      </c>
      <c r="C64" s="58">
        <v>1.5808383233532934</v>
      </c>
      <c r="D64" s="58">
        <v>298.17564032213141</v>
      </c>
      <c r="E64" s="58">
        <v>0</v>
      </c>
      <c r="F64" s="58">
        <v>3417.0515067703723</v>
      </c>
      <c r="G64" s="58">
        <v>1594.2040356614407</v>
      </c>
      <c r="H64" s="58">
        <v>2398.8991088167777</v>
      </c>
      <c r="I64" s="58">
        <v>5.9281437125748511</v>
      </c>
      <c r="J64" s="59">
        <f t="shared" si="0"/>
        <v>8341</v>
      </c>
      <c r="K64" s="150"/>
      <c r="L64" s="148"/>
      <c r="M64" s="150"/>
      <c r="N64" s="151"/>
      <c r="O64" s="151"/>
    </row>
    <row r="65" spans="1:15" s="152" customFormat="1" ht="20.100000000000001" customHeight="1" x14ac:dyDescent="0.25">
      <c r="A65" s="161" t="s">
        <v>106</v>
      </c>
      <c r="B65" s="58">
        <v>954.22224888485425</v>
      </c>
      <c r="C65" s="58">
        <v>484.33885393604146</v>
      </c>
      <c r="D65" s="58">
        <v>9891.1947117393265</v>
      </c>
      <c r="E65" s="58">
        <v>86.591129135283907</v>
      </c>
      <c r="F65" s="58">
        <v>768.13310655048133</v>
      </c>
      <c r="G65" s="58">
        <v>1401.0841984478034</v>
      </c>
      <c r="H65" s="58">
        <v>253.84605188409199</v>
      </c>
      <c r="I65" s="58">
        <v>734.58969942211877</v>
      </c>
      <c r="J65" s="59">
        <f t="shared" si="0"/>
        <v>14574</v>
      </c>
      <c r="K65" s="150"/>
      <c r="L65" s="148"/>
      <c r="M65" s="150"/>
      <c r="N65" s="151"/>
      <c r="O65" s="151"/>
    </row>
    <row r="66" spans="1:15" s="152" customFormat="1" ht="20.100000000000001" customHeight="1" x14ac:dyDescent="0.25">
      <c r="A66" s="161" t="s">
        <v>107</v>
      </c>
      <c r="B66" s="58">
        <v>603.96257288338006</v>
      </c>
      <c r="C66" s="58">
        <v>385.89703004739749</v>
      </c>
      <c r="D66" s="58">
        <v>116.16292181064611</v>
      </c>
      <c r="E66" s="58">
        <v>110.36235308935322</v>
      </c>
      <c r="F66" s="58">
        <v>260.0184248998404</v>
      </c>
      <c r="G66" s="58">
        <v>1.55</v>
      </c>
      <c r="H66" s="58">
        <v>52.083260201842918</v>
      </c>
      <c r="I66" s="58">
        <v>53.963437067539751</v>
      </c>
      <c r="J66" s="59">
        <f t="shared" si="0"/>
        <v>1583.9999999999998</v>
      </c>
      <c r="K66" s="150"/>
      <c r="L66" s="148"/>
      <c r="M66" s="150"/>
      <c r="N66" s="151"/>
      <c r="O66" s="151"/>
    </row>
    <row r="67" spans="1:15" s="152" customFormat="1" ht="20.100000000000001" customHeight="1" x14ac:dyDescent="0.25">
      <c r="A67" s="161" t="s">
        <v>108</v>
      </c>
      <c r="B67" s="58">
        <v>33.165678346810424</v>
      </c>
      <c r="C67" s="58">
        <v>91.834321653189576</v>
      </c>
      <c r="D67" s="58">
        <v>48</v>
      </c>
      <c r="E67" s="58">
        <v>0</v>
      </c>
      <c r="F67" s="58">
        <v>0</v>
      </c>
      <c r="G67" s="58">
        <v>0</v>
      </c>
      <c r="H67" s="58">
        <v>0</v>
      </c>
      <c r="I67" s="58">
        <v>92</v>
      </c>
      <c r="J67" s="59">
        <f t="shared" si="0"/>
        <v>265</v>
      </c>
      <c r="K67" s="150"/>
      <c r="L67" s="148"/>
      <c r="M67" s="150"/>
      <c r="N67" s="151"/>
      <c r="O67" s="151"/>
    </row>
    <row r="68" spans="1:15" s="152" customFormat="1" ht="20.100000000000001" customHeight="1" x14ac:dyDescent="0.25">
      <c r="A68" s="161" t="s">
        <v>54</v>
      </c>
      <c r="B68" s="58">
        <v>26811.551817053783</v>
      </c>
      <c r="C68" s="58">
        <v>5487.1223494482492</v>
      </c>
      <c r="D68" s="58">
        <v>22576.232061051687</v>
      </c>
      <c r="E68" s="58">
        <v>2608.4816604185826</v>
      </c>
      <c r="F68" s="58">
        <v>11247.120492271782</v>
      </c>
      <c r="G68" s="58">
        <v>5227.9834705010217</v>
      </c>
      <c r="H68" s="58">
        <v>19588.204035216135</v>
      </c>
      <c r="I68" s="58">
        <v>3839.3041140387622</v>
      </c>
      <c r="J68" s="59">
        <f t="shared" si="0"/>
        <v>97386</v>
      </c>
      <c r="K68" s="150"/>
      <c r="L68" s="148"/>
      <c r="M68" s="150"/>
      <c r="N68" s="151"/>
      <c r="O68" s="151"/>
    </row>
    <row r="69" spans="1:15" s="152" customFormat="1" ht="20.25" customHeight="1" x14ac:dyDescent="0.25">
      <c r="A69" s="161" t="s">
        <v>55</v>
      </c>
      <c r="B69" s="58">
        <v>62479.468961331426</v>
      </c>
      <c r="C69" s="58">
        <v>43255.093203903365</v>
      </c>
      <c r="D69" s="58">
        <v>32480.257878449607</v>
      </c>
      <c r="E69" s="58">
        <v>65963.320726617952</v>
      </c>
      <c r="F69" s="58">
        <v>17908.185317400985</v>
      </c>
      <c r="G69" s="58">
        <v>29880.474510304452</v>
      </c>
      <c r="H69" s="58">
        <v>58208.887919790606</v>
      </c>
      <c r="I69" s="58">
        <v>15543.311482201596</v>
      </c>
      <c r="J69" s="59">
        <f t="shared" si="0"/>
        <v>325719</v>
      </c>
      <c r="K69" s="150"/>
      <c r="L69" s="148"/>
      <c r="M69" s="150"/>
      <c r="N69" s="151"/>
      <c r="O69" s="151"/>
    </row>
    <row r="70" spans="1:15" s="152" customFormat="1" ht="20.25" customHeight="1" thickBot="1" x14ac:dyDescent="0.3">
      <c r="A70" s="68" t="s">
        <v>10</v>
      </c>
      <c r="B70" s="53">
        <f t="shared" ref="B70:I70" si="1">SUM(B8:B69)</f>
        <v>289765.53028020455</v>
      </c>
      <c r="C70" s="53">
        <f t="shared" si="1"/>
        <v>1807405.0010396445</v>
      </c>
      <c r="D70" s="53">
        <f t="shared" si="1"/>
        <v>983311.51426294993</v>
      </c>
      <c r="E70" s="53">
        <f t="shared" si="1"/>
        <v>901295.92116496281</v>
      </c>
      <c r="F70" s="53">
        <f t="shared" si="1"/>
        <v>313256.00507625844</v>
      </c>
      <c r="G70" s="53">
        <f t="shared" si="1"/>
        <v>294386.91206218564</v>
      </c>
      <c r="H70" s="53">
        <f t="shared" si="1"/>
        <v>1115878.6338749849</v>
      </c>
      <c r="I70" s="53">
        <f t="shared" si="1"/>
        <v>337781.4822388094</v>
      </c>
      <c r="J70" s="54">
        <f>SUM(J8:J69)</f>
        <v>6043081</v>
      </c>
      <c r="K70" s="153"/>
      <c r="L70" s="148"/>
      <c r="M70" s="151"/>
      <c r="N70" s="151"/>
      <c r="O70" s="151"/>
    </row>
    <row r="71" spans="1:15" s="151" customFormat="1" ht="14.25" customHeight="1" x14ac:dyDescent="0.25">
      <c r="A71" s="111" t="s">
        <v>122</v>
      </c>
      <c r="B71" s="111"/>
      <c r="C71" s="111"/>
      <c r="D71" s="111"/>
      <c r="E71" s="111"/>
      <c r="F71" s="111" t="s">
        <v>284</v>
      </c>
      <c r="G71" s="111"/>
      <c r="H71" s="155"/>
      <c r="I71" s="155"/>
      <c r="J71" s="155"/>
      <c r="L71" s="148"/>
    </row>
    <row r="72" spans="1:15" s="147" customFormat="1" ht="12" customHeight="1" x14ac:dyDescent="0.25">
      <c r="A72" s="111" t="s">
        <v>123</v>
      </c>
      <c r="B72" s="111"/>
      <c r="C72" s="111"/>
      <c r="D72" s="111"/>
      <c r="E72" s="111"/>
      <c r="F72" s="111"/>
      <c r="G72" s="111"/>
      <c r="L72" s="148"/>
    </row>
    <row r="73" spans="1:15" s="147" customFormat="1" x14ac:dyDescent="0.25">
      <c r="A73" s="111"/>
      <c r="B73" s="111"/>
      <c r="C73" s="111"/>
      <c r="D73" s="111"/>
      <c r="E73" s="111"/>
      <c r="F73" s="111"/>
      <c r="G73" s="111"/>
      <c r="L73" s="148"/>
    </row>
    <row r="74" spans="1:15" s="147" customFormat="1" x14ac:dyDescent="0.25">
      <c r="A74" s="111"/>
      <c r="B74" s="111"/>
      <c r="C74" s="111"/>
      <c r="D74" s="111"/>
      <c r="E74" s="111"/>
      <c r="F74" s="111"/>
      <c r="G74" s="111"/>
      <c r="L74" s="148"/>
    </row>
    <row r="75" spans="1:15" s="147" customFormat="1" x14ac:dyDescent="0.25">
      <c r="A75" s="111"/>
      <c r="B75" s="111"/>
      <c r="C75" s="111"/>
      <c r="D75" s="111"/>
      <c r="E75" s="111"/>
      <c r="F75" s="111"/>
      <c r="G75" s="111"/>
      <c r="L75" s="148"/>
    </row>
    <row r="76" spans="1:15" s="147" customFormat="1" x14ac:dyDescent="0.25">
      <c r="L76" s="148"/>
    </row>
    <row r="77" spans="1:15" s="147" customFormat="1" x14ac:dyDescent="0.25">
      <c r="A77" s="199" t="s">
        <v>279</v>
      </c>
      <c r="B77" s="199"/>
      <c r="C77" s="199"/>
      <c r="D77" s="199"/>
      <c r="E77" s="199"/>
      <c r="F77" s="199"/>
      <c r="G77" s="199"/>
      <c r="H77" s="199"/>
      <c r="I77" s="199"/>
      <c r="J77" s="199"/>
      <c r="L77" s="148"/>
    </row>
    <row r="78" spans="1:15" s="147" customFormat="1" x14ac:dyDescent="0.25">
      <c r="A78" s="199" t="s">
        <v>83</v>
      </c>
      <c r="B78" s="199"/>
      <c r="C78" s="199"/>
      <c r="D78" s="199"/>
      <c r="E78" s="199"/>
      <c r="F78" s="199"/>
      <c r="G78" s="199"/>
      <c r="H78" s="199"/>
      <c r="I78" s="199"/>
      <c r="J78" s="199"/>
      <c r="L78" s="148"/>
    </row>
    <row r="79" spans="1:15" s="147" customFormat="1" ht="6.75" customHeight="1" thickBot="1" x14ac:dyDescent="0.3">
      <c r="L79" s="148"/>
    </row>
    <row r="80" spans="1:15" ht="19.5" customHeight="1" x14ac:dyDescent="0.25">
      <c r="A80" s="65" t="s">
        <v>1</v>
      </c>
      <c r="B80" s="66" t="s">
        <v>2</v>
      </c>
      <c r="C80" s="66" t="s">
        <v>3</v>
      </c>
      <c r="D80" s="66" t="s">
        <v>4</v>
      </c>
      <c r="E80" s="66" t="s">
        <v>5</v>
      </c>
      <c r="F80" s="66" t="s">
        <v>6</v>
      </c>
      <c r="G80" s="66" t="s">
        <v>7</v>
      </c>
      <c r="H80" s="66" t="s">
        <v>8</v>
      </c>
      <c r="I80" s="66" t="s">
        <v>9</v>
      </c>
      <c r="J80" s="67" t="s">
        <v>10</v>
      </c>
    </row>
    <row r="81" spans="1:13" ht="20.100000000000001" customHeight="1" x14ac:dyDescent="0.25">
      <c r="A81" s="161" t="s">
        <v>243</v>
      </c>
      <c r="B81" s="58">
        <v>30827.13601550812</v>
      </c>
      <c r="C81" s="58">
        <v>1472145.1869721396</v>
      </c>
      <c r="D81" s="58">
        <v>699127.23824991076</v>
      </c>
      <c r="E81" s="58">
        <v>511370.04068392061</v>
      </c>
      <c r="F81" s="58">
        <v>39972.234192317614</v>
      </c>
      <c r="G81" s="58">
        <v>0</v>
      </c>
      <c r="H81" s="58">
        <v>212930.514322715</v>
      </c>
      <c r="I81" s="58">
        <v>73604.649563488158</v>
      </c>
      <c r="J81" s="59">
        <f>SUM(B81:I81)</f>
        <v>3039977</v>
      </c>
      <c r="K81" s="150"/>
      <c r="M81" s="150"/>
    </row>
    <row r="82" spans="1:13" ht="20.100000000000001" customHeight="1" x14ac:dyDescent="0.25">
      <c r="A82" s="161" t="s">
        <v>12</v>
      </c>
      <c r="B82" s="58">
        <v>24877.807735549319</v>
      </c>
      <c r="C82" s="58">
        <v>23396.936792223474</v>
      </c>
      <c r="D82" s="58">
        <v>24317.394848296288</v>
      </c>
      <c r="E82" s="58">
        <v>18924.819705074835</v>
      </c>
      <c r="F82" s="58">
        <v>31190.083721987674</v>
      </c>
      <c r="G82" s="58">
        <v>48189.800338104396</v>
      </c>
      <c r="H82" s="58">
        <v>289997.67606875341</v>
      </c>
      <c r="I82" s="58">
        <v>22812.480790010595</v>
      </c>
      <c r="J82" s="59">
        <f t="shared" ref="J82:J140" si="2">SUM(B82:I82)</f>
        <v>483707</v>
      </c>
      <c r="K82" s="150"/>
      <c r="M82" s="150"/>
    </row>
    <row r="83" spans="1:13" ht="20.100000000000001" customHeight="1" x14ac:dyDescent="0.25">
      <c r="A83" s="161" t="s">
        <v>13</v>
      </c>
      <c r="B83" s="58">
        <v>0</v>
      </c>
      <c r="C83" s="58">
        <v>0</v>
      </c>
      <c r="D83" s="58">
        <v>251</v>
      </c>
      <c r="E83" s="58">
        <v>205.8833922261484</v>
      </c>
      <c r="F83" s="58">
        <v>0</v>
      </c>
      <c r="G83" s="58">
        <v>1312.2012510628481</v>
      </c>
      <c r="H83" s="58">
        <v>1774.9153567110036</v>
      </c>
      <c r="I83" s="58">
        <v>0</v>
      </c>
      <c r="J83" s="59">
        <f t="shared" si="2"/>
        <v>3544</v>
      </c>
      <c r="K83" s="150"/>
      <c r="M83" s="150"/>
    </row>
    <row r="84" spans="1:13" ht="20.100000000000001" customHeight="1" x14ac:dyDescent="0.25">
      <c r="A84" s="161" t="s">
        <v>14</v>
      </c>
      <c r="B84" s="58">
        <v>8828.2236478085033</v>
      </c>
      <c r="C84" s="58">
        <v>3703502.8862693114</v>
      </c>
      <c r="D84" s="58">
        <v>387.17771799403818</v>
      </c>
      <c r="E84" s="58">
        <v>21571.450561180205</v>
      </c>
      <c r="F84" s="58">
        <v>113319.25031278358</v>
      </c>
      <c r="G84" s="58">
        <v>119768.00717290776</v>
      </c>
      <c r="H84" s="58">
        <v>37936.58064289597</v>
      </c>
      <c r="I84" s="58">
        <v>1715550.423675118</v>
      </c>
      <c r="J84" s="59">
        <v>1906954.6666666667</v>
      </c>
      <c r="K84" s="150"/>
      <c r="M84" s="150"/>
    </row>
    <row r="85" spans="1:13" ht="20.100000000000001" customHeight="1" x14ac:dyDescent="0.25">
      <c r="A85" s="161" t="s">
        <v>15</v>
      </c>
      <c r="B85" s="58">
        <v>459.2513088065557</v>
      </c>
      <c r="C85" s="58">
        <v>1267.5363746711066</v>
      </c>
      <c r="D85" s="58">
        <v>15423.850747702809</v>
      </c>
      <c r="E85" s="58">
        <v>37.520494900548478</v>
      </c>
      <c r="F85" s="58">
        <v>0</v>
      </c>
      <c r="G85" s="58">
        <v>21.367409155516761</v>
      </c>
      <c r="H85" s="58">
        <v>43108.628120480564</v>
      </c>
      <c r="I85" s="58">
        <v>4233.8455442829054</v>
      </c>
      <c r="J85" s="59">
        <f t="shared" si="2"/>
        <v>64552.000000000007</v>
      </c>
      <c r="K85" s="150"/>
      <c r="M85" s="150"/>
    </row>
    <row r="86" spans="1:13" ht="20.100000000000001" customHeight="1" x14ac:dyDescent="0.25">
      <c r="A86" s="161" t="s">
        <v>16</v>
      </c>
      <c r="B86" s="58">
        <v>9257.0590428821415</v>
      </c>
      <c r="C86" s="58">
        <v>1973.9617472450861</v>
      </c>
      <c r="D86" s="58">
        <v>4780.3549702547207</v>
      </c>
      <c r="E86" s="58">
        <v>10872.173007638859</v>
      </c>
      <c r="F86" s="58">
        <v>17147.060471086959</v>
      </c>
      <c r="G86" s="58">
        <v>22904.806100452719</v>
      </c>
      <c r="H86" s="58">
        <v>201090.26003374875</v>
      </c>
      <c r="I86" s="58">
        <v>10878.324626690744</v>
      </c>
      <c r="J86" s="59">
        <f t="shared" si="2"/>
        <v>278904</v>
      </c>
      <c r="K86" s="150"/>
      <c r="M86" s="150"/>
    </row>
    <row r="87" spans="1:13" ht="20.100000000000001" customHeight="1" x14ac:dyDescent="0.25">
      <c r="A87" s="161" t="s">
        <v>17</v>
      </c>
      <c r="B87" s="58">
        <v>369.50696741928914</v>
      </c>
      <c r="C87" s="58">
        <v>652.30561779676043</v>
      </c>
      <c r="D87" s="58">
        <v>6055.4025689040727</v>
      </c>
      <c r="E87" s="58">
        <v>669.5465409974729</v>
      </c>
      <c r="F87" s="58">
        <v>2695.0710313390123</v>
      </c>
      <c r="G87" s="58">
        <v>62117.520841030091</v>
      </c>
      <c r="H87" s="58">
        <v>122805.87346758367</v>
      </c>
      <c r="I87" s="58">
        <v>95857.772964929609</v>
      </c>
      <c r="J87" s="59">
        <f t="shared" si="2"/>
        <v>291223</v>
      </c>
      <c r="K87" s="150"/>
      <c r="M87" s="150"/>
    </row>
    <row r="88" spans="1:13" ht="20.100000000000001" customHeight="1" x14ac:dyDescent="0.25">
      <c r="A88" s="161" t="s">
        <v>18</v>
      </c>
      <c r="B88" s="58">
        <v>1339.0347438696569</v>
      </c>
      <c r="C88" s="58">
        <v>0</v>
      </c>
      <c r="D88" s="58">
        <v>1947.8378141755461</v>
      </c>
      <c r="E88" s="58">
        <v>0</v>
      </c>
      <c r="F88" s="58">
        <v>78.01199192123201</v>
      </c>
      <c r="G88" s="58">
        <v>1811.6017529022083</v>
      </c>
      <c r="H88" s="58">
        <v>6462.6751420526734</v>
      </c>
      <c r="I88" s="58">
        <v>1299.8385550786838</v>
      </c>
      <c r="J88" s="59">
        <f>SUM(B88:I88)</f>
        <v>12939</v>
      </c>
      <c r="K88" s="150"/>
      <c r="M88" s="150"/>
    </row>
    <row r="89" spans="1:13" ht="20.100000000000001" customHeight="1" x14ac:dyDescent="0.25">
      <c r="A89" s="161" t="s">
        <v>19</v>
      </c>
      <c r="B89" s="58">
        <v>2395.3451940700043</v>
      </c>
      <c r="C89" s="58">
        <v>3960.3600886008021</v>
      </c>
      <c r="D89" s="58">
        <v>12621.216271098914</v>
      </c>
      <c r="E89" s="58">
        <v>2254.4387775457481</v>
      </c>
      <c r="F89" s="58">
        <v>26499.256487864044</v>
      </c>
      <c r="G89" s="58">
        <v>48561.441756284032</v>
      </c>
      <c r="H89" s="58">
        <v>226108.06663188143</v>
      </c>
      <c r="I89" s="58">
        <v>2471.8747926550373</v>
      </c>
      <c r="J89" s="59">
        <f t="shared" si="2"/>
        <v>324872.00000000006</v>
      </c>
      <c r="K89" s="150"/>
      <c r="M89" s="150"/>
    </row>
    <row r="90" spans="1:13" ht="20.100000000000001" customHeight="1" x14ac:dyDescent="0.25">
      <c r="A90" s="161" t="s">
        <v>90</v>
      </c>
      <c r="B90" s="58">
        <v>947.95303931668082</v>
      </c>
      <c r="C90" s="58">
        <v>0.99612403100775193</v>
      </c>
      <c r="D90" s="58">
        <v>70.278580743316667</v>
      </c>
      <c r="E90" s="58">
        <v>2089.7722559089948</v>
      </c>
      <c r="F90" s="58">
        <v>0</v>
      </c>
      <c r="G90" s="58">
        <v>0</v>
      </c>
      <c r="H90" s="58">
        <v>0</v>
      </c>
      <c r="I90" s="58">
        <v>0</v>
      </c>
      <c r="J90" s="59">
        <f t="shared" si="2"/>
        <v>3109</v>
      </c>
      <c r="K90" s="150"/>
      <c r="M90" s="150"/>
    </row>
    <row r="91" spans="1:13" ht="20.100000000000001" customHeight="1" x14ac:dyDescent="0.25">
      <c r="A91" s="161" t="s">
        <v>20</v>
      </c>
      <c r="B91" s="58">
        <v>14045.438289304508</v>
      </c>
      <c r="C91" s="58">
        <v>16477.578034049136</v>
      </c>
      <c r="D91" s="58">
        <v>1101.5013683173304</v>
      </c>
      <c r="E91" s="58">
        <v>35735.869990499006</v>
      </c>
      <c r="F91" s="58">
        <v>5637.6667056738252</v>
      </c>
      <c r="G91" s="58">
        <v>4239.4519275691182</v>
      </c>
      <c r="H91" s="58">
        <v>29549.145930186769</v>
      </c>
      <c r="I91" s="58">
        <v>3383.3477544003013</v>
      </c>
      <c r="J91" s="59">
        <f t="shared" si="2"/>
        <v>110169.99999999999</v>
      </c>
      <c r="K91" s="150"/>
      <c r="M91" s="150"/>
    </row>
    <row r="92" spans="1:13" ht="20.100000000000001" customHeight="1" x14ac:dyDescent="0.25">
      <c r="A92" s="161" t="s">
        <v>21</v>
      </c>
      <c r="B92" s="58">
        <v>485.90030511469843</v>
      </c>
      <c r="C92" s="58">
        <v>10876.722909367538</v>
      </c>
      <c r="D92" s="58">
        <v>693.50844437636681</v>
      </c>
      <c r="E92" s="58">
        <v>2264.9697828286467</v>
      </c>
      <c r="F92" s="58">
        <v>22165.329900499652</v>
      </c>
      <c r="G92" s="58">
        <v>7179.7150608648781</v>
      </c>
      <c r="H92" s="58">
        <v>19.68751009978519</v>
      </c>
      <c r="I92" s="58">
        <v>27364.166086848443</v>
      </c>
      <c r="J92" s="59">
        <f t="shared" si="2"/>
        <v>71050.000000000015</v>
      </c>
      <c r="K92" s="150"/>
      <c r="M92" s="150"/>
    </row>
    <row r="93" spans="1:13" ht="20.100000000000001" customHeight="1" x14ac:dyDescent="0.25">
      <c r="A93" s="161" t="s">
        <v>22</v>
      </c>
      <c r="B93" s="58">
        <v>0</v>
      </c>
      <c r="C93" s="58">
        <v>0</v>
      </c>
      <c r="D93" s="58">
        <v>0</v>
      </c>
      <c r="E93" s="58">
        <v>51000.693297618767</v>
      </c>
      <c r="F93" s="58">
        <v>1168.105477142012</v>
      </c>
      <c r="G93" s="58">
        <v>1089.3587855950123</v>
      </c>
      <c r="H93" s="58">
        <v>1001.8424396442186</v>
      </c>
      <c r="I93" s="58">
        <v>0</v>
      </c>
      <c r="J93" s="59">
        <f t="shared" si="2"/>
        <v>54260.000000000007</v>
      </c>
      <c r="K93" s="150"/>
      <c r="M93" s="150"/>
    </row>
    <row r="94" spans="1:13" ht="20.100000000000001" customHeight="1" x14ac:dyDescent="0.25">
      <c r="A94" s="161" t="s">
        <v>23</v>
      </c>
      <c r="B94" s="58">
        <v>4363.4320719044572</v>
      </c>
      <c r="C94" s="58">
        <v>18495.77439051677</v>
      </c>
      <c r="D94" s="58">
        <v>1444.2291478971167</v>
      </c>
      <c r="E94" s="58">
        <v>10161.206459766201</v>
      </c>
      <c r="F94" s="58">
        <v>16767.059556582921</v>
      </c>
      <c r="G94" s="58">
        <v>12142.67109576107</v>
      </c>
      <c r="H94" s="58">
        <v>1022.3301853870131</v>
      </c>
      <c r="I94" s="58">
        <v>11839.297092184455</v>
      </c>
      <c r="J94" s="59">
        <f t="shared" si="2"/>
        <v>76236.000000000015</v>
      </c>
      <c r="K94" s="150"/>
      <c r="M94" s="150"/>
    </row>
    <row r="95" spans="1:13" ht="20.100000000000001" customHeight="1" x14ac:dyDescent="0.25">
      <c r="A95" s="161" t="s">
        <v>24</v>
      </c>
      <c r="B95" s="58">
        <v>61415.538799365568</v>
      </c>
      <c r="C95" s="58">
        <v>42990.486149207754</v>
      </c>
      <c r="D95" s="58">
        <v>45524.114299020839</v>
      </c>
      <c r="E95" s="58">
        <v>112498.041668736</v>
      </c>
      <c r="F95" s="58">
        <v>33194.359921542382</v>
      </c>
      <c r="G95" s="58">
        <v>10490.681603968887</v>
      </c>
      <c r="H95" s="58">
        <v>23661.436010806854</v>
      </c>
      <c r="I95" s="58">
        <v>13324.34154735168</v>
      </c>
      <c r="J95" s="59">
        <f t="shared" si="2"/>
        <v>343099.00000000006</v>
      </c>
      <c r="K95" s="150"/>
      <c r="M95" s="150"/>
    </row>
    <row r="96" spans="1:13" ht="20.100000000000001" customHeight="1" x14ac:dyDescent="0.25">
      <c r="A96" s="161" t="s">
        <v>91</v>
      </c>
      <c r="B96" s="58">
        <v>53.974474474474476</v>
      </c>
      <c r="C96" s="58">
        <v>786.16276625641717</v>
      </c>
      <c r="D96" s="58">
        <v>3.1913471611146034</v>
      </c>
      <c r="E96" s="58">
        <v>51.576470588235296</v>
      </c>
      <c r="F96" s="58">
        <v>459.20489151605477</v>
      </c>
      <c r="G96" s="58">
        <v>118.63994223078063</v>
      </c>
      <c r="H96" s="58">
        <v>0</v>
      </c>
      <c r="I96" s="58">
        <v>571.25010777292323</v>
      </c>
      <c r="J96" s="59">
        <f t="shared" si="2"/>
        <v>2044.0000000000002</v>
      </c>
      <c r="K96" s="150"/>
      <c r="M96" s="150"/>
    </row>
    <row r="97" spans="1:13" ht="20.100000000000001" customHeight="1" x14ac:dyDescent="0.25">
      <c r="A97" s="161" t="s">
        <v>25</v>
      </c>
      <c r="B97" s="58">
        <v>9474.7026400432369</v>
      </c>
      <c r="C97" s="58">
        <v>11170.721273656432</v>
      </c>
      <c r="D97" s="58">
        <v>44397.059113962925</v>
      </c>
      <c r="E97" s="58">
        <v>23374.268252491991</v>
      </c>
      <c r="F97" s="58">
        <v>5520.7372729342096</v>
      </c>
      <c r="G97" s="58">
        <v>9876.2030463249303</v>
      </c>
      <c r="H97" s="58">
        <v>21088.178156903152</v>
      </c>
      <c r="I97" s="58">
        <v>1785.1302436831156</v>
      </c>
      <c r="J97" s="59">
        <f t="shared" si="2"/>
        <v>126687</v>
      </c>
      <c r="K97" s="150"/>
      <c r="M97" s="150"/>
    </row>
    <row r="98" spans="1:13" ht="20.100000000000001" customHeight="1" x14ac:dyDescent="0.25">
      <c r="A98" s="161" t="s">
        <v>26</v>
      </c>
      <c r="B98" s="58">
        <v>0</v>
      </c>
      <c r="C98" s="58">
        <v>0</v>
      </c>
      <c r="D98" s="58">
        <v>0</v>
      </c>
      <c r="E98" s="58">
        <v>4224</v>
      </c>
      <c r="F98" s="58">
        <v>0</v>
      </c>
      <c r="G98" s="58">
        <v>0</v>
      </c>
      <c r="H98" s="58">
        <v>0</v>
      </c>
      <c r="I98" s="58">
        <v>0</v>
      </c>
      <c r="J98" s="59">
        <f t="shared" si="2"/>
        <v>4224</v>
      </c>
      <c r="K98" s="150"/>
      <c r="M98" s="150"/>
    </row>
    <row r="99" spans="1:13" ht="20.100000000000001" customHeight="1" x14ac:dyDescent="0.25">
      <c r="A99" s="161" t="s">
        <v>27</v>
      </c>
      <c r="B99" s="58">
        <v>4485.6906235870974</v>
      </c>
      <c r="C99" s="58">
        <v>38374.779541310549</v>
      </c>
      <c r="D99" s="58">
        <v>7296.6704043206082</v>
      </c>
      <c r="E99" s="58">
        <v>13260.529242958739</v>
      </c>
      <c r="F99" s="58">
        <v>23790.583508297805</v>
      </c>
      <c r="G99" s="58">
        <v>10623.225812078857</v>
      </c>
      <c r="H99" s="58">
        <v>17255.237190268741</v>
      </c>
      <c r="I99" s="58">
        <v>13942.283677177607</v>
      </c>
      <c r="J99" s="59">
        <f t="shared" si="2"/>
        <v>129029.00000000001</v>
      </c>
      <c r="K99" s="150"/>
      <c r="M99" s="150"/>
    </row>
    <row r="100" spans="1:13" ht="20.100000000000001" customHeight="1" x14ac:dyDescent="0.25">
      <c r="A100" s="161" t="s">
        <v>28</v>
      </c>
      <c r="B100" s="58">
        <v>1340.7251919623079</v>
      </c>
      <c r="C100" s="58">
        <v>2052.9029620021129</v>
      </c>
      <c r="D100" s="58">
        <v>2226.1046517481873</v>
      </c>
      <c r="E100" s="58">
        <v>10145.711328233845</v>
      </c>
      <c r="F100" s="58">
        <v>986.75870677262901</v>
      </c>
      <c r="G100" s="58">
        <v>13173.79084912936</v>
      </c>
      <c r="H100" s="58">
        <v>24754.308569356741</v>
      </c>
      <c r="I100" s="58">
        <v>392.69774079481817</v>
      </c>
      <c r="J100" s="59">
        <f t="shared" si="2"/>
        <v>55073.000000000007</v>
      </c>
      <c r="K100" s="150"/>
      <c r="M100" s="150"/>
    </row>
    <row r="101" spans="1:13" ht="20.100000000000001" customHeight="1" x14ac:dyDescent="0.25">
      <c r="A101" s="161" t="s">
        <v>29</v>
      </c>
      <c r="B101" s="58">
        <v>10120.259971785417</v>
      </c>
      <c r="C101" s="58">
        <v>3.7428792879447901</v>
      </c>
      <c r="D101" s="58">
        <v>3543.5546097486167</v>
      </c>
      <c r="E101" s="58">
        <v>11828.94752884879</v>
      </c>
      <c r="F101" s="58">
        <v>14821.818772033872</v>
      </c>
      <c r="G101" s="58">
        <v>4294.9724437144714</v>
      </c>
      <c r="H101" s="58">
        <v>34189.81581392714</v>
      </c>
      <c r="I101" s="58">
        <v>121.88798065374753</v>
      </c>
      <c r="J101" s="59">
        <f t="shared" si="2"/>
        <v>78924.999999999985</v>
      </c>
      <c r="K101" s="150"/>
      <c r="M101" s="150"/>
    </row>
    <row r="102" spans="1:13" ht="20.100000000000001" customHeight="1" x14ac:dyDescent="0.25">
      <c r="A102" s="161" t="s">
        <v>30</v>
      </c>
      <c r="B102" s="58">
        <v>499.94103134461022</v>
      </c>
      <c r="C102" s="58">
        <v>106.81660729137025</v>
      </c>
      <c r="D102" s="58">
        <v>124.33909762632354</v>
      </c>
      <c r="E102" s="58">
        <v>6864.8331595350473</v>
      </c>
      <c r="F102" s="58">
        <v>3693.0145147682215</v>
      </c>
      <c r="G102" s="58">
        <v>685.49225609103246</v>
      </c>
      <c r="H102" s="58">
        <v>135.16178545630117</v>
      </c>
      <c r="I102" s="58">
        <v>211.40154788709577</v>
      </c>
      <c r="J102" s="59">
        <f t="shared" si="2"/>
        <v>12321.000000000002</v>
      </c>
      <c r="K102" s="150"/>
      <c r="M102" s="150"/>
    </row>
    <row r="103" spans="1:13" ht="20.100000000000001" customHeight="1" x14ac:dyDescent="0.25">
      <c r="A103" s="161" t="s">
        <v>31</v>
      </c>
      <c r="B103" s="58">
        <v>1028.2784855570824</v>
      </c>
      <c r="C103" s="58">
        <v>17.541318935998543</v>
      </c>
      <c r="D103" s="58">
        <v>0.98436873747494991</v>
      </c>
      <c r="E103" s="58">
        <v>22775.652885804753</v>
      </c>
      <c r="F103" s="58">
        <v>451.38500103436149</v>
      </c>
      <c r="G103" s="58">
        <v>21.3858750620644</v>
      </c>
      <c r="H103" s="58">
        <v>30.603496835027279</v>
      </c>
      <c r="I103" s="58">
        <v>50.168568033238358</v>
      </c>
      <c r="J103" s="59">
        <f t="shared" si="2"/>
        <v>24376.000000000004</v>
      </c>
      <c r="K103" s="150"/>
      <c r="M103" s="150"/>
    </row>
    <row r="104" spans="1:13" ht="20.100000000000001" customHeight="1" x14ac:dyDescent="0.25">
      <c r="A104" s="161" t="s">
        <v>32</v>
      </c>
      <c r="B104" s="58">
        <v>74.237116313902902</v>
      </c>
      <c r="C104" s="58">
        <v>1.9418282548476455</v>
      </c>
      <c r="D104" s="58">
        <v>0</v>
      </c>
      <c r="E104" s="58">
        <v>11338.21182553815</v>
      </c>
      <c r="F104" s="58">
        <v>1463.3368555040979</v>
      </c>
      <c r="G104" s="58">
        <v>11.690846762793328</v>
      </c>
      <c r="H104" s="58">
        <v>70.734797956277291</v>
      </c>
      <c r="I104" s="58">
        <v>33.846729669933929</v>
      </c>
      <c r="J104" s="59">
        <f t="shared" si="2"/>
        <v>12994.000000000002</v>
      </c>
      <c r="K104" s="150"/>
      <c r="M104" s="150"/>
    </row>
    <row r="105" spans="1:13" ht="20.100000000000001" customHeight="1" x14ac:dyDescent="0.25">
      <c r="A105" s="161" t="s">
        <v>33</v>
      </c>
      <c r="B105" s="58">
        <v>62.685201665816805</v>
      </c>
      <c r="C105" s="58">
        <v>0</v>
      </c>
      <c r="D105" s="58">
        <v>0</v>
      </c>
      <c r="E105" s="58">
        <v>84217.81761356254</v>
      </c>
      <c r="F105" s="58">
        <v>429.23377632941549</v>
      </c>
      <c r="G105" s="58">
        <v>2605.9034411648577</v>
      </c>
      <c r="H105" s="58">
        <v>169.23529411764704</v>
      </c>
      <c r="I105" s="58">
        <v>63.124673159733561</v>
      </c>
      <c r="J105" s="59">
        <f t="shared" si="2"/>
        <v>87548.000000000029</v>
      </c>
      <c r="K105" s="150"/>
      <c r="M105" s="150"/>
    </row>
    <row r="106" spans="1:13" ht="20.100000000000001" customHeight="1" x14ac:dyDescent="0.25">
      <c r="A106" s="161" t="s">
        <v>34</v>
      </c>
      <c r="B106" s="58">
        <v>176.64925118283492</v>
      </c>
      <c r="C106" s="58">
        <v>71.81329621571183</v>
      </c>
      <c r="D106" s="58">
        <v>443.73679038660043</v>
      </c>
      <c r="E106" s="58">
        <v>146.5077785277233</v>
      </c>
      <c r="F106" s="58">
        <v>18917.930327713475</v>
      </c>
      <c r="G106" s="58">
        <v>549.86843696983635</v>
      </c>
      <c r="H106" s="58">
        <v>1482.4589045733139</v>
      </c>
      <c r="I106" s="58">
        <v>145.03521443050889</v>
      </c>
      <c r="J106" s="59">
        <f t="shared" si="2"/>
        <v>21934.000000000007</v>
      </c>
      <c r="K106" s="150"/>
      <c r="M106" s="150"/>
    </row>
    <row r="107" spans="1:13" ht="20.100000000000001" customHeight="1" x14ac:dyDescent="0.25">
      <c r="A107" s="161" t="s">
        <v>84</v>
      </c>
      <c r="B107" s="58">
        <v>2588.7425302730303</v>
      </c>
      <c r="C107" s="58">
        <v>64.161516559850668</v>
      </c>
      <c r="D107" s="58">
        <v>2131.7711701662961</v>
      </c>
      <c r="E107" s="58">
        <v>27710.758297451546</v>
      </c>
      <c r="F107" s="58">
        <v>31359.459521466655</v>
      </c>
      <c r="G107" s="58">
        <v>0</v>
      </c>
      <c r="H107" s="58">
        <v>584.89901559515658</v>
      </c>
      <c r="I107" s="58">
        <v>901.54128182081627</v>
      </c>
      <c r="J107" s="59">
        <f t="shared" si="2"/>
        <v>65341.33333333335</v>
      </c>
      <c r="K107" s="150"/>
      <c r="M107" s="150"/>
    </row>
    <row r="108" spans="1:13" ht="20.100000000000001" customHeight="1" x14ac:dyDescent="0.25">
      <c r="A108" s="161" t="s">
        <v>36</v>
      </c>
      <c r="B108" s="58">
        <v>0</v>
      </c>
      <c r="C108" s="58">
        <v>2092.9323648430072</v>
      </c>
      <c r="D108" s="58">
        <v>1559.69642048029</v>
      </c>
      <c r="E108" s="58">
        <v>25171.737974375399</v>
      </c>
      <c r="F108" s="58">
        <v>1035.2988205127049</v>
      </c>
      <c r="G108" s="58">
        <v>1471.3179781513122</v>
      </c>
      <c r="H108" s="58">
        <v>1237.2097315721944</v>
      </c>
      <c r="I108" s="58">
        <v>0.80671006509764642</v>
      </c>
      <c r="J108" s="59">
        <f t="shared" si="2"/>
        <v>32569.000000000007</v>
      </c>
      <c r="K108" s="150"/>
      <c r="M108" s="150"/>
    </row>
    <row r="109" spans="1:13" ht="20.100000000000001" customHeight="1" x14ac:dyDescent="0.25">
      <c r="A109" s="161" t="s">
        <v>37</v>
      </c>
      <c r="B109" s="58">
        <v>1.9216494845360825</v>
      </c>
      <c r="C109" s="58">
        <v>2.8746584908874127</v>
      </c>
      <c r="D109" s="58">
        <v>0</v>
      </c>
      <c r="E109" s="58">
        <v>4269.0555867526391</v>
      </c>
      <c r="F109" s="58">
        <v>358.2283616743324</v>
      </c>
      <c r="G109" s="58">
        <v>7.4163645887899428</v>
      </c>
      <c r="H109" s="58">
        <v>250.85652725396929</v>
      </c>
      <c r="I109" s="58">
        <v>13.646851754845471</v>
      </c>
      <c r="J109" s="59">
        <f t="shared" si="2"/>
        <v>4904</v>
      </c>
      <c r="K109" s="150"/>
      <c r="M109" s="150"/>
    </row>
    <row r="110" spans="1:13" ht="20.100000000000001" customHeight="1" x14ac:dyDescent="0.25">
      <c r="A110" s="161" t="s">
        <v>38</v>
      </c>
      <c r="B110" s="58">
        <v>565.19371271185685</v>
      </c>
      <c r="C110" s="58">
        <v>0</v>
      </c>
      <c r="D110" s="58">
        <v>0.90551181102362199</v>
      </c>
      <c r="E110" s="58">
        <v>1554.9242907688711</v>
      </c>
      <c r="F110" s="58">
        <v>15.183435582822087</v>
      </c>
      <c r="G110" s="58">
        <v>0</v>
      </c>
      <c r="H110" s="58">
        <v>0</v>
      </c>
      <c r="I110" s="58">
        <v>32.793049125426336</v>
      </c>
      <c r="J110" s="59">
        <f t="shared" si="2"/>
        <v>2169.0000000000005</v>
      </c>
      <c r="K110" s="150"/>
      <c r="M110" s="150"/>
    </row>
    <row r="111" spans="1:13" ht="20.100000000000001" customHeight="1" x14ac:dyDescent="0.25">
      <c r="A111" s="161" t="s">
        <v>39</v>
      </c>
      <c r="B111" s="58">
        <v>0</v>
      </c>
      <c r="C111" s="58">
        <v>0</v>
      </c>
      <c r="D111" s="58">
        <v>0</v>
      </c>
      <c r="E111" s="58">
        <v>6606.9070349812828</v>
      </c>
      <c r="F111" s="58">
        <v>4.0929650187169226</v>
      </c>
      <c r="G111" s="58">
        <v>0</v>
      </c>
      <c r="H111" s="58">
        <v>0</v>
      </c>
      <c r="I111" s="58">
        <v>0</v>
      </c>
      <c r="J111" s="59">
        <f t="shared" si="2"/>
        <v>6611</v>
      </c>
      <c r="K111" s="150"/>
      <c r="M111" s="150"/>
    </row>
    <row r="112" spans="1:13" ht="20.100000000000001" customHeight="1" x14ac:dyDescent="0.25">
      <c r="A112" s="161" t="s">
        <v>40</v>
      </c>
      <c r="B112" s="58">
        <v>0</v>
      </c>
      <c r="C112" s="58">
        <v>0</v>
      </c>
      <c r="D112" s="58">
        <v>0</v>
      </c>
      <c r="E112" s="58">
        <v>2316</v>
      </c>
      <c r="F112" s="58">
        <v>0</v>
      </c>
      <c r="G112" s="58">
        <v>0</v>
      </c>
      <c r="H112" s="58">
        <v>0</v>
      </c>
      <c r="I112" s="58">
        <v>0</v>
      </c>
      <c r="J112" s="59">
        <f t="shared" si="2"/>
        <v>2316</v>
      </c>
      <c r="K112" s="150"/>
      <c r="M112" s="150"/>
    </row>
    <row r="113" spans="1:13" ht="20.100000000000001" customHeight="1" x14ac:dyDescent="0.25">
      <c r="A113" s="161" t="s">
        <v>41</v>
      </c>
      <c r="B113" s="58">
        <v>1238.0589883273906</v>
      </c>
      <c r="C113" s="58">
        <v>422.81525896741778</v>
      </c>
      <c r="D113" s="58">
        <v>574.74441411979592</v>
      </c>
      <c r="E113" s="58">
        <v>825.93284295920773</v>
      </c>
      <c r="F113" s="58">
        <v>1135.3027833612309</v>
      </c>
      <c r="G113" s="58">
        <v>1448.8720644754335</v>
      </c>
      <c r="H113" s="58">
        <v>9123.3515647624099</v>
      </c>
      <c r="I113" s="58">
        <v>3205.9220830271138</v>
      </c>
      <c r="J113" s="59">
        <f t="shared" si="2"/>
        <v>17975</v>
      </c>
      <c r="K113" s="150"/>
      <c r="M113" s="150"/>
    </row>
    <row r="114" spans="1:13" ht="20.100000000000001" customHeight="1" x14ac:dyDescent="0.25">
      <c r="A114" s="161" t="s">
        <v>43</v>
      </c>
      <c r="B114" s="58">
        <v>377.92154420921543</v>
      </c>
      <c r="C114" s="58">
        <v>267.12118237057871</v>
      </c>
      <c r="D114" s="58">
        <v>0</v>
      </c>
      <c r="E114" s="58">
        <v>10342.957273420207</v>
      </c>
      <c r="F114" s="58">
        <v>0</v>
      </c>
      <c r="G114" s="58">
        <v>0</v>
      </c>
      <c r="H114" s="58">
        <v>0</v>
      </c>
      <c r="I114" s="58">
        <v>0</v>
      </c>
      <c r="J114" s="59">
        <f t="shared" si="2"/>
        <v>10988</v>
      </c>
      <c r="K114" s="150"/>
      <c r="M114" s="150"/>
    </row>
    <row r="115" spans="1:13" ht="20.100000000000001" customHeight="1" x14ac:dyDescent="0.25">
      <c r="A115" s="161" t="s">
        <v>44</v>
      </c>
      <c r="B115" s="58">
        <v>401.50152979896365</v>
      </c>
      <c r="C115" s="58">
        <v>0</v>
      </c>
      <c r="D115" s="58">
        <v>31785.07747092974</v>
      </c>
      <c r="E115" s="58">
        <v>12642.637541605945</v>
      </c>
      <c r="F115" s="58">
        <v>0</v>
      </c>
      <c r="G115" s="58">
        <v>0</v>
      </c>
      <c r="H115" s="58">
        <v>1278.7532351479183</v>
      </c>
      <c r="I115" s="58">
        <v>1.0302225174360677</v>
      </c>
      <c r="J115" s="59">
        <f t="shared" si="2"/>
        <v>46109</v>
      </c>
      <c r="K115" s="150"/>
      <c r="M115" s="150"/>
    </row>
    <row r="116" spans="1:13" ht="20.100000000000001" customHeight="1" x14ac:dyDescent="0.25">
      <c r="A116" s="161" t="s">
        <v>93</v>
      </c>
      <c r="B116" s="58">
        <v>115.97380533609969</v>
      </c>
      <c r="C116" s="58">
        <v>214.94342648003226</v>
      </c>
      <c r="D116" s="58">
        <v>505.41713363958087</v>
      </c>
      <c r="E116" s="58">
        <v>9929.6656345442843</v>
      </c>
      <c r="F116" s="58">
        <v>0</v>
      </c>
      <c r="G116" s="58">
        <v>0</v>
      </c>
      <c r="H116" s="58">
        <v>0</v>
      </c>
      <c r="I116" s="58">
        <v>0</v>
      </c>
      <c r="J116" s="59">
        <f t="shared" si="2"/>
        <v>10765.999999999996</v>
      </c>
      <c r="K116" s="150"/>
      <c r="M116" s="150"/>
    </row>
    <row r="117" spans="1:13" ht="20.100000000000001" customHeight="1" x14ac:dyDescent="0.25">
      <c r="A117" s="161" t="s">
        <v>94</v>
      </c>
      <c r="B117" s="58">
        <v>0</v>
      </c>
      <c r="C117" s="58">
        <v>0</v>
      </c>
      <c r="D117" s="58">
        <v>0</v>
      </c>
      <c r="E117" s="58">
        <v>162</v>
      </c>
      <c r="F117" s="58">
        <v>0</v>
      </c>
      <c r="G117" s="58">
        <v>0</v>
      </c>
      <c r="H117" s="58">
        <v>0</v>
      </c>
      <c r="I117" s="58">
        <v>0</v>
      </c>
      <c r="J117" s="59">
        <f t="shared" si="2"/>
        <v>162</v>
      </c>
      <c r="K117" s="150"/>
      <c r="M117" s="150"/>
    </row>
    <row r="118" spans="1:13" ht="20.100000000000001" customHeight="1" x14ac:dyDescent="0.25">
      <c r="A118" s="161" t="s">
        <v>95</v>
      </c>
      <c r="B118" s="58">
        <v>21.825851421299152</v>
      </c>
      <c r="C118" s="58">
        <v>14.781906300484653</v>
      </c>
      <c r="D118" s="58">
        <v>227.15258623141011</v>
      </c>
      <c r="E118" s="58">
        <v>5917.239656046806</v>
      </c>
      <c r="F118" s="58">
        <v>0</v>
      </c>
      <c r="G118" s="58">
        <v>0</v>
      </c>
      <c r="H118" s="58">
        <v>0</v>
      </c>
      <c r="I118" s="58">
        <v>0</v>
      </c>
      <c r="J118" s="59">
        <f t="shared" si="2"/>
        <v>6181</v>
      </c>
      <c r="K118" s="150"/>
      <c r="M118" s="150"/>
    </row>
    <row r="119" spans="1:13" ht="20.100000000000001" customHeight="1" x14ac:dyDescent="0.25">
      <c r="A119" s="161" t="s">
        <v>96</v>
      </c>
      <c r="B119" s="58">
        <v>70.424242424242422</v>
      </c>
      <c r="C119" s="58">
        <v>0</v>
      </c>
      <c r="D119" s="58">
        <v>0</v>
      </c>
      <c r="E119" s="58">
        <v>6314.445322793149</v>
      </c>
      <c r="F119" s="58">
        <v>0</v>
      </c>
      <c r="G119" s="58">
        <v>0</v>
      </c>
      <c r="H119" s="58">
        <v>239.13043478260869</v>
      </c>
      <c r="I119" s="58">
        <v>0</v>
      </c>
      <c r="J119" s="59">
        <f t="shared" si="2"/>
        <v>6624</v>
      </c>
      <c r="K119" s="150"/>
      <c r="M119" s="150"/>
    </row>
    <row r="120" spans="1:13" ht="20.100000000000001" customHeight="1" x14ac:dyDescent="0.25">
      <c r="A120" s="161" t="s">
        <v>97</v>
      </c>
      <c r="B120" s="58">
        <v>5.0771945275451582</v>
      </c>
      <c r="C120" s="58">
        <v>0</v>
      </c>
      <c r="D120" s="58">
        <v>0</v>
      </c>
      <c r="E120" s="58">
        <v>2824.9105865261772</v>
      </c>
      <c r="F120" s="58">
        <v>271.90925137241481</v>
      </c>
      <c r="G120" s="58">
        <v>2.9299989138698814</v>
      </c>
      <c r="H120" s="58">
        <v>162.38045675498435</v>
      </c>
      <c r="I120" s="58">
        <v>9.7925119050083893</v>
      </c>
      <c r="J120" s="59">
        <f t="shared" si="2"/>
        <v>3276.9999999999995</v>
      </c>
      <c r="K120" s="150"/>
      <c r="M120" s="150"/>
    </row>
    <row r="121" spans="1:13" ht="20.100000000000001" customHeight="1" x14ac:dyDescent="0.25">
      <c r="A121" s="161" t="s">
        <v>98</v>
      </c>
      <c r="B121" s="58">
        <v>735.83991842498176</v>
      </c>
      <c r="C121" s="58">
        <v>0</v>
      </c>
      <c r="D121" s="58">
        <v>1053.1600815750185</v>
      </c>
      <c r="E121" s="58">
        <v>0</v>
      </c>
      <c r="F121" s="58">
        <v>0</v>
      </c>
      <c r="G121" s="58">
        <v>0</v>
      </c>
      <c r="H121" s="58">
        <v>0</v>
      </c>
      <c r="I121" s="58">
        <v>0</v>
      </c>
      <c r="J121" s="59">
        <f t="shared" si="2"/>
        <v>1789.0000000000002</v>
      </c>
      <c r="K121" s="150"/>
      <c r="M121" s="150"/>
    </row>
    <row r="122" spans="1:13" ht="20.100000000000001" customHeight="1" x14ac:dyDescent="0.25">
      <c r="A122" s="161" t="s">
        <v>99</v>
      </c>
      <c r="B122" s="58">
        <v>8.5228838385742964</v>
      </c>
      <c r="C122" s="58">
        <v>12369.592877835055</v>
      </c>
      <c r="D122" s="58">
        <v>180.30569247674964</v>
      </c>
      <c r="E122" s="58">
        <v>15982.24462583722</v>
      </c>
      <c r="F122" s="58">
        <v>4664.9735019313475</v>
      </c>
      <c r="G122" s="58">
        <v>0</v>
      </c>
      <c r="H122" s="58">
        <v>0</v>
      </c>
      <c r="I122" s="58">
        <v>456.36041808105517</v>
      </c>
      <c r="J122" s="59">
        <f t="shared" si="2"/>
        <v>33662</v>
      </c>
      <c r="K122" s="150"/>
      <c r="M122" s="150"/>
    </row>
    <row r="123" spans="1:13" ht="20.100000000000001" customHeight="1" x14ac:dyDescent="0.25">
      <c r="A123" s="161" t="s">
        <v>100</v>
      </c>
      <c r="B123" s="58">
        <v>5479</v>
      </c>
      <c r="C123" s="58">
        <v>0</v>
      </c>
      <c r="D123" s="58">
        <v>0</v>
      </c>
      <c r="E123" s="58">
        <v>903</v>
      </c>
      <c r="F123" s="58">
        <v>0</v>
      </c>
      <c r="G123" s="58">
        <v>0</v>
      </c>
      <c r="H123" s="58">
        <v>0</v>
      </c>
      <c r="I123" s="58">
        <v>0</v>
      </c>
      <c r="J123" s="59">
        <f t="shared" si="2"/>
        <v>6382</v>
      </c>
      <c r="K123" s="150"/>
      <c r="M123" s="150"/>
    </row>
    <row r="124" spans="1:13" ht="20.100000000000001" customHeight="1" x14ac:dyDescent="0.25">
      <c r="A124" s="161" t="s">
        <v>45</v>
      </c>
      <c r="B124" s="58">
        <v>83294.599935846141</v>
      </c>
      <c r="C124" s="58">
        <v>14050.931702689402</v>
      </c>
      <c r="D124" s="58">
        <v>3748.6095102130143</v>
      </c>
      <c r="E124" s="58">
        <v>55966.352352977956</v>
      </c>
      <c r="F124" s="58">
        <v>289226.78771842911</v>
      </c>
      <c r="G124" s="58">
        <v>68229.647905557853</v>
      </c>
      <c r="H124" s="58">
        <v>65566.70583040324</v>
      </c>
      <c r="I124" s="58">
        <v>15660.365043883183</v>
      </c>
      <c r="J124" s="59">
        <f t="shared" si="2"/>
        <v>595744</v>
      </c>
      <c r="K124" s="150"/>
      <c r="M124" s="150"/>
    </row>
    <row r="125" spans="1:13" ht="20.100000000000001" customHeight="1" x14ac:dyDescent="0.25">
      <c r="A125" s="161" t="s">
        <v>46</v>
      </c>
      <c r="B125" s="58">
        <v>1289.7269736045398</v>
      </c>
      <c r="C125" s="58">
        <v>88105.99791394893</v>
      </c>
      <c r="D125" s="58">
        <v>1208.9432336191853</v>
      </c>
      <c r="E125" s="58">
        <v>9752.7006068602295</v>
      </c>
      <c r="F125" s="58">
        <v>65843.891198707759</v>
      </c>
      <c r="G125" s="58">
        <v>5167.6972578731138</v>
      </c>
      <c r="H125" s="58">
        <v>8909.1954897084943</v>
      </c>
      <c r="I125" s="58">
        <v>40236.847325677751</v>
      </c>
      <c r="J125" s="59">
        <f t="shared" si="2"/>
        <v>220515</v>
      </c>
      <c r="K125" s="150"/>
      <c r="M125" s="150"/>
    </row>
    <row r="126" spans="1:13" ht="20.100000000000001" customHeight="1" x14ac:dyDescent="0.25">
      <c r="A126" s="161" t="s">
        <v>47</v>
      </c>
      <c r="B126" s="58">
        <v>3288.9847876523863</v>
      </c>
      <c r="C126" s="58">
        <v>54590.675984045069</v>
      </c>
      <c r="D126" s="58">
        <v>28371.572099946865</v>
      </c>
      <c r="E126" s="58">
        <v>13649.670600533174</v>
      </c>
      <c r="F126" s="58">
        <v>13961.966899878555</v>
      </c>
      <c r="G126" s="58">
        <v>15893.259298136241</v>
      </c>
      <c r="H126" s="58">
        <v>18304.04662006837</v>
      </c>
      <c r="I126" s="58">
        <v>4777.8237097393367</v>
      </c>
      <c r="J126" s="59">
        <f t="shared" si="2"/>
        <v>152838</v>
      </c>
      <c r="K126" s="150"/>
      <c r="M126" s="150"/>
    </row>
    <row r="127" spans="1:13" ht="20.100000000000001" customHeight="1" x14ac:dyDescent="0.25">
      <c r="A127" s="161" t="s">
        <v>48</v>
      </c>
      <c r="B127" s="58">
        <v>635.08508242327071</v>
      </c>
      <c r="C127" s="58">
        <v>0</v>
      </c>
      <c r="D127" s="58">
        <v>5065.2410492674262</v>
      </c>
      <c r="E127" s="58">
        <v>0</v>
      </c>
      <c r="F127" s="58">
        <v>96.25116123516321</v>
      </c>
      <c r="G127" s="58">
        <v>6857.9854294879297</v>
      </c>
      <c r="H127" s="58">
        <v>1067.1529665395894</v>
      </c>
      <c r="I127" s="58">
        <v>1475.2843110466201</v>
      </c>
      <c r="J127" s="59">
        <f t="shared" si="2"/>
        <v>15197</v>
      </c>
      <c r="K127" s="150"/>
      <c r="M127" s="150"/>
    </row>
    <row r="128" spans="1:13" ht="20.100000000000001" customHeight="1" x14ac:dyDescent="0.25">
      <c r="A128" s="161" t="s">
        <v>49</v>
      </c>
      <c r="B128" s="58">
        <v>737.87608904943909</v>
      </c>
      <c r="C128" s="58">
        <v>42734.718329537362</v>
      </c>
      <c r="D128" s="58">
        <v>95.699352556401024</v>
      </c>
      <c r="E128" s="58">
        <v>4232.3754224779768</v>
      </c>
      <c r="F128" s="58">
        <v>58194.104832287907</v>
      </c>
      <c r="G128" s="58">
        <v>2003.8946636851806</v>
      </c>
      <c r="H128" s="58">
        <v>645.01919366304458</v>
      </c>
      <c r="I128" s="58">
        <v>171310.31211674272</v>
      </c>
      <c r="J128" s="59">
        <f t="shared" si="2"/>
        <v>279954</v>
      </c>
      <c r="K128" s="150"/>
      <c r="M128" s="150"/>
    </row>
    <row r="129" spans="1:14" ht="20.100000000000001" customHeight="1" x14ac:dyDescent="0.25">
      <c r="A129" s="161" t="s">
        <v>50</v>
      </c>
      <c r="B129" s="58">
        <v>4640.3016963152031</v>
      </c>
      <c r="C129" s="58">
        <v>32936.758471838075</v>
      </c>
      <c r="D129" s="58">
        <v>43.090091299246424</v>
      </c>
      <c r="E129" s="58">
        <v>675.98448067205891</v>
      </c>
      <c r="F129" s="58">
        <v>82321.167058521765</v>
      </c>
      <c r="G129" s="58">
        <v>0</v>
      </c>
      <c r="H129" s="58">
        <v>0</v>
      </c>
      <c r="I129" s="58">
        <v>877.69820135365433</v>
      </c>
      <c r="J129" s="59">
        <f t="shared" si="2"/>
        <v>121494.99999999999</v>
      </c>
      <c r="K129" s="150"/>
      <c r="M129" s="150"/>
    </row>
    <row r="130" spans="1:14" ht="20.100000000000001" customHeight="1" x14ac:dyDescent="0.25">
      <c r="A130" s="161" t="s">
        <v>51</v>
      </c>
      <c r="B130" s="58">
        <v>20619.121050349953</v>
      </c>
      <c r="C130" s="58">
        <v>51968.040173186899</v>
      </c>
      <c r="D130" s="58">
        <v>62278.451710645793</v>
      </c>
      <c r="E130" s="58">
        <v>136638.69544959409</v>
      </c>
      <c r="F130" s="58">
        <v>75066.605588841659</v>
      </c>
      <c r="G130" s="58">
        <v>38176.11504234148</v>
      </c>
      <c r="H130" s="58">
        <v>82965.271249263009</v>
      </c>
      <c r="I130" s="58">
        <v>9492.6997357770815</v>
      </c>
      <c r="J130" s="59">
        <f t="shared" si="2"/>
        <v>477204.99999999994</v>
      </c>
      <c r="K130" s="150"/>
      <c r="M130" s="150"/>
      <c r="N130" s="151"/>
    </row>
    <row r="131" spans="1:14" ht="20.100000000000001" customHeight="1" x14ac:dyDescent="0.25">
      <c r="A131" s="161" t="s">
        <v>52</v>
      </c>
      <c r="B131" s="58">
        <v>47.993859833415783</v>
      </c>
      <c r="C131" s="58">
        <v>44.991554054054056</v>
      </c>
      <c r="D131" s="58">
        <v>10.097087378640776</v>
      </c>
      <c r="E131" s="58">
        <v>0</v>
      </c>
      <c r="F131" s="58">
        <v>1593.9644285006661</v>
      </c>
      <c r="G131" s="58">
        <v>5045.8333385074166</v>
      </c>
      <c r="H131" s="58">
        <v>0</v>
      </c>
      <c r="I131" s="58">
        <v>311.11973172580588</v>
      </c>
      <c r="J131" s="59">
        <f t="shared" si="2"/>
        <v>7053.9999999999991</v>
      </c>
      <c r="K131" s="150"/>
      <c r="M131" s="150"/>
    </row>
    <row r="132" spans="1:14" ht="20.100000000000001" customHeight="1" x14ac:dyDescent="0.25">
      <c r="A132" s="161" t="s">
        <v>53</v>
      </c>
      <c r="B132" s="58">
        <v>9340.4031519388172</v>
      </c>
      <c r="C132" s="58">
        <v>16.146779442930669</v>
      </c>
      <c r="D132" s="58">
        <v>0</v>
      </c>
      <c r="E132" s="58">
        <v>52.73491766097257</v>
      </c>
      <c r="F132" s="58">
        <v>1858.1949650955612</v>
      </c>
      <c r="G132" s="58">
        <v>0.95370503081553681</v>
      </c>
      <c r="H132" s="58">
        <v>0</v>
      </c>
      <c r="I132" s="58">
        <v>16289.566480830901</v>
      </c>
      <c r="J132" s="59">
        <f t="shared" si="2"/>
        <v>27558</v>
      </c>
      <c r="K132" s="150"/>
      <c r="M132" s="150"/>
    </row>
    <row r="133" spans="1:14" ht="20.100000000000001" customHeight="1" x14ac:dyDescent="0.25">
      <c r="A133" s="161" t="s">
        <v>101</v>
      </c>
      <c r="B133" s="58">
        <v>2105.0264101335283</v>
      </c>
      <c r="C133" s="58">
        <v>1554.3253769082742</v>
      </c>
      <c r="D133" s="58">
        <v>410.80156741579691</v>
      </c>
      <c r="E133" s="58">
        <v>1464.9157445199789</v>
      </c>
      <c r="F133" s="58">
        <v>28023.748548991221</v>
      </c>
      <c r="G133" s="58">
        <v>0</v>
      </c>
      <c r="H133" s="58">
        <v>0</v>
      </c>
      <c r="I133" s="58">
        <v>1397.1823520312075</v>
      </c>
      <c r="J133" s="59">
        <f t="shared" si="2"/>
        <v>34956.000000000007</v>
      </c>
      <c r="K133" s="150"/>
      <c r="M133" s="150"/>
    </row>
    <row r="134" spans="1:14" ht="20.100000000000001" customHeight="1" x14ac:dyDescent="0.25">
      <c r="A134" s="161" t="s">
        <v>102</v>
      </c>
      <c r="B134" s="58">
        <v>56.95075876796318</v>
      </c>
      <c r="C134" s="58">
        <v>173.12121530624546</v>
      </c>
      <c r="D134" s="58">
        <v>0</v>
      </c>
      <c r="E134" s="58">
        <v>1251.8175814331005</v>
      </c>
      <c r="F134" s="58">
        <v>1905.4526720575032</v>
      </c>
      <c r="G134" s="58">
        <v>0</v>
      </c>
      <c r="H134" s="58">
        <v>0</v>
      </c>
      <c r="I134" s="58">
        <v>38.657772435187667</v>
      </c>
      <c r="J134" s="59">
        <f t="shared" si="2"/>
        <v>3426</v>
      </c>
      <c r="K134" s="150"/>
      <c r="M134" s="150"/>
    </row>
    <row r="135" spans="1:14" ht="20.100000000000001" customHeight="1" x14ac:dyDescent="0.25">
      <c r="A135" s="161" t="s">
        <v>103</v>
      </c>
      <c r="B135" s="58">
        <v>1326.3220524793458</v>
      </c>
      <c r="C135" s="58">
        <v>68.978983008232021</v>
      </c>
      <c r="D135" s="58">
        <v>136.50196892294593</v>
      </c>
      <c r="E135" s="58">
        <v>76.696108572477016</v>
      </c>
      <c r="F135" s="58">
        <v>338.90625893553363</v>
      </c>
      <c r="G135" s="58">
        <v>1670.331954235015</v>
      </c>
      <c r="H135" s="58">
        <v>0</v>
      </c>
      <c r="I135" s="58">
        <v>131.2626738464501</v>
      </c>
      <c r="J135" s="59">
        <f t="shared" si="2"/>
        <v>3748.9999999999995</v>
      </c>
      <c r="K135" s="150"/>
      <c r="M135" s="150"/>
    </row>
    <row r="136" spans="1:14" ht="20.100000000000001" customHeight="1" x14ac:dyDescent="0.25">
      <c r="A136" s="161" t="s">
        <v>104</v>
      </c>
      <c r="B136" s="58">
        <v>256.83711049511737</v>
      </c>
      <c r="C136" s="58">
        <v>27.906367522673179</v>
      </c>
      <c r="D136" s="58">
        <v>6.8686327077747986</v>
      </c>
      <c r="E136" s="58">
        <v>1084.4671284767321</v>
      </c>
      <c r="F136" s="58">
        <v>842.10069489994942</v>
      </c>
      <c r="G136" s="58">
        <v>89.083200687340948</v>
      </c>
      <c r="H136" s="58">
        <v>500.13637183389392</v>
      </c>
      <c r="I136" s="58">
        <v>1425.600493376518</v>
      </c>
      <c r="J136" s="59">
        <f t="shared" si="2"/>
        <v>4233</v>
      </c>
      <c r="K136" s="150"/>
      <c r="M136" s="150"/>
    </row>
    <row r="137" spans="1:14" ht="20.100000000000001" customHeight="1" x14ac:dyDescent="0.25">
      <c r="A137" s="161" t="s">
        <v>105</v>
      </c>
      <c r="B137" s="58">
        <v>1870.0334815272136</v>
      </c>
      <c r="C137" s="58">
        <v>252.91063702323106</v>
      </c>
      <c r="D137" s="58">
        <v>2330.9199529021812</v>
      </c>
      <c r="E137" s="58">
        <v>0</v>
      </c>
      <c r="F137" s="58">
        <v>30454.672620069134</v>
      </c>
      <c r="G137" s="58">
        <v>7492.8880428204338</v>
      </c>
      <c r="H137" s="58">
        <v>12045.426424108386</v>
      </c>
      <c r="I137" s="58">
        <v>10596.148841549419</v>
      </c>
      <c r="J137" s="59">
        <f t="shared" si="2"/>
        <v>65043</v>
      </c>
      <c r="K137" s="150"/>
      <c r="M137" s="150"/>
    </row>
    <row r="138" spans="1:14" ht="20.100000000000001" customHeight="1" x14ac:dyDescent="0.25">
      <c r="A138" s="161" t="s">
        <v>106</v>
      </c>
      <c r="B138" s="58">
        <v>1224.9445535577479</v>
      </c>
      <c r="C138" s="58">
        <v>1913.8451854796854</v>
      </c>
      <c r="D138" s="58">
        <v>10739.403454772819</v>
      </c>
      <c r="E138" s="58">
        <v>11.09991093177177</v>
      </c>
      <c r="F138" s="58">
        <v>1366.7000445340243</v>
      </c>
      <c r="G138" s="58">
        <v>1853.3645948774874</v>
      </c>
      <c r="H138" s="58">
        <v>34.588572888246226</v>
      </c>
      <c r="I138" s="58">
        <v>964.05368295821779</v>
      </c>
      <c r="J138" s="59">
        <f t="shared" si="2"/>
        <v>18107.999999999996</v>
      </c>
      <c r="K138" s="150"/>
      <c r="M138" s="150"/>
    </row>
    <row r="139" spans="1:14" ht="20.100000000000001" customHeight="1" x14ac:dyDescent="0.25">
      <c r="A139" s="161" t="s">
        <v>107</v>
      </c>
      <c r="B139" s="58">
        <v>315.02785677102599</v>
      </c>
      <c r="C139" s="58">
        <v>87.058154498699821</v>
      </c>
      <c r="D139" s="58">
        <v>575.67391180138077</v>
      </c>
      <c r="E139" s="58">
        <v>53.23152660917323</v>
      </c>
      <c r="F139" s="58">
        <v>4.4150398920181058</v>
      </c>
      <c r="G139" s="58">
        <v>165.9654349556661</v>
      </c>
      <c r="H139" s="58">
        <v>32.815962142260588</v>
      </c>
      <c r="I139" s="58">
        <v>322.81211332977546</v>
      </c>
      <c r="J139" s="59">
        <f t="shared" si="2"/>
        <v>1557</v>
      </c>
      <c r="K139" s="150"/>
      <c r="M139" s="150"/>
    </row>
    <row r="140" spans="1:14" ht="19.5" customHeight="1" x14ac:dyDescent="0.25">
      <c r="A140" s="161" t="s">
        <v>108</v>
      </c>
      <c r="B140" s="58">
        <v>5852.8454999625819</v>
      </c>
      <c r="C140" s="58">
        <v>13839.653656302336</v>
      </c>
      <c r="D140" s="58">
        <v>126.54321032128031</v>
      </c>
      <c r="E140" s="58">
        <v>22314.575641121999</v>
      </c>
      <c r="F140" s="58">
        <v>7538.6575474272977</v>
      </c>
      <c r="G140" s="58">
        <v>192.72642573106128</v>
      </c>
      <c r="H140" s="58">
        <v>0</v>
      </c>
      <c r="I140" s="58">
        <v>4085.9980191334407</v>
      </c>
      <c r="J140" s="59">
        <f t="shared" si="2"/>
        <v>53950.999999999993</v>
      </c>
      <c r="K140" s="150"/>
      <c r="M140" s="150"/>
    </row>
    <row r="141" spans="1:14" ht="20.100000000000001" customHeight="1" x14ac:dyDescent="0.25">
      <c r="A141" s="161" t="s">
        <v>54</v>
      </c>
      <c r="B141" s="58">
        <v>77212.81368378528</v>
      </c>
      <c r="C141" s="58">
        <v>115473.32181106626</v>
      </c>
      <c r="D141" s="58">
        <v>4329655.3632126804</v>
      </c>
      <c r="E141" s="58">
        <v>296107.04927251843</v>
      </c>
      <c r="F141" s="58">
        <v>160740.28919108221</v>
      </c>
      <c r="G141" s="58">
        <v>232571.47835591095</v>
      </c>
      <c r="H141" s="58">
        <v>353560.28104834212</v>
      </c>
      <c r="I141" s="58">
        <v>24383.403424614058</v>
      </c>
      <c r="J141" s="59">
        <v>465808.66666666657</v>
      </c>
      <c r="K141" s="150"/>
      <c r="M141" s="150"/>
    </row>
    <row r="142" spans="1:14" ht="20.100000000000001" customHeight="1" x14ac:dyDescent="0.25">
      <c r="A142" s="161" t="s">
        <v>55</v>
      </c>
      <c r="B142" s="58">
        <v>335224.01171970356</v>
      </c>
      <c r="C142" s="58">
        <v>2274765.5024941573</v>
      </c>
      <c r="D142" s="58">
        <v>675554.62819300627</v>
      </c>
      <c r="E142" s="58">
        <v>4386529.0891752001</v>
      </c>
      <c r="F142" s="58">
        <v>290898.55839568673</v>
      </c>
      <c r="G142" s="58">
        <v>490500.02163512749</v>
      </c>
      <c r="H142" s="58">
        <v>623138.92927501688</v>
      </c>
      <c r="I142" s="58">
        <v>161253.25911210189</v>
      </c>
      <c r="J142" s="59">
        <v>769822</v>
      </c>
      <c r="K142" s="150"/>
      <c r="M142" s="150"/>
    </row>
    <row r="143" spans="1:14" ht="20.100000000000001" customHeight="1" thickBot="1" x14ac:dyDescent="0.3">
      <c r="A143" s="68" t="s">
        <v>10</v>
      </c>
      <c r="B143" s="53">
        <f>SUM(B81:B142)</f>
        <v>747877.68075381056</v>
      </c>
      <c r="C143" s="53">
        <f t="shared" ref="C143:I143" si="3">SUM(C81:C142)</f>
        <v>8056381.261924237</v>
      </c>
      <c r="D143" s="53">
        <f t="shared" si="3"/>
        <v>6030157.3841332709</v>
      </c>
      <c r="E143" s="53">
        <f t="shared" si="3"/>
        <v>6031220.3552931547</v>
      </c>
      <c r="F143" s="53">
        <f t="shared" si="3"/>
        <v>1529488.3769036392</v>
      </c>
      <c r="G143" s="53">
        <f t="shared" si="3"/>
        <v>1260631.5807362823</v>
      </c>
      <c r="H143" s="53">
        <f t="shared" si="3"/>
        <v>2476291.5158421891</v>
      </c>
      <c r="I143" s="53">
        <f t="shared" si="3"/>
        <v>2469589.1777467509</v>
      </c>
      <c r="J143" s="54">
        <f>SUM(J81:J142)</f>
        <v>11195790.666666666</v>
      </c>
      <c r="K143" s="156"/>
    </row>
    <row r="144" spans="1:14" s="147" customFormat="1" x14ac:dyDescent="0.25">
      <c r="A144" s="109" t="s">
        <v>245</v>
      </c>
      <c r="B144" s="114"/>
      <c r="C144" s="114"/>
      <c r="D144" s="155"/>
      <c r="E144" s="155"/>
      <c r="F144" s="113" t="s">
        <v>244</v>
      </c>
      <c r="G144" s="111"/>
      <c r="H144" s="155"/>
      <c r="I144" s="155"/>
      <c r="J144" s="155"/>
      <c r="L144" s="148"/>
    </row>
    <row r="145" spans="1:13" s="147" customFormat="1" ht="11.25" customHeight="1" x14ac:dyDescent="0.25">
      <c r="A145" s="109" t="s">
        <v>246</v>
      </c>
      <c r="B145" s="111"/>
      <c r="C145" s="111"/>
      <c r="F145" s="209"/>
      <c r="G145" s="209"/>
      <c r="H145" s="209"/>
      <c r="I145" s="209"/>
      <c r="J145" s="209"/>
      <c r="L145" s="148"/>
    </row>
    <row r="146" spans="1:13" s="147" customFormat="1" x14ac:dyDescent="0.25">
      <c r="A146" s="154"/>
      <c r="F146" s="191"/>
      <c r="G146" s="191"/>
      <c r="H146" s="191"/>
      <c r="I146" s="191"/>
      <c r="J146" s="191"/>
      <c r="L146" s="148"/>
    </row>
    <row r="147" spans="1:13" s="147" customFormat="1" x14ac:dyDescent="0.25">
      <c r="L147" s="148"/>
    </row>
    <row r="148" spans="1:13" s="147" customFormat="1" x14ac:dyDescent="0.25">
      <c r="L148" s="148"/>
    </row>
    <row r="149" spans="1:13" s="147" customFormat="1" x14ac:dyDescent="0.25">
      <c r="L149" s="148"/>
    </row>
    <row r="150" spans="1:13" s="147" customFormat="1" x14ac:dyDescent="0.25">
      <c r="L150" s="148"/>
    </row>
    <row r="151" spans="1:13" s="147" customFormat="1" x14ac:dyDescent="0.25">
      <c r="A151" s="199" t="s">
        <v>273</v>
      </c>
      <c r="B151" s="199"/>
      <c r="C151" s="199"/>
      <c r="D151" s="199"/>
      <c r="E151" s="199"/>
      <c r="F151" s="199"/>
      <c r="G151" s="199"/>
      <c r="H151" s="199"/>
      <c r="I151" s="199"/>
      <c r="J151" s="199"/>
      <c r="L151" s="148"/>
    </row>
    <row r="152" spans="1:13" s="147" customFormat="1" ht="16.5" thickBot="1" x14ac:dyDescent="0.3">
      <c r="A152" s="199" t="s">
        <v>87</v>
      </c>
      <c r="B152" s="199"/>
      <c r="C152" s="199"/>
      <c r="D152" s="199"/>
      <c r="E152" s="199"/>
      <c r="F152" s="199"/>
      <c r="G152" s="199"/>
      <c r="H152" s="199"/>
      <c r="I152" s="199"/>
      <c r="J152" s="199"/>
      <c r="L152" s="148"/>
    </row>
    <row r="153" spans="1:13" ht="19.5" customHeight="1" x14ac:dyDescent="0.25">
      <c r="A153" s="65" t="s">
        <v>1</v>
      </c>
      <c r="B153" s="66" t="s">
        <v>2</v>
      </c>
      <c r="C153" s="66" t="s">
        <v>3</v>
      </c>
      <c r="D153" s="66" t="s">
        <v>4</v>
      </c>
      <c r="E153" s="66" t="s">
        <v>5</v>
      </c>
      <c r="F153" s="66" t="s">
        <v>6</v>
      </c>
      <c r="G153" s="66" t="s">
        <v>7</v>
      </c>
      <c r="H153" s="66" t="s">
        <v>8</v>
      </c>
      <c r="I153" s="66" t="s">
        <v>9</v>
      </c>
      <c r="J153" s="67" t="s">
        <v>10</v>
      </c>
    </row>
    <row r="154" spans="1:13" ht="20.100000000000001" customHeight="1" x14ac:dyDescent="0.25">
      <c r="A154" s="161" t="s">
        <v>243</v>
      </c>
      <c r="B154" s="58">
        <v>166869.60483881138</v>
      </c>
      <c r="C154" s="58">
        <v>7108620.4371814271</v>
      </c>
      <c r="D154" s="58">
        <v>3494048.754258458</v>
      </c>
      <c r="E154" s="58">
        <v>2529499.780583757</v>
      </c>
      <c r="F154" s="58">
        <v>193713.59852200901</v>
      </c>
      <c r="G154" s="58">
        <v>0</v>
      </c>
      <c r="H154" s="58">
        <v>647491.83976544603</v>
      </c>
      <c r="I154" s="58">
        <v>281274.98485009064</v>
      </c>
      <c r="J154" s="59">
        <f>SUM(B154:I154)</f>
        <v>14421519</v>
      </c>
      <c r="K154" s="150"/>
      <c r="M154" s="150"/>
    </row>
    <row r="155" spans="1:13" ht="20.100000000000001" customHeight="1" x14ac:dyDescent="0.25">
      <c r="A155" s="161" t="s">
        <v>12</v>
      </c>
      <c r="B155" s="58">
        <v>106319.44364258062</v>
      </c>
      <c r="C155" s="58">
        <v>57672.337650928974</v>
      </c>
      <c r="D155" s="58">
        <v>132468.45026648563</v>
      </c>
      <c r="E155" s="58">
        <v>42805.644000103086</v>
      </c>
      <c r="F155" s="58">
        <v>83516.108360053549</v>
      </c>
      <c r="G155" s="58">
        <v>91285.475429443846</v>
      </c>
      <c r="H155" s="58">
        <v>653000.97925928514</v>
      </c>
      <c r="I155" s="58">
        <v>39401.561391119118</v>
      </c>
      <c r="J155" s="59">
        <f t="shared" ref="J155:J215" si="4">SUM(B155:I155)</f>
        <v>1206470</v>
      </c>
      <c r="K155" s="150"/>
      <c r="M155" s="150"/>
    </row>
    <row r="156" spans="1:13" ht="20.100000000000001" customHeight="1" x14ac:dyDescent="0.25">
      <c r="A156" s="161" t="s">
        <v>13</v>
      </c>
      <c r="B156" s="58">
        <v>0</v>
      </c>
      <c r="C156" s="58">
        <v>0</v>
      </c>
      <c r="D156" s="58">
        <v>448</v>
      </c>
      <c r="E156" s="58">
        <v>822.75068652302491</v>
      </c>
      <c r="F156" s="58">
        <v>0</v>
      </c>
      <c r="G156" s="58">
        <v>2046.9125935930854</v>
      </c>
      <c r="H156" s="58">
        <v>3778.3367198838901</v>
      </c>
      <c r="I156" s="58">
        <v>0</v>
      </c>
      <c r="J156" s="59">
        <f t="shared" si="4"/>
        <v>7096</v>
      </c>
      <c r="K156" s="150"/>
      <c r="M156" s="150"/>
    </row>
    <row r="157" spans="1:13" ht="20.100000000000001" customHeight="1" x14ac:dyDescent="0.25">
      <c r="A157" s="161" t="s">
        <v>57</v>
      </c>
      <c r="B157" s="58">
        <v>4660.5285051055653</v>
      </c>
      <c r="C157" s="58">
        <v>443648.97542451794</v>
      </c>
      <c r="D157" s="58">
        <v>14420.599350850518</v>
      </c>
      <c r="E157" s="58">
        <v>418.98475843051358</v>
      </c>
      <c r="F157" s="58">
        <v>50716.199918812948</v>
      </c>
      <c r="G157" s="58">
        <v>13203.430653330408</v>
      </c>
      <c r="H157" s="58">
        <v>24222.887945216695</v>
      </c>
      <c r="I157" s="58">
        <v>86289.393443735375</v>
      </c>
      <c r="J157" s="59">
        <f t="shared" si="4"/>
        <v>637581</v>
      </c>
      <c r="K157" s="150"/>
      <c r="M157" s="150"/>
    </row>
    <row r="158" spans="1:13" ht="20.100000000000001" customHeight="1" x14ac:dyDescent="0.25">
      <c r="A158" s="161" t="s">
        <v>15</v>
      </c>
      <c r="B158" s="58">
        <v>590.24622720476009</v>
      </c>
      <c r="C158" s="58">
        <v>2469.4269354957637</v>
      </c>
      <c r="D158" s="58">
        <v>22026.461083784037</v>
      </c>
      <c r="E158" s="58">
        <v>61.836921003324946</v>
      </c>
      <c r="F158" s="58">
        <v>0</v>
      </c>
      <c r="G158" s="58">
        <v>37.202770514369341</v>
      </c>
      <c r="H158" s="58">
        <v>105028.51704992626</v>
      </c>
      <c r="I158" s="58">
        <v>8664.3090120714714</v>
      </c>
      <c r="J158" s="59">
        <f t="shared" si="4"/>
        <v>138877.99999999997</v>
      </c>
      <c r="K158" s="150"/>
      <c r="M158" s="150"/>
    </row>
    <row r="159" spans="1:13" ht="20.100000000000001" customHeight="1" x14ac:dyDescent="0.25">
      <c r="A159" s="161" t="s">
        <v>16</v>
      </c>
      <c r="B159" s="58">
        <v>12463.813454535495</v>
      </c>
      <c r="C159" s="58">
        <v>2683.3461000056609</v>
      </c>
      <c r="D159" s="58">
        <v>4528.3715633253587</v>
      </c>
      <c r="E159" s="58">
        <v>19268.302686137522</v>
      </c>
      <c r="F159" s="58">
        <v>30996.728065007315</v>
      </c>
      <c r="G159" s="58">
        <v>27415.096834071868</v>
      </c>
      <c r="H159" s="58">
        <v>337319.78672949545</v>
      </c>
      <c r="I159" s="58">
        <v>17043.55456742127</v>
      </c>
      <c r="J159" s="59">
        <f t="shared" si="4"/>
        <v>451718.99999999994</v>
      </c>
      <c r="K159" s="150"/>
      <c r="M159" s="150"/>
    </row>
    <row r="160" spans="1:13" ht="20.100000000000001" customHeight="1" x14ac:dyDescent="0.25">
      <c r="A160" s="161" t="s">
        <v>17</v>
      </c>
      <c r="B160" s="58">
        <v>1973.7792351280827</v>
      </c>
      <c r="C160" s="58">
        <v>1172.3691464776186</v>
      </c>
      <c r="D160" s="58">
        <v>6820.8298011070292</v>
      </c>
      <c r="E160" s="58">
        <v>1023.4875111021755</v>
      </c>
      <c r="F160" s="58">
        <v>4390.9812792045586</v>
      </c>
      <c r="G160" s="58">
        <v>76056.100905134343</v>
      </c>
      <c r="H160" s="58">
        <v>200579.70313042606</v>
      </c>
      <c r="I160" s="58">
        <v>85523.748991420143</v>
      </c>
      <c r="J160" s="59">
        <f t="shared" si="4"/>
        <v>377541</v>
      </c>
      <c r="K160" s="150"/>
      <c r="M160" s="150"/>
    </row>
    <row r="161" spans="1:13" ht="20.100000000000001" customHeight="1" x14ac:dyDescent="0.25">
      <c r="A161" s="161" t="s">
        <v>18</v>
      </c>
      <c r="B161" s="58">
        <v>3489.8682132639792</v>
      </c>
      <c r="C161" s="58">
        <v>0</v>
      </c>
      <c r="D161" s="58">
        <v>2754.8894587229997</v>
      </c>
      <c r="E161" s="58">
        <v>0</v>
      </c>
      <c r="F161" s="58">
        <v>148.82975861896949</v>
      </c>
      <c r="G161" s="58">
        <v>2357.2141547283986</v>
      </c>
      <c r="H161" s="58">
        <v>4412.5383825198978</v>
      </c>
      <c r="I161" s="58">
        <v>2718.6600321457558</v>
      </c>
      <c r="J161" s="59">
        <f t="shared" si="4"/>
        <v>15882</v>
      </c>
      <c r="K161" s="150"/>
      <c r="M161" s="150"/>
    </row>
    <row r="162" spans="1:13" ht="20.100000000000001" customHeight="1" x14ac:dyDescent="0.25">
      <c r="A162" s="161" t="s">
        <v>19</v>
      </c>
      <c r="B162" s="58">
        <v>6620.7800664448951</v>
      </c>
      <c r="C162" s="58">
        <v>6765.7125371679149</v>
      </c>
      <c r="D162" s="58">
        <v>18710.615765310136</v>
      </c>
      <c r="E162" s="58">
        <v>1240.7787873465631</v>
      </c>
      <c r="F162" s="58">
        <v>41027.141149023737</v>
      </c>
      <c r="G162" s="58">
        <v>123785.56422164384</v>
      </c>
      <c r="H162" s="58">
        <v>288046.57867655152</v>
      </c>
      <c r="I162" s="58">
        <v>4298.828796511345</v>
      </c>
      <c r="J162" s="59">
        <f t="shared" si="4"/>
        <v>490495.99999999994</v>
      </c>
      <c r="K162" s="150"/>
      <c r="M162" s="150"/>
    </row>
    <row r="163" spans="1:13" ht="20.100000000000001" customHeight="1" x14ac:dyDescent="0.25">
      <c r="A163" s="161" t="s">
        <v>90</v>
      </c>
      <c r="B163" s="58">
        <v>110323.2521264289</v>
      </c>
      <c r="C163" s="58">
        <v>0</v>
      </c>
      <c r="D163" s="58">
        <v>158.41218016633556</v>
      </c>
      <c r="E163" s="58">
        <v>19315.228352782866</v>
      </c>
      <c r="F163" s="58">
        <v>0</v>
      </c>
      <c r="G163" s="58">
        <v>0</v>
      </c>
      <c r="H163" s="58">
        <v>1473.1073406218941</v>
      </c>
      <c r="I163" s="58">
        <v>0</v>
      </c>
      <c r="J163" s="59">
        <f t="shared" si="4"/>
        <v>131270</v>
      </c>
      <c r="K163" s="150"/>
      <c r="M163" s="150"/>
    </row>
    <row r="164" spans="1:13" ht="20.100000000000001" customHeight="1" x14ac:dyDescent="0.25">
      <c r="A164" s="161" t="s">
        <v>20</v>
      </c>
      <c r="B164" s="58">
        <v>237466.93383069738</v>
      </c>
      <c r="C164" s="58">
        <v>203414.40736762015</v>
      </c>
      <c r="D164" s="58">
        <v>11344.141785023477</v>
      </c>
      <c r="E164" s="58">
        <v>276625.83695894864</v>
      </c>
      <c r="F164" s="58">
        <v>51198.872664682436</v>
      </c>
      <c r="G164" s="58">
        <v>60503.065015801396</v>
      </c>
      <c r="H164" s="58">
        <v>387885.50976413809</v>
      </c>
      <c r="I164" s="58">
        <v>54786.232613088425</v>
      </c>
      <c r="J164" s="59">
        <f t="shared" si="4"/>
        <v>1283225</v>
      </c>
      <c r="K164" s="150"/>
      <c r="M164" s="150"/>
    </row>
    <row r="165" spans="1:13" ht="20.100000000000001" customHeight="1" x14ac:dyDescent="0.25">
      <c r="A165" s="161" t="s">
        <v>21</v>
      </c>
      <c r="B165" s="58">
        <v>6696.0398900541832</v>
      </c>
      <c r="C165" s="58">
        <v>116674.04362225978</v>
      </c>
      <c r="D165" s="58">
        <v>2772.2455219054546</v>
      </c>
      <c r="E165" s="58">
        <v>17044.283715066056</v>
      </c>
      <c r="F165" s="58">
        <v>141736.42227006663</v>
      </c>
      <c r="G165" s="58">
        <v>90057.073684168485</v>
      </c>
      <c r="H165" s="58">
        <v>86.936823171206854</v>
      </c>
      <c r="I165" s="58">
        <v>320243.95447330829</v>
      </c>
      <c r="J165" s="59">
        <f t="shared" si="4"/>
        <v>695311.00000000012</v>
      </c>
      <c r="K165" s="150"/>
      <c r="M165" s="150"/>
    </row>
    <row r="166" spans="1:13" ht="20.100000000000001" customHeight="1" x14ac:dyDescent="0.25">
      <c r="A166" s="161" t="s">
        <v>22</v>
      </c>
      <c r="B166" s="58">
        <v>0</v>
      </c>
      <c r="C166" s="58">
        <v>0</v>
      </c>
      <c r="D166" s="58">
        <v>0</v>
      </c>
      <c r="E166" s="58">
        <v>1940263.757517461</v>
      </c>
      <c r="F166" s="58">
        <v>17079.812554516222</v>
      </c>
      <c r="G166" s="58">
        <v>16840.403900548154</v>
      </c>
      <c r="H166" s="58">
        <v>27632.026027474752</v>
      </c>
      <c r="I166" s="58">
        <v>0</v>
      </c>
      <c r="J166" s="59">
        <f t="shared" si="4"/>
        <v>2001816</v>
      </c>
      <c r="K166" s="150"/>
      <c r="M166" s="150"/>
    </row>
    <row r="167" spans="1:13" ht="20.100000000000001" customHeight="1" x14ac:dyDescent="0.25">
      <c r="A167" s="161" t="s">
        <v>23</v>
      </c>
      <c r="B167" s="58">
        <v>41867.993687647555</v>
      </c>
      <c r="C167" s="58">
        <v>296272.43239527545</v>
      </c>
      <c r="D167" s="58">
        <v>7243.2210845379732</v>
      </c>
      <c r="E167" s="58">
        <v>59953.613229001981</v>
      </c>
      <c r="F167" s="58">
        <v>117700.00071150441</v>
      </c>
      <c r="G167" s="58">
        <v>132936.43766692549</v>
      </c>
      <c r="H167" s="58">
        <v>2257.6420359522185</v>
      </c>
      <c r="I167" s="58">
        <v>139138.65918915489</v>
      </c>
      <c r="J167" s="59">
        <f t="shared" si="4"/>
        <v>797369.99999999988</v>
      </c>
      <c r="K167" s="150"/>
      <c r="M167" s="150"/>
    </row>
    <row r="168" spans="1:13" ht="20.100000000000001" customHeight="1" x14ac:dyDescent="0.25">
      <c r="A168" s="161" t="s">
        <v>24</v>
      </c>
      <c r="B168" s="58">
        <v>946030.05158660002</v>
      </c>
      <c r="C168" s="58">
        <v>482814.85634624306</v>
      </c>
      <c r="D168" s="58">
        <v>454773.16804419173</v>
      </c>
      <c r="E168" s="58">
        <v>961528.7993710842</v>
      </c>
      <c r="F168" s="58">
        <v>242557.55243557939</v>
      </c>
      <c r="G168" s="58">
        <v>126718.9501418182</v>
      </c>
      <c r="H168" s="58">
        <v>265331.0360186281</v>
      </c>
      <c r="I168" s="58">
        <v>222634.58605585535</v>
      </c>
      <c r="J168" s="59">
        <f t="shared" si="4"/>
        <v>3702389</v>
      </c>
      <c r="K168" s="150"/>
      <c r="M168" s="150"/>
    </row>
    <row r="169" spans="1:13" ht="20.100000000000001" customHeight="1" x14ac:dyDescent="0.25">
      <c r="A169" s="161" t="s">
        <v>91</v>
      </c>
      <c r="B169" s="58">
        <v>0</v>
      </c>
      <c r="C169" s="58">
        <v>5514.2268418079784</v>
      </c>
      <c r="D169" s="58">
        <v>21.951429455730636</v>
      </c>
      <c r="E169" s="58">
        <v>42.780536246276071</v>
      </c>
      <c r="F169" s="58">
        <v>2994.5136798209733</v>
      </c>
      <c r="G169" s="58">
        <v>1673.0431034139597</v>
      </c>
      <c r="H169" s="58">
        <v>0</v>
      </c>
      <c r="I169" s="58">
        <v>7255.4844092550811</v>
      </c>
      <c r="J169" s="59">
        <f t="shared" si="4"/>
        <v>17502</v>
      </c>
      <c r="K169" s="150"/>
      <c r="M169" s="150"/>
    </row>
    <row r="170" spans="1:13" ht="20.100000000000001" customHeight="1" x14ac:dyDescent="0.25">
      <c r="A170" s="161" t="s">
        <v>25</v>
      </c>
      <c r="B170" s="58">
        <v>225340.52785174071</v>
      </c>
      <c r="C170" s="58">
        <v>73469.540581273264</v>
      </c>
      <c r="D170" s="58">
        <v>157138.27858170174</v>
      </c>
      <c r="E170" s="58">
        <v>117249.85888836024</v>
      </c>
      <c r="F170" s="58">
        <v>93282.18973761407</v>
      </c>
      <c r="G170" s="58">
        <v>72543.490466091724</v>
      </c>
      <c r="H170" s="58">
        <v>232048.91204164439</v>
      </c>
      <c r="I170" s="58">
        <v>53687.201851573933</v>
      </c>
      <c r="J170" s="59">
        <f t="shared" si="4"/>
        <v>1024760.0000000001</v>
      </c>
      <c r="K170" s="150"/>
      <c r="M170" s="150"/>
    </row>
    <row r="171" spans="1:13" ht="20.100000000000001" customHeight="1" x14ac:dyDescent="0.25">
      <c r="A171" s="161" t="s">
        <v>26</v>
      </c>
      <c r="B171" s="58">
        <v>0</v>
      </c>
      <c r="C171" s="58">
        <v>0</v>
      </c>
      <c r="D171" s="58">
        <v>0</v>
      </c>
      <c r="E171" s="58">
        <v>33143</v>
      </c>
      <c r="F171" s="58">
        <v>0</v>
      </c>
      <c r="G171" s="58">
        <v>0</v>
      </c>
      <c r="H171" s="58">
        <v>0</v>
      </c>
      <c r="I171" s="58">
        <v>0</v>
      </c>
      <c r="J171" s="59">
        <f t="shared" si="4"/>
        <v>33143</v>
      </c>
      <c r="K171" s="150"/>
      <c r="M171" s="150"/>
    </row>
    <row r="172" spans="1:13" ht="20.100000000000001" customHeight="1" x14ac:dyDescent="0.25">
      <c r="A172" s="161" t="s">
        <v>27</v>
      </c>
      <c r="B172" s="58">
        <v>47259.837172510837</v>
      </c>
      <c r="C172" s="58">
        <v>99665.385190410001</v>
      </c>
      <c r="D172" s="58">
        <v>23566.042717859706</v>
      </c>
      <c r="E172" s="58">
        <v>56800.794027354626</v>
      </c>
      <c r="F172" s="58">
        <v>181225.3539457244</v>
      </c>
      <c r="G172" s="58">
        <v>183855.79960417197</v>
      </c>
      <c r="H172" s="58">
        <v>141615.96543809364</v>
      </c>
      <c r="I172" s="58">
        <v>203702.82190387486</v>
      </c>
      <c r="J172" s="59">
        <f t="shared" si="4"/>
        <v>937692.00000000012</v>
      </c>
      <c r="K172" s="150"/>
      <c r="M172" s="150"/>
    </row>
    <row r="173" spans="1:13" ht="20.100000000000001" customHeight="1" x14ac:dyDescent="0.25">
      <c r="A173" s="161" t="s">
        <v>28</v>
      </c>
      <c r="B173" s="58">
        <v>53366.532262883702</v>
      </c>
      <c r="C173" s="58">
        <v>7048.8431325810907</v>
      </c>
      <c r="D173" s="58">
        <v>11157.309229284614</v>
      </c>
      <c r="E173" s="58">
        <v>73751.754903315858</v>
      </c>
      <c r="F173" s="58">
        <v>17650.538071564853</v>
      </c>
      <c r="G173" s="58">
        <v>196196.68340279433</v>
      </c>
      <c r="H173" s="58">
        <v>177051.94904260206</v>
      </c>
      <c r="I173" s="58">
        <v>6044.3899549735561</v>
      </c>
      <c r="J173" s="59">
        <f t="shared" si="4"/>
        <v>542268.00000000012</v>
      </c>
      <c r="K173" s="150"/>
      <c r="M173" s="150"/>
    </row>
    <row r="174" spans="1:13" ht="20.100000000000001" customHeight="1" x14ac:dyDescent="0.25">
      <c r="A174" s="161" t="s">
        <v>29</v>
      </c>
      <c r="B174" s="58">
        <v>201649.66781833896</v>
      </c>
      <c r="C174" s="58">
        <v>31.051046673379432</v>
      </c>
      <c r="D174" s="58">
        <v>63741.782104942664</v>
      </c>
      <c r="E174" s="58">
        <v>289185.91534683126</v>
      </c>
      <c r="F174" s="58">
        <v>175328.31017967084</v>
      </c>
      <c r="G174" s="58">
        <v>42573.666551500202</v>
      </c>
      <c r="H174" s="58">
        <v>805130.80166391574</v>
      </c>
      <c r="I174" s="58">
        <v>1208.8052881267831</v>
      </c>
      <c r="J174" s="59">
        <f t="shared" si="4"/>
        <v>1578849.9999999998</v>
      </c>
      <c r="K174" s="150"/>
      <c r="M174" s="150"/>
    </row>
    <row r="175" spans="1:13" ht="20.100000000000001" customHeight="1" x14ac:dyDescent="0.25">
      <c r="A175" s="161" t="s">
        <v>30</v>
      </c>
      <c r="B175" s="58">
        <v>16395.345168069558</v>
      </c>
      <c r="C175" s="58">
        <v>757.55387461923874</v>
      </c>
      <c r="D175" s="58">
        <v>1360.7359002475962</v>
      </c>
      <c r="E175" s="58">
        <v>94524.406259100986</v>
      </c>
      <c r="F175" s="58">
        <v>163469.50143144513</v>
      </c>
      <c r="G175" s="58">
        <v>15075.400171484282</v>
      </c>
      <c r="H175" s="58">
        <v>3852.0573720531384</v>
      </c>
      <c r="I175" s="58">
        <v>2281.9998229800053</v>
      </c>
      <c r="J175" s="59">
        <f t="shared" si="4"/>
        <v>297716.99999999994</v>
      </c>
      <c r="K175" s="150"/>
      <c r="M175" s="150"/>
    </row>
    <row r="176" spans="1:13" ht="20.100000000000001" customHeight="1" x14ac:dyDescent="0.25">
      <c r="A176" s="161" t="s">
        <v>58</v>
      </c>
      <c r="B176" s="58">
        <v>3010.0164436999439</v>
      </c>
      <c r="C176" s="58">
        <v>120.14602276657224</v>
      </c>
      <c r="D176" s="58">
        <v>1.9686432784849426</v>
      </c>
      <c r="E176" s="58">
        <v>79126.000890949668</v>
      </c>
      <c r="F176" s="58">
        <v>1680.6123019731742</v>
      </c>
      <c r="G176" s="58">
        <v>47.026379473966387</v>
      </c>
      <c r="H176" s="58">
        <v>291.15977687463908</v>
      </c>
      <c r="I176" s="58">
        <v>132.06954098354743</v>
      </c>
      <c r="J176" s="59">
        <f t="shared" si="4"/>
        <v>84409</v>
      </c>
      <c r="K176" s="150"/>
      <c r="M176" s="150"/>
    </row>
    <row r="177" spans="1:13" ht="20.100000000000001" customHeight="1" x14ac:dyDescent="0.25">
      <c r="A177" s="161" t="s">
        <v>59</v>
      </c>
      <c r="B177" s="58">
        <v>62.182593425896734</v>
      </c>
      <c r="C177" s="58">
        <v>2.8905279503105592</v>
      </c>
      <c r="D177" s="58">
        <v>0</v>
      </c>
      <c r="E177" s="58">
        <v>22662.937514816567</v>
      </c>
      <c r="F177" s="58">
        <v>3765.8429552350149</v>
      </c>
      <c r="G177" s="58">
        <v>57.810835214446954</v>
      </c>
      <c r="H177" s="58">
        <v>70.887443428679418</v>
      </c>
      <c r="I177" s="58">
        <v>27.448129929083024</v>
      </c>
      <c r="J177" s="59">
        <f t="shared" si="4"/>
        <v>26650</v>
      </c>
      <c r="K177" s="150"/>
      <c r="M177" s="150"/>
    </row>
    <row r="178" spans="1:13" ht="20.100000000000001" customHeight="1" x14ac:dyDescent="0.25">
      <c r="A178" s="161" t="s">
        <v>60</v>
      </c>
      <c r="B178" s="58">
        <v>246.04824515600029</v>
      </c>
      <c r="C178" s="58">
        <v>0</v>
      </c>
      <c r="D178" s="58">
        <v>0</v>
      </c>
      <c r="E178" s="58">
        <v>286642.06849886605</v>
      </c>
      <c r="F178" s="58">
        <v>1206.740251639879</v>
      </c>
      <c r="G178" s="58">
        <v>925.57098074143039</v>
      </c>
      <c r="H178" s="58">
        <v>31.332632809918056</v>
      </c>
      <c r="I178" s="58">
        <v>773.23939078671901</v>
      </c>
      <c r="J178" s="59">
        <f t="shared" si="4"/>
        <v>289825</v>
      </c>
      <c r="K178" s="150"/>
      <c r="M178" s="150"/>
    </row>
    <row r="179" spans="1:13" ht="20.100000000000001" customHeight="1" x14ac:dyDescent="0.25">
      <c r="A179" s="161" t="s">
        <v>34</v>
      </c>
      <c r="B179" s="58">
        <v>3396.6054308380076</v>
      </c>
      <c r="C179" s="58">
        <v>444.76763839739334</v>
      </c>
      <c r="D179" s="58">
        <v>63516.578082804685</v>
      </c>
      <c r="E179" s="58">
        <v>618.18938764508243</v>
      </c>
      <c r="F179" s="58">
        <v>488017.02083929052</v>
      </c>
      <c r="G179" s="58">
        <v>4991.3425835297085</v>
      </c>
      <c r="H179" s="58">
        <v>21994.910960546873</v>
      </c>
      <c r="I179" s="58">
        <v>1411.5850769477743</v>
      </c>
      <c r="J179" s="59">
        <f t="shared" si="4"/>
        <v>584391.00000000012</v>
      </c>
      <c r="K179" s="150"/>
      <c r="M179" s="150"/>
    </row>
    <row r="180" spans="1:13" ht="20.100000000000001" customHeight="1" x14ac:dyDescent="0.25">
      <c r="A180" s="161" t="s">
        <v>84</v>
      </c>
      <c r="B180" s="58">
        <v>102372.12193500208</v>
      </c>
      <c r="C180" s="58">
        <v>144.37371898074261</v>
      </c>
      <c r="D180" s="58">
        <v>20492.115531625313</v>
      </c>
      <c r="E180" s="58">
        <v>582128.21962061222</v>
      </c>
      <c r="F180" s="58">
        <v>1712301.5121504152</v>
      </c>
      <c r="G180" s="58">
        <v>0</v>
      </c>
      <c r="H180" s="58">
        <v>9923.6699164143811</v>
      </c>
      <c r="I180" s="58">
        <v>22937.987126949887</v>
      </c>
      <c r="J180" s="59">
        <f t="shared" si="4"/>
        <v>2450299.9999999995</v>
      </c>
      <c r="K180" s="150"/>
      <c r="M180" s="150"/>
    </row>
    <row r="181" spans="1:13" ht="20.100000000000001" customHeight="1" x14ac:dyDescent="0.25">
      <c r="A181" s="161" t="s">
        <v>36</v>
      </c>
      <c r="B181" s="58">
        <v>0</v>
      </c>
      <c r="C181" s="58">
        <v>3.0824629480845824</v>
      </c>
      <c r="D181" s="58">
        <v>0</v>
      </c>
      <c r="E181" s="58">
        <v>1065653.5000146751</v>
      </c>
      <c r="F181" s="58">
        <v>13232.574713614042</v>
      </c>
      <c r="G181" s="58">
        <v>16146.461104636688</v>
      </c>
      <c r="H181" s="58">
        <v>6712.7124001703032</v>
      </c>
      <c r="I181" s="58">
        <v>17.669303955933902</v>
      </c>
      <c r="J181" s="59">
        <f t="shared" si="4"/>
        <v>1101766.0000000002</v>
      </c>
      <c r="K181" s="150"/>
      <c r="M181" s="150"/>
    </row>
    <row r="182" spans="1:13" ht="19.5" customHeight="1" x14ac:dyDescent="0.25">
      <c r="A182" s="161" t="s">
        <v>37</v>
      </c>
      <c r="B182" s="58">
        <v>12.741013168821926</v>
      </c>
      <c r="C182" s="58">
        <v>6.9604287497246897</v>
      </c>
      <c r="D182" s="58">
        <v>0</v>
      </c>
      <c r="E182" s="58">
        <v>203856.79175981198</v>
      </c>
      <c r="F182" s="58">
        <v>3080.1050743295305</v>
      </c>
      <c r="G182" s="58">
        <v>27.174575243479786</v>
      </c>
      <c r="H182" s="58">
        <v>3854.3456973183793</v>
      </c>
      <c r="I182" s="58">
        <v>170.88145137808334</v>
      </c>
      <c r="J182" s="59">
        <f t="shared" si="4"/>
        <v>211009</v>
      </c>
      <c r="K182" s="150"/>
      <c r="M182" s="150"/>
    </row>
    <row r="183" spans="1:13" ht="21.75" customHeight="1" x14ac:dyDescent="0.25">
      <c r="A183" s="161" t="s">
        <v>38</v>
      </c>
      <c r="B183" s="58">
        <v>9998.3133166412717</v>
      </c>
      <c r="C183" s="58">
        <v>0</v>
      </c>
      <c r="D183" s="58">
        <v>0</v>
      </c>
      <c r="E183" s="58">
        <v>33344.130745147668</v>
      </c>
      <c r="F183" s="58">
        <v>158.86639676113361</v>
      </c>
      <c r="G183" s="58">
        <v>0.75875976808671541</v>
      </c>
      <c r="H183" s="58">
        <v>0</v>
      </c>
      <c r="I183" s="58">
        <v>360.93078168183376</v>
      </c>
      <c r="J183" s="59">
        <f t="shared" si="4"/>
        <v>43862.999999999993</v>
      </c>
      <c r="K183" s="150"/>
      <c r="M183" s="150"/>
    </row>
    <row r="184" spans="1:13" ht="20.100000000000001" customHeight="1" x14ac:dyDescent="0.25">
      <c r="A184" s="161" t="s">
        <v>39</v>
      </c>
      <c r="B184" s="58">
        <v>0</v>
      </c>
      <c r="C184" s="58">
        <v>0</v>
      </c>
      <c r="D184" s="58">
        <v>0</v>
      </c>
      <c r="E184" s="58">
        <v>74934.341631558797</v>
      </c>
      <c r="F184" s="58">
        <v>3.6583684412102646</v>
      </c>
      <c r="G184" s="58">
        <v>0</v>
      </c>
      <c r="H184" s="58">
        <v>0</v>
      </c>
      <c r="I184" s="58">
        <v>0</v>
      </c>
      <c r="J184" s="59">
        <f t="shared" si="4"/>
        <v>74938</v>
      </c>
      <c r="K184" s="150"/>
      <c r="M184" s="150"/>
    </row>
    <row r="185" spans="1:13" ht="20.100000000000001" customHeight="1" x14ac:dyDescent="0.25">
      <c r="A185" s="161" t="s">
        <v>40</v>
      </c>
      <c r="B185" s="58">
        <v>0</v>
      </c>
      <c r="C185" s="58">
        <v>0</v>
      </c>
      <c r="D185" s="58">
        <v>0</v>
      </c>
      <c r="E185" s="58">
        <v>31449</v>
      </c>
      <c r="F185" s="58">
        <v>0</v>
      </c>
      <c r="G185" s="58">
        <v>0</v>
      </c>
      <c r="H185" s="58">
        <v>0</v>
      </c>
      <c r="I185" s="58">
        <v>0</v>
      </c>
      <c r="J185" s="59">
        <f t="shared" si="4"/>
        <v>31449</v>
      </c>
      <c r="K185" s="150"/>
      <c r="M185" s="150"/>
    </row>
    <row r="186" spans="1:13" ht="20.100000000000001" customHeight="1" x14ac:dyDescent="0.25">
      <c r="A186" s="161" t="s">
        <v>41</v>
      </c>
      <c r="B186" s="58">
        <v>31319.529683144159</v>
      </c>
      <c r="C186" s="58">
        <v>829.17341887316843</v>
      </c>
      <c r="D186" s="58">
        <v>4023.3434457785443</v>
      </c>
      <c r="E186" s="58">
        <v>4656.7172399619149</v>
      </c>
      <c r="F186" s="58">
        <v>11524.711043630052</v>
      </c>
      <c r="G186" s="58">
        <v>25646.765001674976</v>
      </c>
      <c r="H186" s="58">
        <v>47549.712924765387</v>
      </c>
      <c r="I186" s="58">
        <v>38124.047242171815</v>
      </c>
      <c r="J186" s="59">
        <f t="shared" si="4"/>
        <v>163674</v>
      </c>
      <c r="K186" s="150"/>
      <c r="M186" s="150"/>
    </row>
    <row r="187" spans="1:13" ht="20.100000000000001" customHeight="1" x14ac:dyDescent="0.25">
      <c r="A187" s="161" t="s">
        <v>43</v>
      </c>
      <c r="B187" s="58">
        <v>17445.87888912778</v>
      </c>
      <c r="C187" s="58">
        <v>126.64243170061457</v>
      </c>
      <c r="D187" s="58">
        <v>0</v>
      </c>
      <c r="E187" s="58">
        <v>87516.478679171603</v>
      </c>
      <c r="F187" s="58">
        <v>0</v>
      </c>
      <c r="G187" s="58">
        <v>0</v>
      </c>
      <c r="H187" s="58">
        <v>0</v>
      </c>
      <c r="I187" s="58">
        <v>0</v>
      </c>
      <c r="J187" s="59">
        <f t="shared" si="4"/>
        <v>105089</v>
      </c>
      <c r="K187" s="150"/>
      <c r="M187" s="150"/>
    </row>
    <row r="188" spans="1:13" ht="20.100000000000001" customHeight="1" x14ac:dyDescent="0.25">
      <c r="A188" s="161" t="s">
        <v>44</v>
      </c>
      <c r="B188" s="58">
        <v>149970.35440538271</v>
      </c>
      <c r="C188" s="58">
        <v>0</v>
      </c>
      <c r="D188" s="58">
        <v>170155.54353825131</v>
      </c>
      <c r="E188" s="58">
        <v>38808.373478446905</v>
      </c>
      <c r="F188" s="58">
        <v>0</v>
      </c>
      <c r="G188" s="58">
        <v>0</v>
      </c>
      <c r="H188" s="58">
        <v>830.88230699062933</v>
      </c>
      <c r="I188" s="58">
        <v>30.846270928462708</v>
      </c>
      <c r="J188" s="59">
        <f t="shared" si="4"/>
        <v>359796</v>
      </c>
      <c r="K188" s="150"/>
      <c r="M188" s="150"/>
    </row>
    <row r="189" spans="1:13" ht="20.100000000000001" customHeight="1" x14ac:dyDescent="0.25">
      <c r="A189" s="161" t="s">
        <v>93</v>
      </c>
      <c r="B189" s="58">
        <v>40042.2020192778</v>
      </c>
      <c r="C189" s="58">
        <v>740.03471786481805</v>
      </c>
      <c r="D189" s="58">
        <v>5763.3424849702369</v>
      </c>
      <c r="E189" s="58">
        <v>125212.73153485924</v>
      </c>
      <c r="F189" s="58">
        <v>0</v>
      </c>
      <c r="G189" s="58">
        <v>0</v>
      </c>
      <c r="H189" s="58">
        <v>0</v>
      </c>
      <c r="I189" s="58">
        <v>33.689243027888445</v>
      </c>
      <c r="J189" s="59">
        <f t="shared" si="4"/>
        <v>171791.99999999997</v>
      </c>
      <c r="K189" s="150"/>
      <c r="M189" s="150"/>
    </row>
    <row r="190" spans="1:13" ht="20.100000000000001" customHeight="1" x14ac:dyDescent="0.25">
      <c r="A190" s="161" t="s">
        <v>94</v>
      </c>
      <c r="B190" s="58">
        <v>0</v>
      </c>
      <c r="C190" s="58">
        <v>0</v>
      </c>
      <c r="D190" s="58">
        <v>0</v>
      </c>
      <c r="E190" s="58">
        <v>2605</v>
      </c>
      <c r="F190" s="58">
        <v>0</v>
      </c>
      <c r="G190" s="58">
        <v>0</v>
      </c>
      <c r="H190" s="58">
        <v>0</v>
      </c>
      <c r="I190" s="58">
        <v>0</v>
      </c>
      <c r="J190" s="59">
        <f t="shared" si="4"/>
        <v>2605</v>
      </c>
      <c r="K190" s="150"/>
      <c r="M190" s="150"/>
    </row>
    <row r="191" spans="1:13" ht="20.100000000000001" customHeight="1" x14ac:dyDescent="0.25">
      <c r="A191" s="161" t="s">
        <v>95</v>
      </c>
      <c r="B191" s="58">
        <v>2973.1964447943046</v>
      </c>
      <c r="C191" s="58">
        <v>101.34830019243104</v>
      </c>
      <c r="D191" s="58">
        <v>454.68141614987235</v>
      </c>
      <c r="E191" s="58">
        <v>34253.773838863388</v>
      </c>
      <c r="F191" s="58">
        <v>0</v>
      </c>
      <c r="G191" s="58">
        <v>0</v>
      </c>
      <c r="H191" s="58">
        <v>0</v>
      </c>
      <c r="I191" s="58">
        <v>0</v>
      </c>
      <c r="J191" s="59">
        <f t="shared" si="4"/>
        <v>37782.999999999993</v>
      </c>
      <c r="K191" s="150"/>
      <c r="M191" s="150"/>
    </row>
    <row r="192" spans="1:13" ht="20.100000000000001" customHeight="1" x14ac:dyDescent="0.25">
      <c r="A192" s="161" t="s">
        <v>96</v>
      </c>
      <c r="B192" s="58">
        <v>10287.073809353526</v>
      </c>
      <c r="C192" s="58">
        <v>0</v>
      </c>
      <c r="D192" s="58">
        <v>0</v>
      </c>
      <c r="E192" s="58">
        <v>45045.770635090914</v>
      </c>
      <c r="F192" s="58">
        <v>0</v>
      </c>
      <c r="G192" s="58">
        <v>0</v>
      </c>
      <c r="H192" s="58">
        <v>1015.1555555555556</v>
      </c>
      <c r="I192" s="58">
        <v>0</v>
      </c>
      <c r="J192" s="59">
        <f t="shared" si="4"/>
        <v>56347.999999999993</v>
      </c>
      <c r="K192" s="150"/>
      <c r="M192" s="150"/>
    </row>
    <row r="193" spans="1:13" ht="20.100000000000001" customHeight="1" x14ac:dyDescent="0.25">
      <c r="A193" s="161" t="s">
        <v>97</v>
      </c>
      <c r="B193" s="58">
        <v>108.91051028693337</v>
      </c>
      <c r="C193" s="58">
        <v>0</v>
      </c>
      <c r="D193" s="58">
        <v>0</v>
      </c>
      <c r="E193" s="58">
        <v>186922.57444264286</v>
      </c>
      <c r="F193" s="58">
        <v>4758.4979976230888</v>
      </c>
      <c r="G193" s="58">
        <v>1475.306467211916</v>
      </c>
      <c r="H193" s="58">
        <v>1441.740886023525</v>
      </c>
      <c r="I193" s="58">
        <v>85.969696211695535</v>
      </c>
      <c r="J193" s="59">
        <f t="shared" si="4"/>
        <v>194793</v>
      </c>
      <c r="K193" s="150"/>
      <c r="M193" s="150"/>
    </row>
    <row r="194" spans="1:13" ht="20.100000000000001" customHeight="1" x14ac:dyDescent="0.25">
      <c r="A194" s="161" t="s">
        <v>98</v>
      </c>
      <c r="B194" s="58">
        <v>34163.926484504744</v>
      </c>
      <c r="C194" s="58">
        <v>0</v>
      </c>
      <c r="D194" s="58">
        <v>2890.0735154952531</v>
      </c>
      <c r="E194" s="58">
        <v>0</v>
      </c>
      <c r="F194" s="58">
        <v>0</v>
      </c>
      <c r="G194" s="58">
        <v>0</v>
      </c>
      <c r="H194" s="58">
        <v>0</v>
      </c>
      <c r="I194" s="58">
        <v>0</v>
      </c>
      <c r="J194" s="59">
        <f t="shared" si="4"/>
        <v>37054</v>
      </c>
      <c r="K194" s="150"/>
      <c r="M194" s="150"/>
    </row>
    <row r="195" spans="1:13" ht="20.100000000000001" customHeight="1" x14ac:dyDescent="0.25">
      <c r="A195" s="161" t="s">
        <v>99</v>
      </c>
      <c r="B195" s="58">
        <v>13.731238993751498</v>
      </c>
      <c r="C195" s="58">
        <v>44396.767612928874</v>
      </c>
      <c r="D195" s="58">
        <v>1514.7579166501937</v>
      </c>
      <c r="E195" s="58">
        <v>15142.527468984004</v>
      </c>
      <c r="F195" s="58">
        <v>6976.8436362382399</v>
      </c>
      <c r="G195" s="58">
        <v>0</v>
      </c>
      <c r="H195" s="58">
        <v>0</v>
      </c>
      <c r="I195" s="58">
        <v>243.37212620493381</v>
      </c>
      <c r="J195" s="59">
        <f t="shared" si="4"/>
        <v>68288</v>
      </c>
      <c r="K195" s="150"/>
      <c r="M195" s="150"/>
    </row>
    <row r="196" spans="1:13" ht="20.100000000000001" customHeight="1" x14ac:dyDescent="0.25">
      <c r="A196" s="161" t="s">
        <v>100</v>
      </c>
      <c r="B196" s="58">
        <v>5245</v>
      </c>
      <c r="C196" s="58">
        <v>0</v>
      </c>
      <c r="D196" s="58">
        <v>0</v>
      </c>
      <c r="E196" s="58">
        <v>970</v>
      </c>
      <c r="F196" s="58">
        <v>695</v>
      </c>
      <c r="G196" s="58">
        <v>0</v>
      </c>
      <c r="H196" s="58">
        <v>0</v>
      </c>
      <c r="I196" s="58">
        <v>0</v>
      </c>
      <c r="J196" s="59">
        <f t="shared" si="4"/>
        <v>6910</v>
      </c>
      <c r="K196" s="150"/>
      <c r="M196" s="150"/>
    </row>
    <row r="197" spans="1:13" ht="20.100000000000001" customHeight="1" x14ac:dyDescent="0.25">
      <c r="A197" s="161" t="s">
        <v>61</v>
      </c>
      <c r="B197" s="58">
        <v>561119.80840537767</v>
      </c>
      <c r="C197" s="58">
        <v>19527.688329860495</v>
      </c>
      <c r="D197" s="58">
        <v>11192.803889590834</v>
      </c>
      <c r="E197" s="58">
        <v>33100.082314041829</v>
      </c>
      <c r="F197" s="58">
        <v>190896.55760308905</v>
      </c>
      <c r="G197" s="58">
        <v>192631.04452433609</v>
      </c>
      <c r="H197" s="58">
        <v>91673.008279841379</v>
      </c>
      <c r="I197" s="58">
        <v>27704.006653862649</v>
      </c>
      <c r="J197" s="59">
        <f t="shared" si="4"/>
        <v>1127844.9999999998</v>
      </c>
      <c r="K197" s="150"/>
      <c r="M197" s="150"/>
    </row>
    <row r="198" spans="1:13" ht="20.100000000000001" customHeight="1" x14ac:dyDescent="0.25">
      <c r="A198" s="161" t="s">
        <v>62</v>
      </c>
      <c r="B198" s="58">
        <v>11312.12182565434</v>
      </c>
      <c r="C198" s="58">
        <v>69426.274928381448</v>
      </c>
      <c r="D198" s="58">
        <v>11352.568063413679</v>
      </c>
      <c r="E198" s="58">
        <v>7963.0913155014632</v>
      </c>
      <c r="F198" s="58">
        <v>111508.02654522061</v>
      </c>
      <c r="G198" s="58">
        <v>6698.2636519405842</v>
      </c>
      <c r="H198" s="58">
        <v>16959.475020290771</v>
      </c>
      <c r="I198" s="58">
        <v>111958.17864959715</v>
      </c>
      <c r="J198" s="59">
        <f t="shared" si="4"/>
        <v>347178</v>
      </c>
      <c r="K198" s="150"/>
      <c r="M198" s="150"/>
    </row>
    <row r="199" spans="1:13" ht="20.100000000000001" customHeight="1" x14ac:dyDescent="0.25">
      <c r="A199" s="161" t="s">
        <v>63</v>
      </c>
      <c r="B199" s="58">
        <v>5792.9864008989989</v>
      </c>
      <c r="C199" s="58">
        <v>114402.01540014516</v>
      </c>
      <c r="D199" s="58">
        <v>89103.342612280278</v>
      </c>
      <c r="E199" s="58">
        <v>71606.124505022846</v>
      </c>
      <c r="F199" s="58">
        <v>26366.969638271323</v>
      </c>
      <c r="G199" s="58">
        <v>14655.506371658894</v>
      </c>
      <c r="H199" s="58">
        <v>96990.123453556647</v>
      </c>
      <c r="I199" s="58">
        <v>6080.9316181658623</v>
      </c>
      <c r="J199" s="59">
        <f t="shared" si="4"/>
        <v>424997.99999999994</v>
      </c>
      <c r="K199" s="150"/>
      <c r="M199" s="150"/>
    </row>
    <row r="200" spans="1:13" ht="20.100000000000001" customHeight="1" x14ac:dyDescent="0.25">
      <c r="A200" s="161" t="s">
        <v>64</v>
      </c>
      <c r="B200" s="58">
        <v>929.58949622407738</v>
      </c>
      <c r="C200" s="58">
        <v>0</v>
      </c>
      <c r="D200" s="58">
        <v>1360.5816515316806</v>
      </c>
      <c r="E200" s="58">
        <v>0.85714285714285721</v>
      </c>
      <c r="F200" s="58">
        <v>599.78510241673905</v>
      </c>
      <c r="G200" s="58">
        <v>5506.2778309432924</v>
      </c>
      <c r="H200" s="58">
        <v>5245.4939008444526</v>
      </c>
      <c r="I200" s="58">
        <v>3945.4148751826156</v>
      </c>
      <c r="J200" s="59">
        <f t="shared" si="4"/>
        <v>17588</v>
      </c>
      <c r="K200" s="150"/>
      <c r="M200" s="150"/>
    </row>
    <row r="201" spans="1:13" ht="20.100000000000001" customHeight="1" x14ac:dyDescent="0.25">
      <c r="A201" s="161" t="s">
        <v>65</v>
      </c>
      <c r="B201" s="58">
        <v>4675.9086895206556</v>
      </c>
      <c r="C201" s="58">
        <v>35994.139535592913</v>
      </c>
      <c r="D201" s="58">
        <v>265.96536799297661</v>
      </c>
      <c r="E201" s="58">
        <v>558.53101977576443</v>
      </c>
      <c r="F201" s="58">
        <v>74730.502207242913</v>
      </c>
      <c r="G201" s="58">
        <v>874.14023131120007</v>
      </c>
      <c r="H201" s="58">
        <v>1245.0294105236508</v>
      </c>
      <c r="I201" s="58">
        <v>315087.78353803989</v>
      </c>
      <c r="J201" s="59">
        <f t="shared" si="4"/>
        <v>433432</v>
      </c>
      <c r="K201" s="150"/>
      <c r="M201" s="150"/>
    </row>
    <row r="202" spans="1:13" ht="20.100000000000001" customHeight="1" x14ac:dyDescent="0.25">
      <c r="A202" s="161" t="s">
        <v>66</v>
      </c>
      <c r="B202" s="58">
        <v>8326.2208570638177</v>
      </c>
      <c r="C202" s="58">
        <v>55182.512593252744</v>
      </c>
      <c r="D202" s="58">
        <v>9.9441734875403665</v>
      </c>
      <c r="E202" s="58">
        <v>271.31745912415107</v>
      </c>
      <c r="F202" s="58">
        <v>130346.51169068975</v>
      </c>
      <c r="G202" s="58">
        <v>0</v>
      </c>
      <c r="H202" s="58">
        <v>0</v>
      </c>
      <c r="I202" s="58">
        <v>1290.4932263820108</v>
      </c>
      <c r="J202" s="59">
        <f t="shared" si="4"/>
        <v>195427</v>
      </c>
      <c r="K202" s="150"/>
      <c r="M202" s="150"/>
    </row>
    <row r="203" spans="1:13" ht="20.100000000000001" customHeight="1" x14ac:dyDescent="0.25">
      <c r="A203" s="161" t="s">
        <v>67</v>
      </c>
      <c r="B203" s="58">
        <v>106731.22993727399</v>
      </c>
      <c r="C203" s="58">
        <v>33229.960253366691</v>
      </c>
      <c r="D203" s="58">
        <v>102569.69157847983</v>
      </c>
      <c r="E203" s="58">
        <v>211794.18615090215</v>
      </c>
      <c r="F203" s="58">
        <v>95706.718082101448</v>
      </c>
      <c r="G203" s="58">
        <v>81394.481930961643</v>
      </c>
      <c r="H203" s="58">
        <v>132751.86876580407</v>
      </c>
      <c r="I203" s="58">
        <v>31996.863301110123</v>
      </c>
      <c r="J203" s="59">
        <f t="shared" si="4"/>
        <v>796174.99999999988</v>
      </c>
      <c r="K203" s="150"/>
      <c r="M203" s="150"/>
    </row>
    <row r="204" spans="1:13" ht="20.100000000000001" customHeight="1" x14ac:dyDescent="0.25">
      <c r="A204" s="161" t="s">
        <v>68</v>
      </c>
      <c r="B204" s="58">
        <v>116.39138253488707</v>
      </c>
      <c r="C204" s="58">
        <v>717.11620795107035</v>
      </c>
      <c r="D204" s="58">
        <v>2.1372549019607843</v>
      </c>
      <c r="E204" s="58">
        <v>0</v>
      </c>
      <c r="F204" s="58">
        <v>1789.2029926718778</v>
      </c>
      <c r="G204" s="58">
        <v>3641.3685923588296</v>
      </c>
      <c r="H204" s="58">
        <v>0</v>
      </c>
      <c r="I204" s="58">
        <v>602.78356958137442</v>
      </c>
      <c r="J204" s="59">
        <f t="shared" si="4"/>
        <v>6869.0000000000009</v>
      </c>
      <c r="K204" s="150"/>
      <c r="M204" s="150"/>
    </row>
    <row r="205" spans="1:13" ht="20.100000000000001" customHeight="1" x14ac:dyDescent="0.25">
      <c r="A205" s="161" t="s">
        <v>69</v>
      </c>
      <c r="B205" s="58">
        <v>24667.328068151604</v>
      </c>
      <c r="C205" s="58">
        <v>30.285631002359914</v>
      </c>
      <c r="D205" s="58">
        <v>0</v>
      </c>
      <c r="E205" s="58">
        <v>20.151704280105307</v>
      </c>
      <c r="F205" s="58">
        <v>1513.9808471046999</v>
      </c>
      <c r="G205" s="58">
        <v>5.7385634444214446</v>
      </c>
      <c r="H205" s="58">
        <v>0</v>
      </c>
      <c r="I205" s="58">
        <v>31284.515186016812</v>
      </c>
      <c r="J205" s="59">
        <f t="shared" si="4"/>
        <v>57522</v>
      </c>
      <c r="K205" s="150"/>
      <c r="M205" s="150"/>
    </row>
    <row r="206" spans="1:13" ht="20.100000000000001" customHeight="1" x14ac:dyDescent="0.25">
      <c r="A206" s="161" t="s">
        <v>101</v>
      </c>
      <c r="B206" s="58">
        <v>17174.904014993619</v>
      </c>
      <c r="C206" s="58">
        <v>928.95435001418514</v>
      </c>
      <c r="D206" s="58">
        <v>495.82812375999765</v>
      </c>
      <c r="E206" s="58">
        <v>2859.9910844171745</v>
      </c>
      <c r="F206" s="58">
        <v>92464.607697361047</v>
      </c>
      <c r="G206" s="58">
        <v>0</v>
      </c>
      <c r="H206" s="58">
        <v>0</v>
      </c>
      <c r="I206" s="58">
        <v>5338.7147294539564</v>
      </c>
      <c r="J206" s="59">
        <f t="shared" si="4"/>
        <v>119262.99999999999</v>
      </c>
      <c r="K206" s="150"/>
      <c r="M206" s="150"/>
    </row>
    <row r="207" spans="1:13" ht="20.100000000000001" customHeight="1" x14ac:dyDescent="0.25">
      <c r="A207" s="161" t="s">
        <v>111</v>
      </c>
      <c r="B207" s="58">
        <v>31.075871650262634</v>
      </c>
      <c r="C207" s="58">
        <v>23.784411271293521</v>
      </c>
      <c r="D207" s="58">
        <v>0</v>
      </c>
      <c r="E207" s="58">
        <v>1073.2755342808584</v>
      </c>
      <c r="F207" s="58">
        <v>11370.122601139405</v>
      </c>
      <c r="G207" s="58">
        <v>0.76996805111821087</v>
      </c>
      <c r="H207" s="58">
        <v>0</v>
      </c>
      <c r="I207" s="58">
        <v>17.971613607062508</v>
      </c>
      <c r="J207" s="59">
        <f t="shared" si="4"/>
        <v>12516.999999999998</v>
      </c>
      <c r="K207" s="150"/>
      <c r="M207" s="150"/>
    </row>
    <row r="208" spans="1:13" ht="20.100000000000001" customHeight="1" x14ac:dyDescent="0.25">
      <c r="A208" s="161" t="s">
        <v>112</v>
      </c>
      <c r="B208" s="58">
        <v>4001.3589897304473</v>
      </c>
      <c r="C208" s="58">
        <v>188.99004079958652</v>
      </c>
      <c r="D208" s="58">
        <v>276.96526508226691</v>
      </c>
      <c r="E208" s="58">
        <v>5.9464666769317738</v>
      </c>
      <c r="F208" s="58">
        <v>3475.3489516972336</v>
      </c>
      <c r="G208" s="58">
        <v>5725.8207527633749</v>
      </c>
      <c r="H208" s="58">
        <v>0</v>
      </c>
      <c r="I208" s="58">
        <v>268.56953325015803</v>
      </c>
      <c r="J208" s="59">
        <f t="shared" si="4"/>
        <v>13943</v>
      </c>
      <c r="K208" s="150"/>
      <c r="M208" s="150"/>
    </row>
    <row r="209" spans="1:13" ht="20.100000000000001" customHeight="1" x14ac:dyDescent="0.25">
      <c r="A209" s="161" t="s">
        <v>113</v>
      </c>
      <c r="B209" s="58">
        <v>3008.8718840862339</v>
      </c>
      <c r="C209" s="58">
        <v>69.990315297622573</v>
      </c>
      <c r="D209" s="58">
        <v>537.24608501118564</v>
      </c>
      <c r="E209" s="58">
        <v>1455.0075782970591</v>
      </c>
      <c r="F209" s="58">
        <v>4380.4325440199345</v>
      </c>
      <c r="G209" s="58">
        <v>785.24941185740249</v>
      </c>
      <c r="H209" s="58">
        <v>747.90046076240492</v>
      </c>
      <c r="I209" s="58">
        <v>2617.3017206681575</v>
      </c>
      <c r="J209" s="59">
        <f t="shared" si="4"/>
        <v>13602.000000000002</v>
      </c>
      <c r="K209" s="150"/>
      <c r="M209" s="150"/>
    </row>
    <row r="210" spans="1:13" ht="20.100000000000001" customHeight="1" x14ac:dyDescent="0.25">
      <c r="A210" s="161" t="s">
        <v>114</v>
      </c>
      <c r="B210" s="58">
        <v>3464.5062813383338</v>
      </c>
      <c r="C210" s="58">
        <v>161.53485740153914</v>
      </c>
      <c r="D210" s="58">
        <v>6685.3500060126171</v>
      </c>
      <c r="E210" s="58">
        <v>0</v>
      </c>
      <c r="F210" s="58">
        <v>67578.932980038837</v>
      </c>
      <c r="G210" s="58">
        <v>6883.1142095877813</v>
      </c>
      <c r="H210" s="58">
        <v>39255.379516040972</v>
      </c>
      <c r="I210" s="58">
        <v>20856.182149579916</v>
      </c>
      <c r="J210" s="59">
        <f t="shared" si="4"/>
        <v>144885</v>
      </c>
      <c r="K210" s="150"/>
      <c r="M210" s="150"/>
    </row>
    <row r="211" spans="1:13" s="147" customFormat="1" ht="20.100000000000001" customHeight="1" x14ac:dyDescent="0.25">
      <c r="A211" s="189" t="s">
        <v>115</v>
      </c>
      <c r="B211" s="143">
        <v>972.80388465758688</v>
      </c>
      <c r="C211" s="143">
        <v>24213.999136903945</v>
      </c>
      <c r="D211" s="143">
        <v>20021.131288291035</v>
      </c>
      <c r="E211" s="143">
        <v>227.30224008100154</v>
      </c>
      <c r="F211" s="143">
        <v>12824.77887072175</v>
      </c>
      <c r="G211" s="143">
        <v>1355.627133724362</v>
      </c>
      <c r="H211" s="143">
        <v>16.753907421640559</v>
      </c>
      <c r="I211" s="143">
        <v>4515.50353819868</v>
      </c>
      <c r="J211" s="190">
        <f t="shared" si="4"/>
        <v>64147.9</v>
      </c>
      <c r="K211" s="150"/>
      <c r="L211" s="148"/>
      <c r="M211" s="150"/>
    </row>
    <row r="212" spans="1:13" ht="20.100000000000001" customHeight="1" x14ac:dyDescent="0.25">
      <c r="A212" s="161" t="s">
        <v>107</v>
      </c>
      <c r="B212" s="58">
        <v>4446.085738442328</v>
      </c>
      <c r="C212" s="58">
        <v>89.017892547217329</v>
      </c>
      <c r="D212" s="58">
        <v>159.81520358752277</v>
      </c>
      <c r="E212" s="58">
        <v>75.417822528491044</v>
      </c>
      <c r="F212" s="58">
        <v>7.1577468911094044</v>
      </c>
      <c r="G212" s="58">
        <v>140.68734192190229</v>
      </c>
      <c r="H212" s="58">
        <v>61.041118080448641</v>
      </c>
      <c r="I212" s="58">
        <v>2445.7771360009806</v>
      </c>
      <c r="J212" s="59">
        <f t="shared" si="4"/>
        <v>7425</v>
      </c>
      <c r="K212" s="150"/>
      <c r="M212" s="150"/>
    </row>
    <row r="213" spans="1:13" ht="20.100000000000001" customHeight="1" x14ac:dyDescent="0.25">
      <c r="A213" s="161" t="s">
        <v>116</v>
      </c>
      <c r="B213" s="58">
        <v>68718.134795170234</v>
      </c>
      <c r="C213" s="58">
        <v>17018.547772737678</v>
      </c>
      <c r="D213" s="58">
        <v>4023.2491610579264</v>
      </c>
      <c r="E213" s="58">
        <v>10489.151587706318</v>
      </c>
      <c r="F213" s="58">
        <v>20521.808031989363</v>
      </c>
      <c r="G213" s="58">
        <v>12.001929560326804</v>
      </c>
      <c r="H213" s="58">
        <v>0</v>
      </c>
      <c r="I213" s="58">
        <v>13244.106721778169</v>
      </c>
      <c r="J213" s="59">
        <f t="shared" si="4"/>
        <v>134027.00000000003</v>
      </c>
      <c r="K213" s="150"/>
      <c r="M213" s="150"/>
    </row>
    <row r="214" spans="1:13" ht="20.100000000000001" customHeight="1" x14ac:dyDescent="0.25">
      <c r="A214" s="161" t="s">
        <v>70</v>
      </c>
      <c r="B214" s="58">
        <v>5680376.4518582262</v>
      </c>
      <c r="C214" s="58">
        <v>343095.75081238209</v>
      </c>
      <c r="D214" s="58">
        <v>35461667.187338479</v>
      </c>
      <c r="E214" s="58">
        <v>653558.8211067291</v>
      </c>
      <c r="F214" s="58">
        <v>1046010.6749967552</v>
      </c>
      <c r="G214" s="58">
        <v>1189199.0298413262</v>
      </c>
      <c r="H214" s="58">
        <v>1286042.6687238924</v>
      </c>
      <c r="I214" s="58">
        <v>740787.41532221832</v>
      </c>
      <c r="J214" s="59">
        <f t="shared" si="4"/>
        <v>46400738.000000022</v>
      </c>
      <c r="K214" s="150"/>
      <c r="M214" s="150"/>
    </row>
    <row r="215" spans="1:13" ht="20.100000000000001" customHeight="1" thickBot="1" x14ac:dyDescent="0.3">
      <c r="A215" s="162" t="s">
        <v>71</v>
      </c>
      <c r="B215" s="163">
        <v>477992.51659011486</v>
      </c>
      <c r="C215" s="163">
        <v>737421.03946790926</v>
      </c>
      <c r="D215" s="163">
        <v>213526.05982952521</v>
      </c>
      <c r="E215" s="163">
        <v>567027.08947042376</v>
      </c>
      <c r="F215" s="163">
        <v>266367.25900520093</v>
      </c>
      <c r="G215" s="163">
        <v>111500.60199342517</v>
      </c>
      <c r="H215" s="163">
        <v>149570.31338069992</v>
      </c>
      <c r="I215" s="163">
        <v>111157.12026270073</v>
      </c>
      <c r="J215" s="164">
        <f t="shared" si="4"/>
        <v>2634562</v>
      </c>
      <c r="K215" s="150"/>
      <c r="M215" s="150"/>
    </row>
    <row r="216" spans="1:13" s="147" customFormat="1" ht="12" customHeight="1" x14ac:dyDescent="0.25">
      <c r="A216" s="113" t="s">
        <v>72</v>
      </c>
      <c r="B216" s="115"/>
      <c r="C216" s="115"/>
      <c r="D216" s="112"/>
      <c r="E216" s="115"/>
      <c r="F216" s="112"/>
      <c r="G216" s="112"/>
      <c r="L216" s="148"/>
    </row>
    <row r="217" spans="1:13" s="147" customFormat="1" ht="13.5" customHeight="1" x14ac:dyDescent="0.25">
      <c r="A217" s="113" t="s">
        <v>73</v>
      </c>
      <c r="B217" s="112"/>
      <c r="C217" s="112"/>
      <c r="D217" s="112"/>
      <c r="E217" s="112"/>
      <c r="F217" s="112"/>
      <c r="G217" s="112"/>
      <c r="L217" s="148"/>
    </row>
    <row r="218" spans="1:13" s="147" customFormat="1" ht="12.75" customHeight="1" x14ac:dyDescent="0.25">
      <c r="A218" s="113" t="s">
        <v>268</v>
      </c>
      <c r="B218" s="112"/>
      <c r="C218" s="112"/>
      <c r="D218" s="112"/>
      <c r="E218" s="112"/>
      <c r="F218" s="112"/>
      <c r="G218" s="112"/>
      <c r="L218" s="148"/>
    </row>
    <row r="219" spans="1:13" s="147" customFormat="1" ht="12.75" customHeight="1" x14ac:dyDescent="0.25">
      <c r="A219" s="113" t="s">
        <v>244</v>
      </c>
      <c r="B219" s="112"/>
      <c r="C219" s="112"/>
      <c r="D219" s="112"/>
      <c r="E219" s="112"/>
      <c r="F219" s="112"/>
      <c r="G219" s="112"/>
      <c r="L219" s="148"/>
    </row>
    <row r="220" spans="1:13" s="147" customFormat="1" ht="11.25" customHeight="1" x14ac:dyDescent="0.25">
      <c r="A220" s="113" t="s">
        <v>267</v>
      </c>
      <c r="B220" s="112"/>
      <c r="C220" s="112"/>
      <c r="D220" s="112"/>
      <c r="E220" s="112"/>
      <c r="F220" s="112"/>
      <c r="G220" s="112"/>
      <c r="L220" s="148"/>
    </row>
    <row r="221" spans="1:13" s="147" customFormat="1" x14ac:dyDescent="0.25">
      <c r="A221" s="113"/>
      <c r="B221" s="112"/>
      <c r="C221" s="112"/>
      <c r="D221" s="112"/>
      <c r="E221" s="112"/>
      <c r="F221" s="112"/>
      <c r="G221" s="112"/>
      <c r="L221" s="148"/>
    </row>
    <row r="222" spans="1:13" s="147" customFormat="1" x14ac:dyDescent="0.25">
      <c r="A222" s="113"/>
      <c r="B222" s="112"/>
      <c r="C222" s="112"/>
      <c r="D222" s="112"/>
      <c r="E222" s="112"/>
      <c r="F222" s="112"/>
      <c r="G222" s="112"/>
      <c r="L222" s="148"/>
    </row>
    <row r="223" spans="1:13" s="147" customFormat="1" x14ac:dyDescent="0.25">
      <c r="A223" s="113"/>
      <c r="B223" s="112"/>
      <c r="C223" s="112"/>
      <c r="D223" s="112"/>
      <c r="E223" s="112"/>
      <c r="F223" s="112"/>
      <c r="G223" s="112"/>
      <c r="L223" s="148"/>
    </row>
    <row r="224" spans="1:13" s="147" customFormat="1" x14ac:dyDescent="0.25">
      <c r="L224" s="148"/>
    </row>
    <row r="225" spans="1:13" s="147" customFormat="1" x14ac:dyDescent="0.25">
      <c r="A225" s="199" t="s">
        <v>273</v>
      </c>
      <c r="B225" s="199"/>
      <c r="C225" s="199"/>
      <c r="D225" s="199"/>
      <c r="E225" s="199"/>
      <c r="F225" s="199"/>
      <c r="G225" s="199"/>
      <c r="H225" s="199"/>
      <c r="I225" s="199"/>
      <c r="J225" s="199"/>
      <c r="L225" s="148"/>
    </row>
    <row r="226" spans="1:13" s="147" customFormat="1" ht="16.5" thickBot="1" x14ac:dyDescent="0.3">
      <c r="A226" s="199" t="s">
        <v>88</v>
      </c>
      <c r="B226" s="199"/>
      <c r="C226" s="199"/>
      <c r="D226" s="199"/>
      <c r="E226" s="199"/>
      <c r="F226" s="199"/>
      <c r="G226" s="199"/>
      <c r="H226" s="199"/>
      <c r="I226" s="199"/>
      <c r="J226" s="199"/>
      <c r="L226" s="148"/>
    </row>
    <row r="227" spans="1:13" ht="19.5" customHeight="1" x14ac:dyDescent="0.25">
      <c r="A227" s="65" t="s">
        <v>1</v>
      </c>
      <c r="B227" s="66" t="s">
        <v>2</v>
      </c>
      <c r="C227" s="66" t="s">
        <v>3</v>
      </c>
      <c r="D227" s="66" t="s">
        <v>4</v>
      </c>
      <c r="E227" s="66" t="s">
        <v>5</v>
      </c>
      <c r="F227" s="66" t="s">
        <v>6</v>
      </c>
      <c r="G227" s="66" t="s">
        <v>7</v>
      </c>
      <c r="H227" s="66" t="s">
        <v>8</v>
      </c>
      <c r="I227" s="66" t="s">
        <v>9</v>
      </c>
      <c r="J227" s="67" t="s">
        <v>10</v>
      </c>
    </row>
    <row r="228" spans="1:13" ht="20.100000000000001" customHeight="1" x14ac:dyDescent="0.25">
      <c r="A228" s="161" t="s">
        <v>243</v>
      </c>
      <c r="B228" s="58">
        <v>166869.57999225927</v>
      </c>
      <c r="C228" s="58">
        <v>7108619.9863398485</v>
      </c>
      <c r="D228" s="58">
        <v>3494048.5681442549</v>
      </c>
      <c r="E228" s="58">
        <v>2529499.5709445262</v>
      </c>
      <c r="F228" s="58">
        <v>193713.58382040603</v>
      </c>
      <c r="G228" s="58">
        <v>0</v>
      </c>
      <c r="H228" s="58">
        <v>647491.80299959704</v>
      </c>
      <c r="I228" s="58">
        <v>281275.90775910753</v>
      </c>
      <c r="J228" s="59">
        <f t="shared" ref="J228:J266" si="5">SUM(B228:I228)</f>
        <v>14421519</v>
      </c>
      <c r="K228" s="150"/>
      <c r="M228" s="150"/>
    </row>
    <row r="229" spans="1:13" ht="20.100000000000001" customHeight="1" x14ac:dyDescent="0.25">
      <c r="A229" s="161" t="s">
        <v>12</v>
      </c>
      <c r="B229" s="58">
        <v>106319.44364258062</v>
      </c>
      <c r="C229" s="58">
        <v>57672.337650928974</v>
      </c>
      <c r="D229" s="58">
        <v>132468.45026648563</v>
      </c>
      <c r="E229" s="58">
        <v>42805.644000103086</v>
      </c>
      <c r="F229" s="58">
        <v>83516.108360053549</v>
      </c>
      <c r="G229" s="58">
        <v>91285.475429443846</v>
      </c>
      <c r="H229" s="58">
        <v>653000.97925928514</v>
      </c>
      <c r="I229" s="58">
        <v>39401.561391119118</v>
      </c>
      <c r="J229" s="59">
        <f t="shared" si="5"/>
        <v>1206470</v>
      </c>
      <c r="K229" s="150"/>
      <c r="M229" s="150"/>
    </row>
    <row r="230" spans="1:13" ht="20.100000000000001" customHeight="1" x14ac:dyDescent="0.25">
      <c r="A230" s="161" t="s">
        <v>13</v>
      </c>
      <c r="B230" s="58">
        <v>0</v>
      </c>
      <c r="C230" s="58">
        <v>0</v>
      </c>
      <c r="D230" s="58">
        <v>448</v>
      </c>
      <c r="E230" s="58">
        <v>457.84790874524714</v>
      </c>
      <c r="F230" s="58">
        <v>0</v>
      </c>
      <c r="G230" s="58">
        <v>2411.8153713708634</v>
      </c>
      <c r="H230" s="58">
        <v>3778.3367198838901</v>
      </c>
      <c r="I230" s="58">
        <v>0</v>
      </c>
      <c r="J230" s="59">
        <f t="shared" si="5"/>
        <v>7096</v>
      </c>
      <c r="K230" s="150"/>
      <c r="M230" s="150"/>
    </row>
    <row r="231" spans="1:13" ht="20.100000000000001" customHeight="1" x14ac:dyDescent="0.25">
      <c r="A231" s="161" t="s">
        <v>14</v>
      </c>
      <c r="B231" s="58">
        <v>69905.935920595832</v>
      </c>
      <c r="C231" s="58">
        <v>6654730.8604176631</v>
      </c>
      <c r="D231" s="58">
        <v>216308.9913451561</v>
      </c>
      <c r="E231" s="58">
        <v>6284.760750547669</v>
      </c>
      <c r="F231" s="58">
        <v>760747.30431059247</v>
      </c>
      <c r="G231" s="58">
        <v>198051.32712057026</v>
      </c>
      <c r="H231" s="58">
        <v>363346.83626832993</v>
      </c>
      <c r="I231" s="58">
        <v>1294339.9838665433</v>
      </c>
      <c r="J231" s="59">
        <f t="shared" si="5"/>
        <v>9563716</v>
      </c>
      <c r="K231" s="150"/>
      <c r="M231" s="150"/>
    </row>
    <row r="232" spans="1:13" ht="20.100000000000001" customHeight="1" x14ac:dyDescent="0.25">
      <c r="A232" s="161" t="s">
        <v>15</v>
      </c>
      <c r="B232" s="58">
        <v>693.36702923246003</v>
      </c>
      <c r="C232" s="58">
        <v>2289.9755248374563</v>
      </c>
      <c r="D232" s="58">
        <v>21666.264128701172</v>
      </c>
      <c r="E232" s="58">
        <v>61.836921003324946</v>
      </c>
      <c r="F232" s="58">
        <v>0</v>
      </c>
      <c r="G232" s="58">
        <v>37.202770514369341</v>
      </c>
      <c r="H232" s="58">
        <v>105465.04461363974</v>
      </c>
      <c r="I232" s="58">
        <v>8664.3090120714714</v>
      </c>
      <c r="J232" s="59">
        <f t="shared" si="5"/>
        <v>138878</v>
      </c>
      <c r="K232" s="150"/>
      <c r="M232" s="150"/>
    </row>
    <row r="233" spans="1:13" ht="20.100000000000001" customHeight="1" x14ac:dyDescent="0.25">
      <c r="A233" s="161" t="s">
        <v>16</v>
      </c>
      <c r="B233" s="58">
        <v>11971.606549691989</v>
      </c>
      <c r="C233" s="58">
        <v>2593.4786550522472</v>
      </c>
      <c r="D233" s="58">
        <v>4620.0222667524722</v>
      </c>
      <c r="E233" s="58">
        <v>19729.554565776543</v>
      </c>
      <c r="F233" s="58">
        <v>30953.293401808434</v>
      </c>
      <c r="G233" s="58">
        <v>27249.885376891678</v>
      </c>
      <c r="H233" s="58">
        <v>337576.53740595467</v>
      </c>
      <c r="I233" s="58">
        <v>17024.621778071902</v>
      </c>
      <c r="J233" s="59">
        <f t="shared" si="5"/>
        <v>451718.99999999994</v>
      </c>
      <c r="K233" s="150"/>
      <c r="M233" s="150"/>
    </row>
    <row r="234" spans="1:13" ht="20.100000000000001" customHeight="1" x14ac:dyDescent="0.25">
      <c r="A234" s="161" t="s">
        <v>17</v>
      </c>
      <c r="B234" s="58">
        <v>1973.7792351280827</v>
      </c>
      <c r="C234" s="58">
        <v>1172.3691464776186</v>
      </c>
      <c r="D234" s="58">
        <v>6820.8298011070292</v>
      </c>
      <c r="E234" s="58">
        <v>1023.4875111021755</v>
      </c>
      <c r="F234" s="58">
        <v>4390.9812792045586</v>
      </c>
      <c r="G234" s="58">
        <v>76056.100905134343</v>
      </c>
      <c r="H234" s="58">
        <v>200579.70313042606</v>
      </c>
      <c r="I234" s="58">
        <v>85523.748991420143</v>
      </c>
      <c r="J234" s="59">
        <f t="shared" si="5"/>
        <v>377541</v>
      </c>
      <c r="K234" s="150"/>
      <c r="M234" s="150"/>
    </row>
    <row r="235" spans="1:13" ht="20.100000000000001" customHeight="1" x14ac:dyDescent="0.25">
      <c r="A235" s="161" t="s">
        <v>18</v>
      </c>
      <c r="B235" s="58">
        <v>3489.8682132639792</v>
      </c>
      <c r="C235" s="58">
        <v>0</v>
      </c>
      <c r="D235" s="58">
        <v>2754.8894587229997</v>
      </c>
      <c r="E235" s="58">
        <v>0</v>
      </c>
      <c r="F235" s="58">
        <v>148.82975861896949</v>
      </c>
      <c r="G235" s="58">
        <v>2357.2141547283986</v>
      </c>
      <c r="H235" s="58">
        <v>4412.5383825198978</v>
      </c>
      <c r="I235" s="58">
        <v>2718.6600321457558</v>
      </c>
      <c r="J235" s="59">
        <f t="shared" si="5"/>
        <v>15882</v>
      </c>
      <c r="K235" s="150"/>
      <c r="M235" s="150"/>
    </row>
    <row r="236" spans="1:13" ht="20.100000000000001" customHeight="1" x14ac:dyDescent="0.25">
      <c r="A236" s="161" t="s">
        <v>19</v>
      </c>
      <c r="B236" s="58">
        <v>6620.7800664448951</v>
      </c>
      <c r="C236" s="58">
        <v>6765.7125371679149</v>
      </c>
      <c r="D236" s="58">
        <v>18710.615765310136</v>
      </c>
      <c r="E236" s="58">
        <v>1240.7787873465631</v>
      </c>
      <c r="F236" s="58">
        <v>41027.141149023737</v>
      </c>
      <c r="G236" s="58">
        <v>123785.56422164384</v>
      </c>
      <c r="H236" s="58">
        <v>288046.57867655152</v>
      </c>
      <c r="I236" s="58">
        <v>4298.828796511345</v>
      </c>
      <c r="J236" s="59">
        <f t="shared" si="5"/>
        <v>490495.99999999994</v>
      </c>
      <c r="K236" s="150"/>
      <c r="M236" s="150"/>
    </row>
    <row r="237" spans="1:13" ht="20.100000000000001" customHeight="1" x14ac:dyDescent="0.25">
      <c r="A237" s="161" t="s">
        <v>90</v>
      </c>
      <c r="B237" s="58">
        <v>110323.2521264289</v>
      </c>
      <c r="C237" s="58">
        <v>0</v>
      </c>
      <c r="D237" s="58">
        <v>158.41218016633556</v>
      </c>
      <c r="E237" s="58">
        <v>19315.228352782866</v>
      </c>
      <c r="F237" s="58">
        <v>0</v>
      </c>
      <c r="G237" s="58">
        <v>0</v>
      </c>
      <c r="H237" s="58">
        <v>1473.1073406218941</v>
      </c>
      <c r="I237" s="58">
        <v>0</v>
      </c>
      <c r="J237" s="59">
        <f t="shared" si="5"/>
        <v>131270</v>
      </c>
      <c r="K237" s="150"/>
      <c r="M237" s="150"/>
    </row>
    <row r="238" spans="1:13" ht="20.100000000000001" customHeight="1" x14ac:dyDescent="0.25">
      <c r="A238" s="161" t="s">
        <v>20</v>
      </c>
      <c r="B238" s="58">
        <v>237466.93383069738</v>
      </c>
      <c r="C238" s="58">
        <v>203414.40736762015</v>
      </c>
      <c r="D238" s="58">
        <v>11344.141785023477</v>
      </c>
      <c r="E238" s="58">
        <v>276625.83695894864</v>
      </c>
      <c r="F238" s="58">
        <v>51198.872664682436</v>
      </c>
      <c r="G238" s="58">
        <v>60503.065015801396</v>
      </c>
      <c r="H238" s="58">
        <v>387885.50976413809</v>
      </c>
      <c r="I238" s="58">
        <v>54786.232613088425</v>
      </c>
      <c r="J238" s="59">
        <f t="shared" si="5"/>
        <v>1283225</v>
      </c>
      <c r="K238" s="150"/>
      <c r="M238" s="150"/>
    </row>
    <row r="239" spans="1:13" ht="20.100000000000001" customHeight="1" x14ac:dyDescent="0.25">
      <c r="A239" s="161" t="s">
        <v>21</v>
      </c>
      <c r="B239" s="58">
        <v>6696.0398900541832</v>
      </c>
      <c r="C239" s="58">
        <v>116674.04362225978</v>
      </c>
      <c r="D239" s="58">
        <v>2772.2455219054546</v>
      </c>
      <c r="E239" s="58">
        <v>17044.283715066056</v>
      </c>
      <c r="F239" s="58">
        <v>141736.42227006663</v>
      </c>
      <c r="G239" s="58">
        <v>90057.073684168485</v>
      </c>
      <c r="H239" s="58">
        <v>86.936823171206854</v>
      </c>
      <c r="I239" s="58">
        <v>320243.95447330829</v>
      </c>
      <c r="J239" s="59">
        <f t="shared" si="5"/>
        <v>695311.00000000012</v>
      </c>
      <c r="K239" s="150"/>
      <c r="M239" s="150"/>
    </row>
    <row r="240" spans="1:13" ht="20.100000000000001" customHeight="1" x14ac:dyDescent="0.25">
      <c r="A240" s="161" t="s">
        <v>22</v>
      </c>
      <c r="B240" s="58">
        <v>0</v>
      </c>
      <c r="C240" s="58">
        <v>0</v>
      </c>
      <c r="D240" s="58">
        <v>0</v>
      </c>
      <c r="E240" s="58">
        <v>1940263.757517461</v>
      </c>
      <c r="F240" s="58">
        <v>17079.812554516222</v>
      </c>
      <c r="G240" s="58">
        <v>16840.403900548154</v>
      </c>
      <c r="H240" s="58">
        <v>27632.026027474752</v>
      </c>
      <c r="I240" s="58">
        <v>0</v>
      </c>
      <c r="J240" s="59">
        <f t="shared" si="5"/>
        <v>2001816</v>
      </c>
      <c r="K240" s="150"/>
      <c r="M240" s="150"/>
    </row>
    <row r="241" spans="1:13" ht="20.100000000000001" customHeight="1" x14ac:dyDescent="0.25">
      <c r="A241" s="161" t="s">
        <v>23</v>
      </c>
      <c r="B241" s="58">
        <v>41867.993687647555</v>
      </c>
      <c r="C241" s="58">
        <v>296272.43239527545</v>
      </c>
      <c r="D241" s="58">
        <v>7243.2210845379732</v>
      </c>
      <c r="E241" s="58">
        <v>59953.613229001981</v>
      </c>
      <c r="F241" s="58">
        <v>117700.00071150441</v>
      </c>
      <c r="G241" s="58">
        <v>132936.43766692549</v>
      </c>
      <c r="H241" s="58">
        <v>2257.6420359522185</v>
      </c>
      <c r="I241" s="58">
        <v>139138.65918915489</v>
      </c>
      <c r="J241" s="59">
        <f t="shared" si="5"/>
        <v>797369.99999999988</v>
      </c>
      <c r="K241" s="150"/>
      <c r="M241" s="150"/>
    </row>
    <row r="242" spans="1:13" ht="20.100000000000001" customHeight="1" x14ac:dyDescent="0.25">
      <c r="A242" s="161" t="s">
        <v>24</v>
      </c>
      <c r="B242" s="58">
        <v>946030.05158660002</v>
      </c>
      <c r="C242" s="58">
        <v>482814.85634624306</v>
      </c>
      <c r="D242" s="58">
        <v>454773.16804419173</v>
      </c>
      <c r="E242" s="58">
        <v>961528.7993710842</v>
      </c>
      <c r="F242" s="58">
        <v>242557.55243557939</v>
      </c>
      <c r="G242" s="58">
        <v>126718.9501418182</v>
      </c>
      <c r="H242" s="58">
        <v>265331.0360186281</v>
      </c>
      <c r="I242" s="58">
        <v>222634.58605585535</v>
      </c>
      <c r="J242" s="59">
        <f t="shared" si="5"/>
        <v>3702389</v>
      </c>
      <c r="K242" s="150"/>
      <c r="M242" s="150"/>
    </row>
    <row r="243" spans="1:13" ht="20.100000000000001" customHeight="1" x14ac:dyDescent="0.25">
      <c r="A243" s="161" t="s">
        <v>91</v>
      </c>
      <c r="B243" s="58">
        <v>0</v>
      </c>
      <c r="C243" s="58">
        <v>5514.2268418079784</v>
      </c>
      <c r="D243" s="58">
        <v>21.951429455730636</v>
      </c>
      <c r="E243" s="58">
        <v>42.780536246276071</v>
      </c>
      <c r="F243" s="58">
        <v>2994.5136798209733</v>
      </c>
      <c r="G243" s="58">
        <v>1673.0431034139597</v>
      </c>
      <c r="H243" s="58">
        <v>0</v>
      </c>
      <c r="I243" s="58">
        <v>7255.4844092550811</v>
      </c>
      <c r="J243" s="59">
        <f t="shared" si="5"/>
        <v>17502</v>
      </c>
      <c r="K243" s="150"/>
      <c r="M243" s="150"/>
    </row>
    <row r="244" spans="1:13" ht="20.100000000000001" customHeight="1" x14ac:dyDescent="0.25">
      <c r="A244" s="161" t="s">
        <v>25</v>
      </c>
      <c r="B244" s="58">
        <v>225340.52785174071</v>
      </c>
      <c r="C244" s="58">
        <v>73469.540581273264</v>
      </c>
      <c r="D244" s="58">
        <v>157138.27858170174</v>
      </c>
      <c r="E244" s="58">
        <v>117249.85888836024</v>
      </c>
      <c r="F244" s="58">
        <v>93282.18973761407</v>
      </c>
      <c r="G244" s="58">
        <v>72543.490466091724</v>
      </c>
      <c r="H244" s="58">
        <v>232048.91204164439</v>
      </c>
      <c r="I244" s="58">
        <v>53687.201851573933</v>
      </c>
      <c r="J244" s="59">
        <f t="shared" si="5"/>
        <v>1024760.0000000001</v>
      </c>
      <c r="K244" s="150"/>
      <c r="M244" s="150"/>
    </row>
    <row r="245" spans="1:13" ht="20.100000000000001" customHeight="1" x14ac:dyDescent="0.25">
      <c r="A245" s="161" t="s">
        <v>26</v>
      </c>
      <c r="B245" s="58">
        <v>0</v>
      </c>
      <c r="C245" s="58">
        <v>0</v>
      </c>
      <c r="D245" s="58">
        <v>0</v>
      </c>
      <c r="E245" s="58">
        <v>33143</v>
      </c>
      <c r="F245" s="58">
        <v>0</v>
      </c>
      <c r="G245" s="58">
        <v>0</v>
      </c>
      <c r="H245" s="58">
        <v>0</v>
      </c>
      <c r="I245" s="58">
        <v>0</v>
      </c>
      <c r="J245" s="59">
        <f t="shared" si="5"/>
        <v>33143</v>
      </c>
      <c r="K245" s="150"/>
      <c r="M245" s="150"/>
    </row>
    <row r="246" spans="1:13" ht="20.100000000000001" customHeight="1" x14ac:dyDescent="0.25">
      <c r="A246" s="161" t="s">
        <v>27</v>
      </c>
      <c r="B246" s="58">
        <v>47259.837172510837</v>
      </c>
      <c r="C246" s="58">
        <v>99665.385190410001</v>
      </c>
      <c r="D246" s="58">
        <v>23566.042717859706</v>
      </c>
      <c r="E246" s="58">
        <v>56800.794027354626</v>
      </c>
      <c r="F246" s="58">
        <v>181225.3539457244</v>
      </c>
      <c r="G246" s="58">
        <v>183855.79960417197</v>
      </c>
      <c r="H246" s="58">
        <v>141615.96543809364</v>
      </c>
      <c r="I246" s="58">
        <v>203702.82190387486</v>
      </c>
      <c r="J246" s="59">
        <f t="shared" si="5"/>
        <v>937692.00000000012</v>
      </c>
      <c r="K246" s="150"/>
      <c r="M246" s="150"/>
    </row>
    <row r="247" spans="1:13" ht="20.100000000000001" customHeight="1" x14ac:dyDescent="0.25">
      <c r="A247" s="161" t="s">
        <v>28</v>
      </c>
      <c r="B247" s="58">
        <v>53366.532262883702</v>
      </c>
      <c r="C247" s="58">
        <v>7048.8431325810907</v>
      </c>
      <c r="D247" s="58">
        <v>11157.309229284614</v>
      </c>
      <c r="E247" s="58">
        <v>73751.754903315858</v>
      </c>
      <c r="F247" s="58">
        <v>17650.538071564853</v>
      </c>
      <c r="G247" s="58">
        <v>196196.68340279433</v>
      </c>
      <c r="H247" s="58">
        <v>177051.94904260206</v>
      </c>
      <c r="I247" s="58">
        <v>6044.3899549735561</v>
      </c>
      <c r="J247" s="59">
        <f t="shared" si="5"/>
        <v>542268.00000000012</v>
      </c>
      <c r="K247" s="150"/>
      <c r="M247" s="150"/>
    </row>
    <row r="248" spans="1:13" ht="20.100000000000001" customHeight="1" x14ac:dyDescent="0.25">
      <c r="A248" s="161" t="s">
        <v>29</v>
      </c>
      <c r="B248" s="58">
        <v>201649.66781833896</v>
      </c>
      <c r="C248" s="58">
        <v>31.051046673379432</v>
      </c>
      <c r="D248" s="58">
        <v>63741.782104942664</v>
      </c>
      <c r="E248" s="58">
        <v>289185.91534683126</v>
      </c>
      <c r="F248" s="58">
        <v>175328.31017967084</v>
      </c>
      <c r="G248" s="58">
        <v>42573.666551500202</v>
      </c>
      <c r="H248" s="58">
        <v>805130.80166391574</v>
      </c>
      <c r="I248" s="58">
        <v>1208.8052881267831</v>
      </c>
      <c r="J248" s="59">
        <f t="shared" si="5"/>
        <v>1578849.9999999998</v>
      </c>
      <c r="K248" s="150"/>
      <c r="M248" s="150"/>
    </row>
    <row r="249" spans="1:13" ht="20.100000000000001" customHeight="1" x14ac:dyDescent="0.25">
      <c r="A249" s="161" t="s">
        <v>30</v>
      </c>
      <c r="B249" s="58">
        <v>16395.345168069558</v>
      </c>
      <c r="C249" s="58">
        <v>757.55387461923874</v>
      </c>
      <c r="D249" s="58">
        <v>1360.7359002475962</v>
      </c>
      <c r="E249" s="58">
        <v>94524.406259100986</v>
      </c>
      <c r="F249" s="58">
        <v>163469.50143144513</v>
      </c>
      <c r="G249" s="58">
        <v>15075.400171484282</v>
      </c>
      <c r="H249" s="58">
        <v>3852.0573720531384</v>
      </c>
      <c r="I249" s="58">
        <v>2281.9998229800053</v>
      </c>
      <c r="J249" s="59">
        <f t="shared" si="5"/>
        <v>297716.99999999994</v>
      </c>
      <c r="K249" s="150"/>
      <c r="M249" s="150"/>
    </row>
    <row r="250" spans="1:13" ht="20.100000000000001" customHeight="1" x14ac:dyDescent="0.25">
      <c r="A250" s="161" t="s">
        <v>31</v>
      </c>
      <c r="B250" s="58">
        <v>4816.0700436073485</v>
      </c>
      <c r="C250" s="58">
        <v>192.23394145956314</v>
      </c>
      <c r="D250" s="58">
        <v>3.1499534306116113</v>
      </c>
      <c r="E250" s="58">
        <v>126602.11917785507</v>
      </c>
      <c r="F250" s="58">
        <v>2689.0215008280775</v>
      </c>
      <c r="G250" s="58">
        <v>75.243428439164461</v>
      </c>
      <c r="H250" s="58">
        <v>465.84200786331076</v>
      </c>
      <c r="I250" s="58">
        <v>211.31994651686821</v>
      </c>
      <c r="J250" s="59">
        <f t="shared" si="5"/>
        <v>135055</v>
      </c>
      <c r="K250" s="150"/>
      <c r="M250" s="150"/>
    </row>
    <row r="251" spans="1:13" ht="20.100000000000001" customHeight="1" x14ac:dyDescent="0.25">
      <c r="A251" s="161" t="s">
        <v>32</v>
      </c>
      <c r="B251" s="58">
        <v>2176.3907699063852</v>
      </c>
      <c r="C251" s="58">
        <v>101.16847826086956</v>
      </c>
      <c r="D251" s="58">
        <v>0</v>
      </c>
      <c r="E251" s="58">
        <v>793203.73646822851</v>
      </c>
      <c r="F251" s="58">
        <v>131803.57998357687</v>
      </c>
      <c r="G251" s="58">
        <v>2023.3792325056434</v>
      </c>
      <c r="H251" s="58">
        <v>2481.0605200037799</v>
      </c>
      <c r="I251" s="58">
        <v>960.68454751790591</v>
      </c>
      <c r="J251" s="59">
        <f t="shared" si="5"/>
        <v>932750</v>
      </c>
      <c r="K251" s="150"/>
      <c r="M251" s="150"/>
    </row>
    <row r="252" spans="1:13" ht="20.100000000000001" customHeight="1" x14ac:dyDescent="0.25">
      <c r="A252" s="161" t="s">
        <v>33</v>
      </c>
      <c r="B252" s="58">
        <v>3690.7237256020958</v>
      </c>
      <c r="C252" s="58">
        <v>0</v>
      </c>
      <c r="D252" s="58">
        <v>0</v>
      </c>
      <c r="E252" s="58">
        <v>4299636.9776642025</v>
      </c>
      <c r="F252" s="58">
        <v>18101.115795451064</v>
      </c>
      <c r="G252" s="58">
        <v>13883.602457082914</v>
      </c>
      <c r="H252" s="58">
        <v>469.98949214877086</v>
      </c>
      <c r="I252" s="58">
        <v>11598.590865513255</v>
      </c>
      <c r="J252" s="59">
        <f t="shared" si="5"/>
        <v>4347381.0000000009</v>
      </c>
      <c r="K252" s="150"/>
      <c r="M252" s="150"/>
    </row>
    <row r="253" spans="1:13" ht="20.100000000000001" customHeight="1" x14ac:dyDescent="0.25">
      <c r="A253" s="161" t="s">
        <v>34</v>
      </c>
      <c r="B253" s="58">
        <v>3396.6054308380076</v>
      </c>
      <c r="C253" s="58">
        <v>444.76753078638143</v>
      </c>
      <c r="D253" s="58">
        <v>63516.577743419315</v>
      </c>
      <c r="E253" s="58">
        <v>618.18938764508243</v>
      </c>
      <c r="F253" s="58">
        <v>488017.07512721152</v>
      </c>
      <c r="G253" s="58">
        <v>4991.3425835297085</v>
      </c>
      <c r="H253" s="58">
        <v>21994.857403117447</v>
      </c>
      <c r="I253" s="58">
        <v>1411.5847934525882</v>
      </c>
      <c r="J253" s="59">
        <f t="shared" si="5"/>
        <v>584391</v>
      </c>
      <c r="K253" s="150"/>
      <c r="M253" s="150"/>
    </row>
    <row r="254" spans="1:13" ht="20.100000000000001" customHeight="1" x14ac:dyDescent="0.25">
      <c r="A254" s="161" t="s">
        <v>84</v>
      </c>
      <c r="B254" s="58">
        <v>104883.96568037881</v>
      </c>
      <c r="C254" s="58">
        <v>144.3744147560912</v>
      </c>
      <c r="D254" s="58">
        <v>12160.641046054139</v>
      </c>
      <c r="E254" s="58">
        <v>578348.80605014937</v>
      </c>
      <c r="F254" s="58">
        <v>1722016.4163956104</v>
      </c>
      <c r="G254" s="58">
        <v>0</v>
      </c>
      <c r="H254" s="58">
        <v>9241.5883624541457</v>
      </c>
      <c r="I254" s="58">
        <v>23504.208050596815</v>
      </c>
      <c r="J254" s="59">
        <f t="shared" si="5"/>
        <v>2450300</v>
      </c>
      <c r="K254" s="150"/>
      <c r="M254" s="150"/>
    </row>
    <row r="255" spans="1:13" ht="20.100000000000001" customHeight="1" x14ac:dyDescent="0.25">
      <c r="A255" s="161" t="s">
        <v>36</v>
      </c>
      <c r="B255" s="58">
        <v>0</v>
      </c>
      <c r="C255" s="58">
        <v>3.0824629480845824</v>
      </c>
      <c r="D255" s="58">
        <v>0</v>
      </c>
      <c r="E255" s="58">
        <v>1065653.5000146751</v>
      </c>
      <c r="F255" s="58">
        <v>13232.574713614042</v>
      </c>
      <c r="G255" s="58">
        <v>16146.461104636688</v>
      </c>
      <c r="H255" s="58">
        <v>6712.7124001703032</v>
      </c>
      <c r="I255" s="58">
        <v>17.669303955933902</v>
      </c>
      <c r="J255" s="59">
        <f t="shared" si="5"/>
        <v>1101766.0000000002</v>
      </c>
      <c r="K255" s="150"/>
      <c r="M255" s="150"/>
    </row>
    <row r="256" spans="1:13" ht="20.100000000000001" customHeight="1" x14ac:dyDescent="0.25">
      <c r="A256" s="161" t="s">
        <v>37</v>
      </c>
      <c r="B256" s="58">
        <v>12.741013168821926</v>
      </c>
      <c r="C256" s="58">
        <v>6.9604287497246897</v>
      </c>
      <c r="D256" s="58">
        <v>0</v>
      </c>
      <c r="E256" s="58">
        <v>203856.78038507237</v>
      </c>
      <c r="F256" s="58">
        <v>3080.1139844946324</v>
      </c>
      <c r="G256" s="58">
        <v>27.174783718496602</v>
      </c>
      <c r="H256" s="58">
        <v>3854.3471537876749</v>
      </c>
      <c r="I256" s="58">
        <v>170.88225100828481</v>
      </c>
      <c r="J256" s="59">
        <f t="shared" si="5"/>
        <v>211009.00000000006</v>
      </c>
      <c r="K256" s="150"/>
      <c r="M256" s="150"/>
    </row>
    <row r="257" spans="1:13" ht="20.100000000000001" customHeight="1" x14ac:dyDescent="0.25">
      <c r="A257" s="161" t="s">
        <v>38</v>
      </c>
      <c r="B257" s="58">
        <v>9998.3133166412717</v>
      </c>
      <c r="C257" s="58">
        <v>0</v>
      </c>
      <c r="D257" s="58">
        <v>0</v>
      </c>
      <c r="E257" s="58">
        <v>33344.130745147668</v>
      </c>
      <c r="F257" s="58">
        <v>158.86639676113361</v>
      </c>
      <c r="G257" s="58">
        <v>0.75875976808671541</v>
      </c>
      <c r="H257" s="58">
        <v>0</v>
      </c>
      <c r="I257" s="58">
        <v>360.93078168183376</v>
      </c>
      <c r="J257" s="59">
        <f t="shared" si="5"/>
        <v>43862.999999999993</v>
      </c>
      <c r="K257" s="150"/>
      <c r="M257" s="150"/>
    </row>
    <row r="258" spans="1:13" ht="20.100000000000001" customHeight="1" x14ac:dyDescent="0.25">
      <c r="A258" s="161" t="s">
        <v>39</v>
      </c>
      <c r="B258" s="58">
        <v>0</v>
      </c>
      <c r="C258" s="58">
        <v>0</v>
      </c>
      <c r="D258" s="58">
        <v>0</v>
      </c>
      <c r="E258" s="58">
        <v>74934.341631558797</v>
      </c>
      <c r="F258" s="58">
        <v>3.6583684412102646</v>
      </c>
      <c r="G258" s="58">
        <v>0</v>
      </c>
      <c r="H258" s="58">
        <v>0</v>
      </c>
      <c r="I258" s="58">
        <v>0</v>
      </c>
      <c r="J258" s="59">
        <f t="shared" si="5"/>
        <v>74938</v>
      </c>
      <c r="K258" s="150"/>
      <c r="M258" s="150"/>
    </row>
    <row r="259" spans="1:13" ht="20.100000000000001" customHeight="1" x14ac:dyDescent="0.25">
      <c r="A259" s="161" t="s">
        <v>40</v>
      </c>
      <c r="B259" s="58">
        <v>0</v>
      </c>
      <c r="C259" s="58">
        <v>0</v>
      </c>
      <c r="D259" s="58">
        <v>0</v>
      </c>
      <c r="E259" s="58">
        <v>31449</v>
      </c>
      <c r="F259" s="58">
        <v>0</v>
      </c>
      <c r="G259" s="58">
        <v>0</v>
      </c>
      <c r="H259" s="58">
        <v>0</v>
      </c>
      <c r="I259" s="58">
        <v>0</v>
      </c>
      <c r="J259" s="59">
        <f t="shared" si="5"/>
        <v>31449</v>
      </c>
      <c r="K259" s="150"/>
      <c r="M259" s="150"/>
    </row>
    <row r="260" spans="1:13" ht="20.100000000000001" customHeight="1" x14ac:dyDescent="0.25">
      <c r="A260" s="161" t="s">
        <v>41</v>
      </c>
      <c r="B260" s="58">
        <v>31319.516026327368</v>
      </c>
      <c r="C260" s="58">
        <v>829.17268736444566</v>
      </c>
      <c r="D260" s="58">
        <v>4023.3284117642029</v>
      </c>
      <c r="E260" s="58">
        <v>4656.7106686994266</v>
      </c>
      <c r="F260" s="58">
        <v>11524.688186669235</v>
      </c>
      <c r="G260" s="58">
        <v>25646.763365605708</v>
      </c>
      <c r="H260" s="58">
        <v>47549.836603396609</v>
      </c>
      <c r="I260" s="58">
        <v>38123.984050173021</v>
      </c>
      <c r="J260" s="59">
        <f t="shared" si="5"/>
        <v>163674.00000000003</v>
      </c>
      <c r="K260" s="150"/>
      <c r="M260" s="150"/>
    </row>
    <row r="261" spans="1:13" ht="20.100000000000001" customHeight="1" x14ac:dyDescent="0.25">
      <c r="A261" s="161" t="s">
        <v>43</v>
      </c>
      <c r="B261" s="58">
        <v>17445.87888912778</v>
      </c>
      <c r="C261" s="58">
        <v>126.64243170061457</v>
      </c>
      <c r="D261" s="58">
        <v>0</v>
      </c>
      <c r="E261" s="58">
        <v>87516.478679171603</v>
      </c>
      <c r="F261" s="58">
        <v>0</v>
      </c>
      <c r="G261" s="58">
        <v>0</v>
      </c>
      <c r="H261" s="58">
        <v>0</v>
      </c>
      <c r="I261" s="58">
        <v>0</v>
      </c>
      <c r="J261" s="59">
        <f t="shared" si="5"/>
        <v>105089</v>
      </c>
      <c r="K261" s="150"/>
      <c r="M261" s="150"/>
    </row>
    <row r="262" spans="1:13" ht="20.100000000000001" customHeight="1" x14ac:dyDescent="0.25">
      <c r="A262" s="161" t="s">
        <v>44</v>
      </c>
      <c r="B262" s="58">
        <v>149970.35440538271</v>
      </c>
      <c r="C262" s="58">
        <v>0</v>
      </c>
      <c r="D262" s="58">
        <v>170155.54353825131</v>
      </c>
      <c r="E262" s="58">
        <v>38808.373478446905</v>
      </c>
      <c r="F262" s="58">
        <v>0</v>
      </c>
      <c r="G262" s="58">
        <v>0</v>
      </c>
      <c r="H262" s="58">
        <v>830.88230699062933</v>
      </c>
      <c r="I262" s="58">
        <v>30.846270928462708</v>
      </c>
      <c r="J262" s="59">
        <f t="shared" si="5"/>
        <v>359796</v>
      </c>
      <c r="K262" s="150"/>
      <c r="M262" s="150"/>
    </row>
    <row r="263" spans="1:13" ht="20.100000000000001" customHeight="1" x14ac:dyDescent="0.25">
      <c r="A263" s="161" t="s">
        <v>93</v>
      </c>
      <c r="B263" s="58">
        <v>40042.2020192778</v>
      </c>
      <c r="C263" s="58">
        <v>740.03471786481805</v>
      </c>
      <c r="D263" s="58">
        <v>5763.3424849702369</v>
      </c>
      <c r="E263" s="58">
        <v>125212.73153485924</v>
      </c>
      <c r="F263" s="58">
        <v>0</v>
      </c>
      <c r="G263" s="58">
        <v>0</v>
      </c>
      <c r="H263" s="58">
        <v>0</v>
      </c>
      <c r="I263" s="58">
        <v>33.689243027888445</v>
      </c>
      <c r="J263" s="59">
        <f t="shared" si="5"/>
        <v>171791.99999999997</v>
      </c>
      <c r="K263" s="150"/>
      <c r="M263" s="150"/>
    </row>
    <row r="264" spans="1:13" ht="20.100000000000001" customHeight="1" x14ac:dyDescent="0.25">
      <c r="A264" s="161" t="s">
        <v>94</v>
      </c>
      <c r="B264" s="58">
        <v>0</v>
      </c>
      <c r="C264" s="58">
        <v>0</v>
      </c>
      <c r="D264" s="58">
        <v>0</v>
      </c>
      <c r="E264" s="58">
        <v>2605</v>
      </c>
      <c r="F264" s="58">
        <v>0</v>
      </c>
      <c r="G264" s="58">
        <v>0</v>
      </c>
      <c r="H264" s="58">
        <v>0</v>
      </c>
      <c r="I264" s="58">
        <v>0</v>
      </c>
      <c r="J264" s="59">
        <f t="shared" si="5"/>
        <v>2605</v>
      </c>
      <c r="K264" s="150"/>
      <c r="M264" s="150"/>
    </row>
    <row r="265" spans="1:13" ht="20.100000000000001" customHeight="1" x14ac:dyDescent="0.25">
      <c r="A265" s="161" t="s">
        <v>95</v>
      </c>
      <c r="B265" s="58">
        <v>2973.1964447943046</v>
      </c>
      <c r="C265" s="58">
        <v>101.34830019243104</v>
      </c>
      <c r="D265" s="58">
        <v>454.68141614987235</v>
      </c>
      <c r="E265" s="58">
        <v>34253.773838863388</v>
      </c>
      <c r="F265" s="58">
        <v>0</v>
      </c>
      <c r="G265" s="58">
        <v>0</v>
      </c>
      <c r="H265" s="58">
        <v>0</v>
      </c>
      <c r="I265" s="58">
        <v>0</v>
      </c>
      <c r="J265" s="59">
        <f t="shared" si="5"/>
        <v>37782.999999999993</v>
      </c>
      <c r="K265" s="150"/>
      <c r="M265" s="150"/>
    </row>
    <row r="266" spans="1:13" ht="20.100000000000001" customHeight="1" x14ac:dyDescent="0.25">
      <c r="A266" s="161" t="s">
        <v>96</v>
      </c>
      <c r="B266" s="58">
        <v>10287.073809353526</v>
      </c>
      <c r="C266" s="58">
        <v>0</v>
      </c>
      <c r="D266" s="58">
        <v>0</v>
      </c>
      <c r="E266" s="58">
        <v>45045.770635090914</v>
      </c>
      <c r="F266" s="58">
        <v>0</v>
      </c>
      <c r="G266" s="58">
        <v>0</v>
      </c>
      <c r="H266" s="58">
        <v>1015.1555555555556</v>
      </c>
      <c r="I266" s="58">
        <v>0</v>
      </c>
      <c r="J266" s="59">
        <f t="shared" si="5"/>
        <v>56347.999999999993</v>
      </c>
      <c r="K266" s="150"/>
      <c r="M266" s="150"/>
    </row>
    <row r="267" spans="1:13" ht="20.100000000000001" customHeight="1" x14ac:dyDescent="0.25">
      <c r="A267" s="161" t="s">
        <v>97</v>
      </c>
      <c r="B267" s="58">
        <v>108.91051028693335</v>
      </c>
      <c r="C267" s="58">
        <v>0</v>
      </c>
      <c r="D267" s="58">
        <v>0</v>
      </c>
      <c r="E267" s="58">
        <v>186922.57444264286</v>
      </c>
      <c r="F267" s="58">
        <v>4758.4979976230888</v>
      </c>
      <c r="G267" s="58">
        <v>1475.306467211916</v>
      </c>
      <c r="H267" s="58">
        <v>1441.740886023525</v>
      </c>
      <c r="I267" s="58">
        <v>85.969696211695535</v>
      </c>
      <c r="J267" s="59">
        <f>SUM(B267:I267)</f>
        <v>194793</v>
      </c>
      <c r="K267" s="150"/>
      <c r="M267" s="150"/>
    </row>
    <row r="268" spans="1:13" ht="20.100000000000001" customHeight="1" x14ac:dyDescent="0.25">
      <c r="A268" s="161" t="s">
        <v>98</v>
      </c>
      <c r="B268" s="58">
        <v>34163.926484504744</v>
      </c>
      <c r="C268" s="58">
        <v>0</v>
      </c>
      <c r="D268" s="58">
        <v>2890.0735154952531</v>
      </c>
      <c r="E268" s="58">
        <v>0</v>
      </c>
      <c r="F268" s="58">
        <v>0</v>
      </c>
      <c r="G268" s="58">
        <v>0</v>
      </c>
      <c r="H268" s="58">
        <v>0</v>
      </c>
      <c r="I268" s="58">
        <v>0</v>
      </c>
      <c r="J268" s="59">
        <f t="shared" ref="J268:J270" si="6">SUM(B268:I268)</f>
        <v>37054</v>
      </c>
      <c r="K268" s="150"/>
      <c r="M268" s="150"/>
    </row>
    <row r="269" spans="1:13" ht="20.100000000000001" customHeight="1" x14ac:dyDescent="0.25">
      <c r="A269" s="161" t="s">
        <v>99</v>
      </c>
      <c r="B269" s="58">
        <v>11.866778017344535</v>
      </c>
      <c r="C269" s="58">
        <v>40396.155693758366</v>
      </c>
      <c r="D269" s="58">
        <v>868.80174218299635</v>
      </c>
      <c r="E269" s="58">
        <v>19721.063646497892</v>
      </c>
      <c r="F269" s="58">
        <v>6631.9397566791431</v>
      </c>
      <c r="G269" s="58">
        <v>0</v>
      </c>
      <c r="H269" s="58">
        <v>0</v>
      </c>
      <c r="I269" s="58">
        <v>658.1723828642514</v>
      </c>
      <c r="J269" s="59">
        <f t="shared" si="6"/>
        <v>68288</v>
      </c>
      <c r="K269" s="150"/>
      <c r="M269" s="150"/>
    </row>
    <row r="270" spans="1:13" ht="20.100000000000001" customHeight="1" x14ac:dyDescent="0.25">
      <c r="A270" s="161" t="s">
        <v>100</v>
      </c>
      <c r="B270" s="58">
        <v>5245</v>
      </c>
      <c r="C270" s="58">
        <v>0</v>
      </c>
      <c r="D270" s="58">
        <v>0</v>
      </c>
      <c r="E270" s="58">
        <v>970</v>
      </c>
      <c r="F270" s="58">
        <v>695</v>
      </c>
      <c r="G270" s="58">
        <v>0</v>
      </c>
      <c r="H270" s="58">
        <v>0</v>
      </c>
      <c r="I270" s="58">
        <v>0</v>
      </c>
      <c r="J270" s="59">
        <f t="shared" si="6"/>
        <v>6910</v>
      </c>
      <c r="K270" s="150"/>
      <c r="M270" s="150"/>
    </row>
    <row r="271" spans="1:13" ht="20.100000000000001" customHeight="1" x14ac:dyDescent="0.25">
      <c r="A271" s="161" t="s">
        <v>45</v>
      </c>
      <c r="B271" s="58">
        <v>6957887.3196806693</v>
      </c>
      <c r="C271" s="58">
        <v>242143.30694623469</v>
      </c>
      <c r="D271" s="58">
        <v>138790.74153672435</v>
      </c>
      <c r="E271" s="58">
        <v>410441.01934688777</v>
      </c>
      <c r="F271" s="58">
        <v>2367117.4668707959</v>
      </c>
      <c r="G271" s="58">
        <v>2388625.2640935369</v>
      </c>
      <c r="H271" s="58">
        <v>1136745.2004017434</v>
      </c>
      <c r="I271" s="58">
        <v>343529.6811234075</v>
      </c>
      <c r="J271" s="59">
        <f>SUM(B271:I271)</f>
        <v>13985280</v>
      </c>
      <c r="K271" s="150"/>
      <c r="M271" s="150"/>
    </row>
    <row r="272" spans="1:13" ht="20.100000000000001" customHeight="1" x14ac:dyDescent="0.25">
      <c r="A272" s="161" t="s">
        <v>46</v>
      </c>
      <c r="B272" s="58">
        <v>33936.47326111576</v>
      </c>
      <c r="C272" s="58">
        <v>208278.93056905689</v>
      </c>
      <c r="D272" s="58">
        <v>34057.218533322943</v>
      </c>
      <c r="E272" s="58">
        <v>23889.315530970671</v>
      </c>
      <c r="F272" s="58">
        <v>334524.72024961887</v>
      </c>
      <c r="G272" s="58">
        <v>20094.805563135484</v>
      </c>
      <c r="H272" s="58">
        <v>50878.419511175583</v>
      </c>
      <c r="I272" s="58">
        <v>335874.11678160384</v>
      </c>
      <c r="J272" s="59">
        <f t="shared" ref="J272:J289" si="7">SUM(B272:I272)</f>
        <v>1041534.0000000002</v>
      </c>
      <c r="K272" s="150"/>
      <c r="M272" s="150"/>
    </row>
    <row r="273" spans="1:15" ht="20.100000000000001" customHeight="1" x14ac:dyDescent="0.25">
      <c r="A273" s="161" t="s">
        <v>47</v>
      </c>
      <c r="B273" s="58">
        <v>347579.58991135762</v>
      </c>
      <c r="C273" s="58">
        <v>6864123.1300172098</v>
      </c>
      <c r="D273" s="58">
        <v>5346204.676595849</v>
      </c>
      <c r="E273" s="58">
        <v>4296370.3304286124</v>
      </c>
      <c r="F273" s="58">
        <v>1582020.2436411898</v>
      </c>
      <c r="G273" s="58">
        <v>879331.2471358066</v>
      </c>
      <c r="H273" s="58">
        <v>5819395.6072316654</v>
      </c>
      <c r="I273" s="58">
        <v>364856.17503830814</v>
      </c>
      <c r="J273" s="59">
        <f t="shared" si="7"/>
        <v>25499881</v>
      </c>
      <c r="K273" s="150"/>
      <c r="M273" s="150"/>
      <c r="O273" s="157"/>
    </row>
    <row r="274" spans="1:15" ht="20.100000000000001" customHeight="1" x14ac:dyDescent="0.25">
      <c r="A274" s="161" t="s">
        <v>48</v>
      </c>
      <c r="B274" s="58">
        <v>32535.632367842707</v>
      </c>
      <c r="C274" s="58">
        <v>0</v>
      </c>
      <c r="D274" s="58">
        <v>47622.316938605887</v>
      </c>
      <c r="E274" s="58">
        <v>30.000000000000004</v>
      </c>
      <c r="F274" s="58">
        <v>20992.582271396295</v>
      </c>
      <c r="G274" s="58">
        <v>192716.10050185077</v>
      </c>
      <c r="H274" s="58">
        <v>183592.29744395695</v>
      </c>
      <c r="I274" s="58">
        <v>138091.07047634746</v>
      </c>
      <c r="J274" s="59">
        <f t="shared" si="7"/>
        <v>615580.00000000012</v>
      </c>
      <c r="K274" s="150"/>
      <c r="M274" s="150"/>
    </row>
    <row r="275" spans="1:15" ht="20.100000000000001" customHeight="1" x14ac:dyDescent="0.25">
      <c r="A275" s="161" t="s">
        <v>49</v>
      </c>
      <c r="B275" s="58">
        <v>23379.675269271</v>
      </c>
      <c r="C275" s="58">
        <v>225366.51763515989</v>
      </c>
      <c r="D275" s="58">
        <v>1329.8271038060993</v>
      </c>
      <c r="E275" s="58">
        <v>4548.9201192227392</v>
      </c>
      <c r="F275" s="58">
        <v>361933.22818003222</v>
      </c>
      <c r="G275" s="58">
        <v>4886.1384851551156</v>
      </c>
      <c r="H275" s="58">
        <v>18213.550617283949</v>
      </c>
      <c r="I275" s="58">
        <v>1527502.1425900685</v>
      </c>
      <c r="J275" s="59">
        <f t="shared" si="7"/>
        <v>2167159.9999999995</v>
      </c>
      <c r="K275" s="150"/>
      <c r="M275" s="150"/>
    </row>
    <row r="276" spans="1:15" ht="20.100000000000001" customHeight="1" x14ac:dyDescent="0.25">
      <c r="A276" s="161" t="s">
        <v>50</v>
      </c>
      <c r="B276" s="58">
        <v>416311.30260170653</v>
      </c>
      <c r="C276" s="58">
        <v>2759128.814509599</v>
      </c>
      <c r="D276" s="58">
        <v>497.20867437701838</v>
      </c>
      <c r="E276" s="58">
        <v>13565.897601488145</v>
      </c>
      <c r="F276" s="58">
        <v>6517338.0797593389</v>
      </c>
      <c r="G276" s="58">
        <v>0</v>
      </c>
      <c r="H276" s="58">
        <v>0</v>
      </c>
      <c r="I276" s="58">
        <v>64524.696853489928</v>
      </c>
      <c r="J276" s="59">
        <f t="shared" si="7"/>
        <v>9771366</v>
      </c>
      <c r="K276" s="150"/>
      <c r="M276" s="150"/>
    </row>
    <row r="277" spans="1:15" ht="20.100000000000001" customHeight="1" x14ac:dyDescent="0.25">
      <c r="A277" s="161" t="s">
        <v>51</v>
      </c>
      <c r="B277" s="58">
        <v>147714.74407143431</v>
      </c>
      <c r="C277" s="58">
        <v>39462.325345179161</v>
      </c>
      <c r="D277" s="58">
        <v>154666.53573204999</v>
      </c>
      <c r="E277" s="58">
        <v>267590.71649600175</v>
      </c>
      <c r="F277" s="58">
        <v>111383.99676408377</v>
      </c>
      <c r="G277" s="58">
        <v>104388.35068210478</v>
      </c>
      <c r="H277" s="58">
        <v>165036.50854810668</v>
      </c>
      <c r="I277" s="58">
        <v>44783.82236103958</v>
      </c>
      <c r="J277" s="59">
        <f t="shared" si="7"/>
        <v>1035027</v>
      </c>
      <c r="K277" s="150"/>
      <c r="M277" s="150"/>
    </row>
    <row r="278" spans="1:15" ht="20.100000000000001" customHeight="1" x14ac:dyDescent="0.25">
      <c r="A278" s="161" t="s">
        <v>52</v>
      </c>
      <c r="B278" s="58">
        <v>931.13106027909657</v>
      </c>
      <c r="C278" s="58">
        <v>5736.9296636085628</v>
      </c>
      <c r="D278" s="58">
        <v>17.098039215686274</v>
      </c>
      <c r="E278" s="58">
        <v>0</v>
      </c>
      <c r="F278" s="58">
        <v>14313.623941375023</v>
      </c>
      <c r="G278" s="58">
        <v>29130.948738870637</v>
      </c>
      <c r="H278" s="58">
        <v>0</v>
      </c>
      <c r="I278" s="58">
        <v>4822.2685566509954</v>
      </c>
      <c r="J278" s="59">
        <f t="shared" si="7"/>
        <v>54952.000000000007</v>
      </c>
      <c r="K278" s="150"/>
      <c r="M278" s="150"/>
    </row>
    <row r="279" spans="1:15" ht="20.100000000000001" customHeight="1" x14ac:dyDescent="0.25">
      <c r="A279" s="161" t="s">
        <v>53</v>
      </c>
      <c r="B279" s="58">
        <v>115937.31710876263</v>
      </c>
      <c r="C279" s="58">
        <v>142.34411138610187</v>
      </c>
      <c r="D279" s="58">
        <v>0</v>
      </c>
      <c r="E279" s="58">
        <v>94.715114398395528</v>
      </c>
      <c r="F279" s="58">
        <v>7116.6439257193124</v>
      </c>
      <c r="G279" s="58">
        <v>26.971434485613745</v>
      </c>
      <c r="H279" s="58">
        <v>0</v>
      </c>
      <c r="I279" s="58">
        <v>147037.00830524796</v>
      </c>
      <c r="J279" s="59">
        <f t="shared" si="7"/>
        <v>270355</v>
      </c>
      <c r="K279" s="150"/>
      <c r="M279" s="150"/>
    </row>
    <row r="280" spans="1:15" ht="20.100000000000001" customHeight="1" x14ac:dyDescent="0.25">
      <c r="A280" s="161" t="s">
        <v>101</v>
      </c>
      <c r="B280" s="58">
        <v>17333.621686092367</v>
      </c>
      <c r="C280" s="58">
        <v>832.06901944028232</v>
      </c>
      <c r="D280" s="58">
        <v>438.38943599354047</v>
      </c>
      <c r="E280" s="58">
        <v>2843.8193305195382</v>
      </c>
      <c r="F280" s="58">
        <v>92249.682483920216</v>
      </c>
      <c r="G280" s="58">
        <v>0</v>
      </c>
      <c r="H280" s="58">
        <v>0</v>
      </c>
      <c r="I280" s="58">
        <v>5565.4180440340424</v>
      </c>
      <c r="J280" s="59">
        <f t="shared" si="7"/>
        <v>119262.99999999999</v>
      </c>
      <c r="K280" s="150"/>
      <c r="M280" s="150"/>
    </row>
    <row r="281" spans="1:15" ht="20.100000000000001" customHeight="1" x14ac:dyDescent="0.25">
      <c r="A281" s="161" t="s">
        <v>102</v>
      </c>
      <c r="B281" s="58">
        <v>1223.4973624395732</v>
      </c>
      <c r="C281" s="58">
        <v>901.87087867719254</v>
      </c>
      <c r="D281" s="58">
        <v>0</v>
      </c>
      <c r="E281" s="58">
        <v>37624.645408319666</v>
      </c>
      <c r="F281" s="58">
        <v>397746.02734067373</v>
      </c>
      <c r="G281" s="58">
        <v>27.179748152678446</v>
      </c>
      <c r="H281" s="58">
        <v>0</v>
      </c>
      <c r="I281" s="58">
        <v>571.77926173713604</v>
      </c>
      <c r="J281" s="59">
        <f t="shared" si="7"/>
        <v>438094.99999999994</v>
      </c>
      <c r="K281" s="150"/>
      <c r="M281" s="150"/>
    </row>
    <row r="282" spans="1:15" ht="20.100000000000001" customHeight="1" x14ac:dyDescent="0.25">
      <c r="A282" s="161" t="s">
        <v>103</v>
      </c>
      <c r="B282" s="58">
        <v>87541.792683458552</v>
      </c>
      <c r="C282" s="58">
        <v>4685.9511576773803</v>
      </c>
      <c r="D282" s="58">
        <v>5539.3053016453377</v>
      </c>
      <c r="E282" s="58">
        <v>118.92933353863545</v>
      </c>
      <c r="F282" s="58">
        <v>65961.355458272767</v>
      </c>
      <c r="G282" s="58">
        <v>100353.23439812625</v>
      </c>
      <c r="H282" s="58">
        <v>0</v>
      </c>
      <c r="I282" s="58">
        <v>14659.431667281066</v>
      </c>
      <c r="J282" s="59">
        <f t="shared" si="7"/>
        <v>278860</v>
      </c>
      <c r="K282" s="150"/>
      <c r="M282" s="150"/>
    </row>
    <row r="283" spans="1:15" ht="20.100000000000001" customHeight="1" x14ac:dyDescent="0.25">
      <c r="A283" s="161" t="s">
        <v>104</v>
      </c>
      <c r="B283" s="58">
        <v>9026.349924010512</v>
      </c>
      <c r="C283" s="58">
        <v>209.9689378708411</v>
      </c>
      <c r="D283" s="58">
        <v>1611.7382550335569</v>
      </c>
      <c r="E283" s="58">
        <v>4364.9885985167248</v>
      </c>
      <c r="F283" s="58">
        <v>13141.773533280109</v>
      </c>
      <c r="G283" s="58">
        <v>2355.6143674371001</v>
      </c>
      <c r="H283" s="58">
        <v>2243.6612218466826</v>
      </c>
      <c r="I283" s="58">
        <v>7851.905162004472</v>
      </c>
      <c r="J283" s="59">
        <f t="shared" si="7"/>
        <v>40806</v>
      </c>
      <c r="K283" s="150"/>
      <c r="M283" s="150"/>
    </row>
    <row r="284" spans="1:15" ht="20.100000000000001" customHeight="1" x14ac:dyDescent="0.25">
      <c r="A284" s="161" t="s">
        <v>105</v>
      </c>
      <c r="B284" s="58">
        <v>27716.076094772965</v>
      </c>
      <c r="C284" s="58">
        <v>1292.2788592123131</v>
      </c>
      <c r="D284" s="58">
        <v>53482.800077170337</v>
      </c>
      <c r="E284" s="58">
        <v>0</v>
      </c>
      <c r="F284" s="58">
        <v>540632.19877681322</v>
      </c>
      <c r="G284" s="58">
        <v>55064.961095453429</v>
      </c>
      <c r="H284" s="58">
        <v>314041.94771238242</v>
      </c>
      <c r="I284" s="58">
        <v>166849.73738419529</v>
      </c>
      <c r="J284" s="59">
        <f t="shared" si="7"/>
        <v>1159080</v>
      </c>
      <c r="K284" s="150"/>
      <c r="M284" s="150"/>
    </row>
    <row r="285" spans="1:15" s="147" customFormat="1" ht="20.100000000000001" customHeight="1" x14ac:dyDescent="0.25">
      <c r="A285" s="189" t="s">
        <v>106</v>
      </c>
      <c r="B285" s="143">
        <v>145921.55684180878</v>
      </c>
      <c r="C285" s="143">
        <v>3632084.0589693151</v>
      </c>
      <c r="D285" s="143">
        <v>3003159.0177358435</v>
      </c>
      <c r="E285" s="143">
        <v>34095.336012150234</v>
      </c>
      <c r="F285" s="143">
        <v>1923740.8438747502</v>
      </c>
      <c r="G285" s="143">
        <v>203344.70721503912</v>
      </c>
      <c r="H285" s="143">
        <v>2513.1204788741657</v>
      </c>
      <c r="I285" s="143">
        <v>677326.3588722198</v>
      </c>
      <c r="J285" s="190">
        <f t="shared" si="7"/>
        <v>9622185</v>
      </c>
      <c r="K285" s="150"/>
      <c r="L285" s="148"/>
      <c r="M285" s="150"/>
    </row>
    <row r="286" spans="1:15" ht="20.100000000000001" customHeight="1" x14ac:dyDescent="0.25">
      <c r="A286" s="161" t="s">
        <v>107</v>
      </c>
      <c r="B286" s="58">
        <v>4446.085738442328</v>
      </c>
      <c r="C286" s="58">
        <v>89.017892547217329</v>
      </c>
      <c r="D286" s="58">
        <v>159.81520358752277</v>
      </c>
      <c r="E286" s="58">
        <v>75.417822528491044</v>
      </c>
      <c r="F286" s="58">
        <v>7.1577468911094044</v>
      </c>
      <c r="G286" s="58">
        <v>140.68734192190229</v>
      </c>
      <c r="H286" s="58">
        <v>61.041118080448641</v>
      </c>
      <c r="I286" s="58">
        <v>2445.7771360009806</v>
      </c>
      <c r="J286" s="59">
        <f t="shared" si="7"/>
        <v>7425</v>
      </c>
      <c r="K286" s="150"/>
      <c r="M286" s="150"/>
    </row>
    <row r="287" spans="1:15" ht="20.100000000000001" customHeight="1" x14ac:dyDescent="0.25">
      <c r="A287" s="161" t="s">
        <v>108</v>
      </c>
      <c r="B287" s="58">
        <v>1030646.6841595892</v>
      </c>
      <c r="C287" s="58">
        <v>255010.62880209796</v>
      </c>
      <c r="D287" s="58">
        <v>60348.737426228101</v>
      </c>
      <c r="E287" s="58">
        <v>158270.84631059293</v>
      </c>
      <c r="F287" s="58">
        <v>307632.7655698437</v>
      </c>
      <c r="G287" s="58">
        <v>180.02991209898465</v>
      </c>
      <c r="H287" s="58">
        <v>0</v>
      </c>
      <c r="I287" s="58">
        <v>198320.30781954908</v>
      </c>
      <c r="J287" s="59">
        <f t="shared" si="7"/>
        <v>2010409.9999999998</v>
      </c>
      <c r="K287" s="150"/>
      <c r="M287" s="150"/>
    </row>
    <row r="288" spans="1:15" ht="20.100000000000001" customHeight="1" x14ac:dyDescent="0.25">
      <c r="A288" s="161" t="s">
        <v>54</v>
      </c>
      <c r="B288" s="58">
        <v>3406082.7501565069</v>
      </c>
      <c r="C288" s="58">
        <v>205100.75355647955</v>
      </c>
      <c r="D288" s="58">
        <v>21280510.697415993</v>
      </c>
      <c r="E288" s="58">
        <v>391759.78436395404</v>
      </c>
      <c r="F288" s="58">
        <v>627001.66212188301</v>
      </c>
      <c r="G288" s="58">
        <v>714845.13107853231</v>
      </c>
      <c r="H288" s="58">
        <v>770136.27539020299</v>
      </c>
      <c r="I288" s="58">
        <v>445002.94591644907</v>
      </c>
      <c r="J288" s="59">
        <f t="shared" si="7"/>
        <v>27840440.000000004</v>
      </c>
      <c r="K288" s="150"/>
      <c r="M288" s="150"/>
    </row>
    <row r="289" spans="1:13" ht="20.100000000000001" customHeight="1" x14ac:dyDescent="0.25">
      <c r="A289" s="161" t="s">
        <v>55</v>
      </c>
      <c r="B289" s="58">
        <v>4301928.4014656227</v>
      </c>
      <c r="C289" s="58">
        <v>6636784.6241390882</v>
      </c>
      <c r="D289" s="58">
        <v>1921733.2832571932</v>
      </c>
      <c r="E289" s="58">
        <v>5103240.7856714167</v>
      </c>
      <c r="F289" s="58">
        <v>2397303.5590944146</v>
      </c>
      <c r="G289" s="58">
        <v>1003503.2322050137</v>
      </c>
      <c r="H289" s="58">
        <v>1346131.2585096762</v>
      </c>
      <c r="I289" s="58">
        <v>1000432.8556575727</v>
      </c>
      <c r="J289" s="59">
        <f t="shared" si="7"/>
        <v>23711058</v>
      </c>
      <c r="K289" s="150"/>
      <c r="M289" s="150"/>
    </row>
    <row r="290" spans="1:13" ht="19.5" customHeight="1" thickBot="1" x14ac:dyDescent="0.3">
      <c r="A290" s="68" t="s">
        <v>271</v>
      </c>
      <c r="B290" s="53">
        <f>SUM(B228:B289)</f>
        <v>19782863.278836571</v>
      </c>
      <c r="C290" s="53">
        <f>SUM(C228:C289)</f>
        <v>36243966.522768423</v>
      </c>
      <c r="D290" s="53">
        <f t="shared" ref="D290:G290" si="8">SUM(D228:D289)</f>
        <v>36941129.466870166</v>
      </c>
      <c r="E290" s="53">
        <f t="shared" si="8"/>
        <v>25042819.036432639</v>
      </c>
      <c r="F290" s="53">
        <f t="shared" si="8"/>
        <v>22403590.469573155</v>
      </c>
      <c r="G290" s="53">
        <f t="shared" si="8"/>
        <v>7223493.2352382345</v>
      </c>
      <c r="H290" s="53">
        <f>SUM(H228:H289)</f>
        <v>14553111.201900987</v>
      </c>
      <c r="I290" s="53">
        <f>SUM(I228:I289)</f>
        <v>8311447.7883798387</v>
      </c>
      <c r="J290" s="54">
        <f>SUM(J228:J289)</f>
        <v>170502421</v>
      </c>
      <c r="K290" s="156"/>
    </row>
    <row r="291" spans="1:13" s="147" customFormat="1" ht="12.75" customHeight="1" x14ac:dyDescent="0.25">
      <c r="A291" s="116" t="s">
        <v>244</v>
      </c>
      <c r="B291" s="117"/>
      <c r="C291" s="117"/>
      <c r="D291" s="117"/>
      <c r="E291" s="117"/>
      <c r="F291" s="117"/>
      <c r="L291" s="148"/>
    </row>
    <row r="292" spans="1:13" s="147" customFormat="1" ht="11.25" customHeight="1" x14ac:dyDescent="0.25">
      <c r="A292" s="116" t="s">
        <v>269</v>
      </c>
      <c r="B292" s="117"/>
      <c r="C292" s="117"/>
      <c r="D292" s="117"/>
      <c r="E292" s="117"/>
      <c r="F292" s="117"/>
      <c r="J292" s="150"/>
      <c r="L292" s="148"/>
    </row>
    <row r="293" spans="1:13" s="147" customFormat="1" ht="9.75" customHeight="1" x14ac:dyDescent="0.25">
      <c r="A293" s="116" t="s">
        <v>267</v>
      </c>
      <c r="B293" s="117"/>
      <c r="C293" s="117"/>
      <c r="D293" s="117"/>
      <c r="E293" s="117"/>
      <c r="F293" s="117"/>
      <c r="L293" s="148"/>
    </row>
    <row r="294" spans="1:13" s="147" customFormat="1" x14ac:dyDescent="0.25">
      <c r="L294" s="148"/>
    </row>
    <row r="295" spans="1:13" s="148" customFormat="1" x14ac:dyDescent="0.25"/>
    <row r="296" spans="1:13" s="147" customFormat="1" x14ac:dyDescent="0.25">
      <c r="B296" s="157"/>
      <c r="C296" s="157"/>
      <c r="D296" s="157"/>
      <c r="E296" s="157"/>
      <c r="F296" s="157"/>
      <c r="G296" s="157"/>
      <c r="H296" s="157"/>
      <c r="I296" s="157"/>
      <c r="L296" s="148"/>
    </row>
    <row r="297" spans="1:13" s="147" customFormat="1" x14ac:dyDescent="0.25">
      <c r="B297" s="150"/>
      <c r="C297" s="150"/>
      <c r="D297" s="150"/>
      <c r="E297" s="150"/>
      <c r="F297" s="150"/>
      <c r="G297" s="150"/>
      <c r="H297" s="150"/>
      <c r="I297" s="150"/>
      <c r="J297" s="150"/>
      <c r="L297" s="148"/>
    </row>
    <row r="298" spans="1:13" s="147" customFormat="1" x14ac:dyDescent="0.25">
      <c r="L298" s="148"/>
    </row>
    <row r="299" spans="1:13" s="147" customFormat="1" x14ac:dyDescent="0.25">
      <c r="J299" s="157"/>
      <c r="L299" s="148"/>
    </row>
    <row r="300" spans="1:13" s="147" customFormat="1" x14ac:dyDescent="0.25">
      <c r="L300" s="148"/>
    </row>
    <row r="301" spans="1:13" s="147" customFormat="1" x14ac:dyDescent="0.25">
      <c r="L301" s="148"/>
    </row>
    <row r="302" spans="1:13" s="147" customFormat="1" x14ac:dyDescent="0.25">
      <c r="L302" s="148"/>
    </row>
    <row r="303" spans="1:13" s="147" customFormat="1" x14ac:dyDescent="0.25">
      <c r="L303" s="148"/>
    </row>
    <row r="304" spans="1:13" s="147" customFormat="1" x14ac:dyDescent="0.25">
      <c r="L304" s="148"/>
    </row>
    <row r="305" spans="12:12" s="147" customFormat="1" x14ac:dyDescent="0.25">
      <c r="L305" s="148"/>
    </row>
    <row r="306" spans="12:12" s="147" customFormat="1" x14ac:dyDescent="0.25">
      <c r="L306" s="148"/>
    </row>
  </sheetData>
  <mergeCells count="9">
    <mergeCell ref="A151:J151"/>
    <mergeCell ref="A152:J152"/>
    <mergeCell ref="A225:J225"/>
    <mergeCell ref="A226:J226"/>
    <mergeCell ref="A4:J4"/>
    <mergeCell ref="A5:J5"/>
    <mergeCell ref="A77:J77"/>
    <mergeCell ref="A78:J78"/>
    <mergeCell ref="F145:J14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O304"/>
  <sheetViews>
    <sheetView zoomScaleNormal="100" workbookViewId="0">
      <selection activeCell="I148" sqref="I148"/>
    </sheetView>
  </sheetViews>
  <sheetFormatPr baseColWidth="10" defaultColWidth="17.7109375" defaultRowHeight="15.75" x14ac:dyDescent="0.25"/>
  <cols>
    <col min="1" max="10" width="15.7109375" style="149" customWidth="1"/>
    <col min="11" max="11" width="17.7109375" style="147"/>
    <col min="12" max="12" width="17.7109375" style="148"/>
    <col min="13" max="15" width="17.7109375" style="147"/>
    <col min="16" max="16384" width="17.7109375" style="149"/>
  </cols>
  <sheetData>
    <row r="1" spans="1:13" s="147" customFormat="1" x14ac:dyDescent="0.25">
      <c r="A1" s="147" t="s">
        <v>78</v>
      </c>
      <c r="L1" s="148"/>
    </row>
    <row r="2" spans="1:13" s="147" customFormat="1" x14ac:dyDescent="0.25">
      <c r="L2" s="148"/>
    </row>
    <row r="3" spans="1:13" s="147" customFormat="1" x14ac:dyDescent="0.25">
      <c r="L3" s="148"/>
    </row>
    <row r="4" spans="1:13" s="147" customFormat="1" x14ac:dyDescent="0.25">
      <c r="A4" s="199" t="s">
        <v>287</v>
      </c>
      <c r="B4" s="199"/>
      <c r="C4" s="199"/>
      <c r="D4" s="199"/>
      <c r="E4" s="199"/>
      <c r="F4" s="199"/>
      <c r="G4" s="199"/>
      <c r="H4" s="199"/>
      <c r="I4" s="199"/>
      <c r="J4" s="199"/>
      <c r="L4" s="148"/>
    </row>
    <row r="5" spans="1:13" s="147" customFormat="1" x14ac:dyDescent="0.25">
      <c r="A5" s="199" t="s">
        <v>83</v>
      </c>
      <c r="B5" s="199"/>
      <c r="C5" s="199"/>
      <c r="D5" s="199"/>
      <c r="E5" s="199"/>
      <c r="F5" s="199"/>
      <c r="G5" s="199"/>
      <c r="H5" s="199"/>
      <c r="I5" s="199"/>
      <c r="J5" s="199"/>
      <c r="L5" s="148"/>
    </row>
    <row r="6" spans="1:13" s="147" customFormat="1" ht="6" customHeight="1" thickBot="1" x14ac:dyDescent="0.3">
      <c r="A6" s="197"/>
      <c r="B6" s="197"/>
      <c r="C6" s="197"/>
      <c r="D6" s="197"/>
      <c r="E6" s="197"/>
      <c r="F6" s="197"/>
      <c r="G6" s="197"/>
      <c r="H6" s="197"/>
      <c r="I6" s="197"/>
      <c r="J6" s="197"/>
      <c r="L6" s="148"/>
    </row>
    <row r="7" spans="1:13" ht="19.5" customHeight="1" x14ac:dyDescent="0.25">
      <c r="A7" s="65" t="s">
        <v>1</v>
      </c>
      <c r="B7" s="66" t="s">
        <v>2</v>
      </c>
      <c r="C7" s="66" t="s">
        <v>3</v>
      </c>
      <c r="D7" s="66" t="s">
        <v>4</v>
      </c>
      <c r="E7" s="66" t="s">
        <v>5</v>
      </c>
      <c r="F7" s="66" t="s">
        <v>6</v>
      </c>
      <c r="G7" s="66" t="s">
        <v>7</v>
      </c>
      <c r="H7" s="66" t="s">
        <v>8</v>
      </c>
      <c r="I7" s="66" t="s">
        <v>9</v>
      </c>
      <c r="J7" s="67" t="s">
        <v>10</v>
      </c>
    </row>
    <row r="8" spans="1:13" ht="20.100000000000001" customHeight="1" x14ac:dyDescent="0.25">
      <c r="A8" s="161" t="s">
        <v>243</v>
      </c>
      <c r="B8" s="58">
        <v>24911.500955715539</v>
      </c>
      <c r="C8" s="58">
        <v>1405136.155526666</v>
      </c>
      <c r="D8" s="58">
        <v>648475.78739323944</v>
      </c>
      <c r="E8" s="58">
        <v>416914.06212240388</v>
      </c>
      <c r="F8" s="58">
        <v>48378.000308231072</v>
      </c>
      <c r="G8" s="58">
        <v>0</v>
      </c>
      <c r="H8" s="58">
        <v>129859.46104247439</v>
      </c>
      <c r="I8" s="58">
        <v>77003.432651269453</v>
      </c>
      <c r="J8" s="59">
        <f>SUM(B8:I8)</f>
        <v>2750678.3999999994</v>
      </c>
      <c r="K8" s="150"/>
      <c r="M8" s="150"/>
    </row>
    <row r="9" spans="1:13" ht="20.100000000000001" customHeight="1" x14ac:dyDescent="0.25">
      <c r="A9" s="161" t="s">
        <v>12</v>
      </c>
      <c r="B9" s="58">
        <v>31982.829504391611</v>
      </c>
      <c r="C9" s="58">
        <v>20573.973584131061</v>
      </c>
      <c r="D9" s="58">
        <v>29609.979614329422</v>
      </c>
      <c r="E9" s="58">
        <v>18416.992124740947</v>
      </c>
      <c r="F9" s="58">
        <v>26386.979359321034</v>
      </c>
      <c r="G9" s="58">
        <v>54323.92967768677</v>
      </c>
      <c r="H9" s="58">
        <v>235274.8921164512</v>
      </c>
      <c r="I9" s="58">
        <v>36030.968018947999</v>
      </c>
      <c r="J9" s="59">
        <f t="shared" ref="J9:J69" si="0">SUM(B9:I9)</f>
        <v>452600.54399999999</v>
      </c>
      <c r="K9" s="150"/>
      <c r="M9" s="150"/>
    </row>
    <row r="10" spans="1:13" ht="20.100000000000001" customHeight="1" x14ac:dyDescent="0.25">
      <c r="A10" s="161" t="s">
        <v>13</v>
      </c>
      <c r="B10" s="58">
        <v>0</v>
      </c>
      <c r="C10" s="58">
        <v>0</v>
      </c>
      <c r="D10" s="58">
        <v>624</v>
      </c>
      <c r="E10" s="58">
        <v>65</v>
      </c>
      <c r="F10" s="58">
        <v>0</v>
      </c>
      <c r="G10" s="58">
        <v>388</v>
      </c>
      <c r="H10" s="58">
        <v>0</v>
      </c>
      <c r="I10" s="58">
        <v>0</v>
      </c>
      <c r="J10" s="59">
        <f t="shared" si="0"/>
        <v>1077</v>
      </c>
      <c r="K10" s="150"/>
      <c r="M10" s="150"/>
    </row>
    <row r="11" spans="1:13" ht="20.100000000000001" customHeight="1" x14ac:dyDescent="0.25">
      <c r="A11" s="161" t="s">
        <v>14</v>
      </c>
      <c r="B11" s="58">
        <v>1141.0694100227788</v>
      </c>
      <c r="C11" s="58">
        <v>31737.507551252846</v>
      </c>
      <c r="D11" s="58">
        <v>1246.8189362186788</v>
      </c>
      <c r="E11" s="58">
        <v>1016</v>
      </c>
      <c r="F11" s="58">
        <v>1246.0049954441913</v>
      </c>
      <c r="G11" s="58">
        <v>803.98336902050107</v>
      </c>
      <c r="H11" s="58">
        <v>718.00673804100222</v>
      </c>
      <c r="I11" s="58">
        <v>6434.76</v>
      </c>
      <c r="J11" s="59">
        <f t="shared" si="0"/>
        <v>44344.151000000005</v>
      </c>
      <c r="K11" s="150"/>
      <c r="M11" s="150"/>
    </row>
    <row r="12" spans="1:13" ht="20.100000000000001" customHeight="1" x14ac:dyDescent="0.25">
      <c r="A12" s="161" t="s">
        <v>15</v>
      </c>
      <c r="B12" s="58">
        <v>126.88</v>
      </c>
      <c r="C12" s="58">
        <v>311</v>
      </c>
      <c r="D12" s="58">
        <v>8268.3769492915726</v>
      </c>
      <c r="E12" s="58">
        <v>60.998922259507815</v>
      </c>
      <c r="F12" s="58">
        <v>25.2</v>
      </c>
      <c r="G12" s="58">
        <v>134.16</v>
      </c>
      <c r="H12" s="58">
        <v>42602.732378448913</v>
      </c>
      <c r="I12" s="58">
        <v>3431.9</v>
      </c>
      <c r="J12" s="59">
        <f t="shared" si="0"/>
        <v>54961.248249999997</v>
      </c>
      <c r="K12" s="150"/>
      <c r="M12" s="150"/>
    </row>
    <row r="13" spans="1:13" ht="20.100000000000001" customHeight="1" x14ac:dyDescent="0.25">
      <c r="A13" s="161" t="s">
        <v>16</v>
      </c>
      <c r="B13" s="58">
        <v>9705.0029058136079</v>
      </c>
      <c r="C13" s="58">
        <v>2429.0012320491237</v>
      </c>
      <c r="D13" s="58">
        <v>4873.0005724472612</v>
      </c>
      <c r="E13" s="58">
        <v>19773.002871149845</v>
      </c>
      <c r="F13" s="58">
        <v>20725.00774586511</v>
      </c>
      <c r="G13" s="58">
        <v>14512.000205011389</v>
      </c>
      <c r="H13" s="58">
        <v>200775.04611765873</v>
      </c>
      <c r="I13" s="58">
        <v>12066.008350004953</v>
      </c>
      <c r="J13" s="59">
        <f t="shared" si="0"/>
        <v>284858.07</v>
      </c>
      <c r="K13" s="150"/>
      <c r="M13" s="150"/>
    </row>
    <row r="14" spans="1:13" ht="20.100000000000001" customHeight="1" x14ac:dyDescent="0.25">
      <c r="A14" s="161" t="s">
        <v>17</v>
      </c>
      <c r="B14" s="58">
        <v>480.00028982994166</v>
      </c>
      <c r="C14" s="58">
        <v>1073.0006168175682</v>
      </c>
      <c r="D14" s="58">
        <v>7070.0002056058556</v>
      </c>
      <c r="E14" s="58">
        <v>755.00025267225681</v>
      </c>
      <c r="F14" s="58">
        <v>3183.0037999925685</v>
      </c>
      <c r="G14" s="58">
        <v>85292.007669346145</v>
      </c>
      <c r="H14" s="58">
        <v>94381.025502557692</v>
      </c>
      <c r="I14" s="58">
        <v>133993.16166317798</v>
      </c>
      <c r="J14" s="59">
        <f t="shared" si="0"/>
        <v>326227.19999999995</v>
      </c>
      <c r="K14" s="150"/>
      <c r="M14" s="150"/>
    </row>
    <row r="15" spans="1:13" ht="20.100000000000001" customHeight="1" x14ac:dyDescent="0.25">
      <c r="A15" s="161" t="s">
        <v>18</v>
      </c>
      <c r="B15" s="58">
        <v>28</v>
      </c>
      <c r="C15" s="58">
        <v>0</v>
      </c>
      <c r="D15" s="58">
        <v>509</v>
      </c>
      <c r="E15" s="58">
        <v>2</v>
      </c>
      <c r="F15" s="58">
        <v>163.92615384615397</v>
      </c>
      <c r="G15" s="58">
        <v>1349.8515384615387</v>
      </c>
      <c r="H15" s="58">
        <v>3297.8323076923079</v>
      </c>
      <c r="I15" s="58">
        <v>785</v>
      </c>
      <c r="J15" s="59">
        <f t="shared" si="0"/>
        <v>6135.6100000000006</v>
      </c>
      <c r="K15" s="150"/>
      <c r="M15" s="150"/>
    </row>
    <row r="16" spans="1:13" ht="20.100000000000001" customHeight="1" x14ac:dyDescent="0.25">
      <c r="A16" s="161" t="s">
        <v>19</v>
      </c>
      <c r="B16" s="58">
        <v>4134.0161814472449</v>
      </c>
      <c r="C16" s="58">
        <v>760.0024187660797</v>
      </c>
      <c r="D16" s="58">
        <v>8076.0222802552007</v>
      </c>
      <c r="E16" s="58">
        <v>656.00143952756275</v>
      </c>
      <c r="F16" s="58">
        <v>8772.0352694254725</v>
      </c>
      <c r="G16" s="58">
        <v>21913.021163630099</v>
      </c>
      <c r="H16" s="58">
        <v>146758.5036293866</v>
      </c>
      <c r="I16" s="58">
        <v>2162.0026175617704</v>
      </c>
      <c r="J16" s="59">
        <f t="shared" si="0"/>
        <v>193231.60500000004</v>
      </c>
      <c r="K16" s="150"/>
      <c r="M16" s="150"/>
    </row>
    <row r="17" spans="1:15" ht="20.100000000000001" customHeight="1" x14ac:dyDescent="0.25">
      <c r="A17" s="161" t="s">
        <v>90</v>
      </c>
      <c r="B17" s="58">
        <v>843</v>
      </c>
      <c r="C17" s="58">
        <v>0</v>
      </c>
      <c r="D17" s="58">
        <v>10</v>
      </c>
      <c r="E17" s="58">
        <v>569</v>
      </c>
      <c r="F17" s="58">
        <v>0</v>
      </c>
      <c r="G17" s="58">
        <v>0</v>
      </c>
      <c r="H17" s="58">
        <v>0</v>
      </c>
      <c r="I17" s="58">
        <v>0</v>
      </c>
      <c r="J17" s="59">
        <f t="shared" si="0"/>
        <v>1422</v>
      </c>
      <c r="K17" s="150"/>
      <c r="M17" s="150"/>
    </row>
    <row r="18" spans="1:15" s="152" customFormat="1" ht="20.100000000000001" customHeight="1" x14ac:dyDescent="0.25">
      <c r="A18" s="161" t="s">
        <v>20</v>
      </c>
      <c r="B18" s="58">
        <v>17365.33018968848</v>
      </c>
      <c r="C18" s="58">
        <v>18165.734871770106</v>
      </c>
      <c r="D18" s="58">
        <v>2589.2779169886498</v>
      </c>
      <c r="E18" s="58">
        <v>33072.97836355953</v>
      </c>
      <c r="F18" s="58">
        <v>5060.9957283868634</v>
      </c>
      <c r="G18" s="58">
        <v>4377.8386753199711</v>
      </c>
      <c r="H18" s="58">
        <v>42277.798142779524</v>
      </c>
      <c r="I18" s="58">
        <v>3685.1166115068827</v>
      </c>
      <c r="J18" s="59">
        <f t="shared" si="0"/>
        <v>126595.0705</v>
      </c>
      <c r="K18" s="150"/>
      <c r="L18" s="148"/>
      <c r="M18" s="150"/>
      <c r="N18" s="151"/>
      <c r="O18" s="151"/>
    </row>
    <row r="19" spans="1:15" s="152" customFormat="1" ht="20.100000000000001" customHeight="1" x14ac:dyDescent="0.25">
      <c r="A19" s="161" t="s">
        <v>21</v>
      </c>
      <c r="B19" s="58">
        <v>948.0000139251523</v>
      </c>
      <c r="C19" s="58">
        <v>11353.011738903395</v>
      </c>
      <c r="D19" s="58">
        <v>624</v>
      </c>
      <c r="E19" s="58">
        <v>1881.0006405570061</v>
      </c>
      <c r="F19" s="58">
        <v>16382.017893820714</v>
      </c>
      <c r="G19" s="58">
        <v>6760.0434743255009</v>
      </c>
      <c r="H19" s="58">
        <v>295</v>
      </c>
      <c r="I19" s="58">
        <v>19730.006238468235</v>
      </c>
      <c r="J19" s="59">
        <f t="shared" si="0"/>
        <v>57973.08</v>
      </c>
      <c r="K19" s="150"/>
      <c r="L19" s="148"/>
      <c r="M19" s="150"/>
      <c r="N19" s="151"/>
      <c r="O19" s="151"/>
    </row>
    <row r="20" spans="1:15" s="152" customFormat="1" ht="20.100000000000001" customHeight="1" x14ac:dyDescent="0.25">
      <c r="A20" s="161" t="s">
        <v>22</v>
      </c>
      <c r="B20" s="58">
        <v>0</v>
      </c>
      <c r="C20" s="58">
        <v>0</v>
      </c>
      <c r="D20" s="58">
        <v>42</v>
      </c>
      <c r="E20" s="58">
        <v>42890.48180796732</v>
      </c>
      <c r="F20" s="58">
        <v>184.99948927477018</v>
      </c>
      <c r="G20" s="58">
        <v>957.39</v>
      </c>
      <c r="H20" s="58">
        <v>816.97870275791706</v>
      </c>
      <c r="I20" s="58">
        <v>0</v>
      </c>
      <c r="J20" s="59">
        <f t="shared" si="0"/>
        <v>44891.850000000006</v>
      </c>
      <c r="K20" s="150"/>
      <c r="L20" s="148"/>
      <c r="M20" s="150"/>
      <c r="N20" s="151"/>
      <c r="O20" s="151"/>
    </row>
    <row r="21" spans="1:15" s="152" customFormat="1" ht="20.100000000000001" customHeight="1" x14ac:dyDescent="0.25">
      <c r="A21" s="161" t="s">
        <v>23</v>
      </c>
      <c r="B21" s="58">
        <v>7405.0123169811322</v>
      </c>
      <c r="C21" s="58">
        <v>13385.10723018868</v>
      </c>
      <c r="D21" s="58">
        <v>1784.0023547169812</v>
      </c>
      <c r="E21" s="58">
        <v>10999.05198490566</v>
      </c>
      <c r="F21" s="58">
        <v>17927.092377358491</v>
      </c>
      <c r="G21" s="58">
        <v>10706.072090566038</v>
      </c>
      <c r="H21" s="58">
        <v>1185</v>
      </c>
      <c r="I21" s="58">
        <v>6840.0216452830191</v>
      </c>
      <c r="J21" s="59">
        <f t="shared" si="0"/>
        <v>70231.360000000001</v>
      </c>
      <c r="K21" s="150"/>
      <c r="L21" s="148"/>
      <c r="M21" s="150"/>
      <c r="N21" s="151"/>
      <c r="O21" s="151"/>
    </row>
    <row r="22" spans="1:15" s="152" customFormat="1" ht="20.100000000000001" customHeight="1" x14ac:dyDescent="0.25">
      <c r="A22" s="161" t="s">
        <v>24</v>
      </c>
      <c r="B22" s="58">
        <v>51997.062604007973</v>
      </c>
      <c r="C22" s="58">
        <v>37054.049736317829</v>
      </c>
      <c r="D22" s="58">
        <v>40462.057939763275</v>
      </c>
      <c r="E22" s="58">
        <v>91321.130036329545</v>
      </c>
      <c r="F22" s="58">
        <v>28104.027188562053</v>
      </c>
      <c r="G22" s="58">
        <v>10254.014156803001</v>
      </c>
      <c r="H22" s="58">
        <v>25519.031594984182</v>
      </c>
      <c r="I22" s="58">
        <v>16795.02674323216</v>
      </c>
      <c r="J22" s="59">
        <f t="shared" si="0"/>
        <v>301506.40000000002</v>
      </c>
      <c r="K22" s="150"/>
      <c r="L22" s="148"/>
      <c r="M22" s="150"/>
      <c r="N22" s="151"/>
      <c r="O22" s="151"/>
    </row>
    <row r="23" spans="1:15" s="152" customFormat="1" ht="20.100000000000001" customHeight="1" x14ac:dyDescent="0.25">
      <c r="A23" s="161" t="s">
        <v>91</v>
      </c>
      <c r="B23" s="58">
        <v>0</v>
      </c>
      <c r="C23" s="58">
        <v>1366.9726962457341</v>
      </c>
      <c r="D23" s="58">
        <v>8</v>
      </c>
      <c r="E23" s="58">
        <v>4.9986348122867028</v>
      </c>
      <c r="F23" s="58">
        <v>1707.9337883959051</v>
      </c>
      <c r="G23" s="58">
        <v>150</v>
      </c>
      <c r="H23" s="58">
        <v>0</v>
      </c>
      <c r="I23" s="58">
        <v>1112.9948805460751</v>
      </c>
      <c r="J23" s="59">
        <f t="shared" si="0"/>
        <v>4350.9000000000015</v>
      </c>
      <c r="K23" s="150"/>
      <c r="L23" s="148"/>
      <c r="M23" s="150"/>
      <c r="N23" s="151"/>
      <c r="O23" s="151"/>
    </row>
    <row r="24" spans="1:15" s="152" customFormat="1" ht="20.100000000000001" customHeight="1" x14ac:dyDescent="0.25">
      <c r="A24" s="161" t="s">
        <v>25</v>
      </c>
      <c r="B24" s="58">
        <v>9597.0659650978032</v>
      </c>
      <c r="C24" s="58">
        <v>1945.0178813845321</v>
      </c>
      <c r="D24" s="58">
        <v>9424.0686311273894</v>
      </c>
      <c r="E24" s="58">
        <v>5705.0332101868935</v>
      </c>
      <c r="F24" s="58">
        <v>4526.0333215676865</v>
      </c>
      <c r="G24" s="58">
        <v>6762.0393490368315</v>
      </c>
      <c r="H24" s="58">
        <v>11539.122104636615</v>
      </c>
      <c r="I24" s="58">
        <v>661.0065369622572</v>
      </c>
      <c r="J24" s="59">
        <f t="shared" si="0"/>
        <v>50159.387000000017</v>
      </c>
      <c r="K24" s="150"/>
      <c r="L24" s="148"/>
      <c r="M24" s="150"/>
      <c r="N24" s="151"/>
      <c r="O24" s="151"/>
    </row>
    <row r="25" spans="1:15" s="152" customFormat="1" ht="20.100000000000001" customHeight="1" x14ac:dyDescent="0.25">
      <c r="A25" s="161" t="s">
        <v>26</v>
      </c>
      <c r="B25" s="58">
        <v>0</v>
      </c>
      <c r="C25" s="58">
        <v>0</v>
      </c>
      <c r="D25" s="58">
        <v>38</v>
      </c>
      <c r="E25" s="58">
        <v>2097.1999999999998</v>
      </c>
      <c r="F25" s="58">
        <v>5</v>
      </c>
      <c r="G25" s="58">
        <v>0</v>
      </c>
      <c r="H25" s="58">
        <v>0</v>
      </c>
      <c r="I25" s="58">
        <v>0</v>
      </c>
      <c r="J25" s="59">
        <f t="shared" si="0"/>
        <v>2140.1999999999998</v>
      </c>
      <c r="K25" s="150"/>
      <c r="L25" s="148"/>
      <c r="M25" s="150"/>
      <c r="N25" s="151"/>
      <c r="O25" s="151"/>
    </row>
    <row r="26" spans="1:15" s="152" customFormat="1" ht="20.100000000000001" customHeight="1" x14ac:dyDescent="0.25">
      <c r="A26" s="161" t="s">
        <v>27</v>
      </c>
      <c r="B26" s="58">
        <v>6847.9345023023934</v>
      </c>
      <c r="C26" s="58">
        <v>12795.209300366623</v>
      </c>
      <c r="D26" s="58">
        <v>6452.0249803196957</v>
      </c>
      <c r="E26" s="58">
        <v>10397.023934887815</v>
      </c>
      <c r="F26" s="58">
        <v>20911.332243320136</v>
      </c>
      <c r="G26" s="58">
        <v>6494.7012387740142</v>
      </c>
      <c r="H26" s="58">
        <v>14580.960443232148</v>
      </c>
      <c r="I26" s="58">
        <v>8663.1085567971859</v>
      </c>
      <c r="J26" s="59">
        <f t="shared" si="0"/>
        <v>87142.295200000008</v>
      </c>
      <c r="K26" s="150"/>
      <c r="L26" s="148"/>
      <c r="M26" s="150"/>
      <c r="N26" s="151"/>
      <c r="O26" s="151"/>
    </row>
    <row r="27" spans="1:15" s="152" customFormat="1" ht="20.100000000000001" customHeight="1" x14ac:dyDescent="0.25">
      <c r="A27" s="161" t="s">
        <v>28</v>
      </c>
      <c r="B27" s="58">
        <v>1370.2953695652172</v>
      </c>
      <c r="C27" s="58">
        <v>399.96346956521739</v>
      </c>
      <c r="D27" s="58">
        <v>1194.3201608695651</v>
      </c>
      <c r="E27" s="58">
        <v>2811.125278260869</v>
      </c>
      <c r="F27" s="58">
        <v>884.58322173913041</v>
      </c>
      <c r="G27" s="58">
        <v>2236.0924608695645</v>
      </c>
      <c r="H27" s="58">
        <v>14260.441347826087</v>
      </c>
      <c r="I27" s="58">
        <v>236.11099130434783</v>
      </c>
      <c r="J27" s="59">
        <f t="shared" si="0"/>
        <v>23392.9323</v>
      </c>
      <c r="K27" s="150"/>
      <c r="L27" s="148"/>
      <c r="M27" s="150"/>
      <c r="N27" s="151"/>
      <c r="O27" s="151"/>
    </row>
    <row r="28" spans="1:15" s="152" customFormat="1" ht="20.100000000000001" customHeight="1" x14ac:dyDescent="0.25">
      <c r="A28" s="161" t="s">
        <v>29</v>
      </c>
      <c r="B28" s="58">
        <v>5003.0004674207721</v>
      </c>
      <c r="C28" s="58">
        <v>0</v>
      </c>
      <c r="D28" s="58">
        <v>2762.3065625876416</v>
      </c>
      <c r="E28" s="58">
        <v>8542.3641693932877</v>
      </c>
      <c r="F28" s="58">
        <v>12400.046779470878</v>
      </c>
      <c r="G28" s="58">
        <v>2412.0817014116105</v>
      </c>
      <c r="H28" s="58">
        <v>33050.400319715809</v>
      </c>
      <c r="I28" s="58">
        <v>13</v>
      </c>
      <c r="J28" s="59">
        <f t="shared" si="0"/>
        <v>64183.199999999997</v>
      </c>
      <c r="K28" s="150"/>
      <c r="L28" s="148"/>
      <c r="M28" s="150"/>
      <c r="N28" s="151"/>
      <c r="O28" s="151"/>
    </row>
    <row r="29" spans="1:15" s="152" customFormat="1" ht="20.100000000000001" customHeight="1" x14ac:dyDescent="0.25">
      <c r="A29" s="161" t="s">
        <v>30</v>
      </c>
      <c r="B29" s="58">
        <v>411.00343053173242</v>
      </c>
      <c r="C29" s="58">
        <v>41</v>
      </c>
      <c r="D29" s="58">
        <v>145.00240137221269</v>
      </c>
      <c r="E29" s="58">
        <v>980.01046312178391</v>
      </c>
      <c r="F29" s="58">
        <v>4383.0799313893658</v>
      </c>
      <c r="G29" s="58">
        <v>308.00154373927961</v>
      </c>
      <c r="H29" s="58">
        <v>59</v>
      </c>
      <c r="I29" s="58">
        <v>87.002229845626076</v>
      </c>
      <c r="J29" s="59">
        <f t="shared" si="0"/>
        <v>6414.1</v>
      </c>
      <c r="K29" s="150"/>
      <c r="L29" s="148"/>
      <c r="M29" s="150"/>
      <c r="N29" s="151"/>
      <c r="O29" s="151"/>
    </row>
    <row r="30" spans="1:15" s="152" customFormat="1" ht="20.100000000000001" customHeight="1" x14ac:dyDescent="0.25">
      <c r="A30" s="161" t="s">
        <v>31</v>
      </c>
      <c r="B30" s="58">
        <v>696.36569343065707</v>
      </c>
      <c r="C30" s="58">
        <v>38</v>
      </c>
      <c r="D30" s="58">
        <v>4.9895155938951588</v>
      </c>
      <c r="E30" s="58">
        <v>15090.300464499007</v>
      </c>
      <c r="F30" s="58">
        <v>585.53868613138695</v>
      </c>
      <c r="G30" s="58">
        <v>2</v>
      </c>
      <c r="H30" s="58">
        <v>25.984273390842738</v>
      </c>
      <c r="I30" s="58">
        <v>134.92136695421368</v>
      </c>
      <c r="J30" s="59">
        <f t="shared" si="0"/>
        <v>16578.100000000006</v>
      </c>
      <c r="K30" s="150"/>
      <c r="L30" s="148"/>
      <c r="M30" s="150"/>
      <c r="N30" s="151"/>
      <c r="O30" s="151"/>
    </row>
    <row r="31" spans="1:15" s="152" customFormat="1" ht="20.100000000000001" customHeight="1" x14ac:dyDescent="0.25">
      <c r="A31" s="161" t="s">
        <v>32</v>
      </c>
      <c r="B31" s="58">
        <v>58.999929747530189</v>
      </c>
      <c r="C31" s="58">
        <v>2</v>
      </c>
      <c r="D31" s="58">
        <v>0</v>
      </c>
      <c r="E31" s="58">
        <v>9504.8897036223934</v>
      </c>
      <c r="F31" s="58">
        <v>889.98236663007674</v>
      </c>
      <c r="G31" s="58">
        <v>67</v>
      </c>
      <c r="H31" s="58">
        <v>27</v>
      </c>
      <c r="I31" s="58">
        <v>31</v>
      </c>
      <c r="J31" s="59">
        <f t="shared" si="0"/>
        <v>10580.871999999999</v>
      </c>
      <c r="K31" s="150"/>
      <c r="L31" s="148"/>
      <c r="M31" s="150"/>
      <c r="N31" s="151"/>
      <c r="O31" s="151"/>
    </row>
    <row r="32" spans="1:15" s="152" customFormat="1" ht="20.100000000000001" customHeight="1" x14ac:dyDescent="0.25">
      <c r="A32" s="161" t="s">
        <v>33</v>
      </c>
      <c r="B32" s="58">
        <v>8</v>
      </c>
      <c r="C32" s="58">
        <v>0</v>
      </c>
      <c r="D32" s="58">
        <v>65</v>
      </c>
      <c r="E32" s="58">
        <v>6023.7300000000005</v>
      </c>
      <c r="F32" s="58">
        <v>100</v>
      </c>
      <c r="G32" s="58">
        <v>118</v>
      </c>
      <c r="H32" s="58">
        <v>38</v>
      </c>
      <c r="I32" s="58">
        <v>1.9999999999999998</v>
      </c>
      <c r="J32" s="59">
        <f t="shared" si="0"/>
        <v>6354.7300000000005</v>
      </c>
      <c r="K32" s="150"/>
      <c r="L32" s="148"/>
      <c r="M32" s="150"/>
      <c r="N32" s="151"/>
      <c r="O32" s="151"/>
    </row>
    <row r="33" spans="1:15" s="152" customFormat="1" ht="20.100000000000001" customHeight="1" x14ac:dyDescent="0.25">
      <c r="A33" s="161" t="s">
        <v>34</v>
      </c>
      <c r="B33" s="58">
        <v>295.25578778135048</v>
      </c>
      <c r="C33" s="58">
        <v>60.002893890675253</v>
      </c>
      <c r="D33" s="58">
        <v>62</v>
      </c>
      <c r="E33" s="58">
        <v>90.002893890675253</v>
      </c>
      <c r="F33" s="58">
        <v>6177.6779742765284</v>
      </c>
      <c r="G33" s="58">
        <v>392.00064308681669</v>
      </c>
      <c r="H33" s="58">
        <v>2932.1921221864955</v>
      </c>
      <c r="I33" s="58">
        <v>257.16768488745987</v>
      </c>
      <c r="J33" s="59">
        <f t="shared" si="0"/>
        <v>10266.300000000001</v>
      </c>
      <c r="K33" s="150"/>
      <c r="L33" s="148"/>
      <c r="M33" s="150"/>
      <c r="N33" s="151"/>
      <c r="O33" s="151"/>
    </row>
    <row r="34" spans="1:15" s="152" customFormat="1" ht="20.100000000000001" customHeight="1" x14ac:dyDescent="0.25">
      <c r="A34" s="161" t="s">
        <v>84</v>
      </c>
      <c r="B34" s="58">
        <v>772.17318776496313</v>
      </c>
      <c r="C34" s="58">
        <v>56.845925957306619</v>
      </c>
      <c r="D34" s="58">
        <v>11151.494074360731</v>
      </c>
      <c r="E34" s="58">
        <v>4436.6084671060962</v>
      </c>
      <c r="F34" s="58">
        <v>13498.355969180719</v>
      </c>
      <c r="G34" s="58">
        <v>8.133496669176294</v>
      </c>
      <c r="H34" s="58">
        <v>33742.742078948737</v>
      </c>
      <c r="I34" s="58">
        <v>183.37948580584199</v>
      </c>
      <c r="J34" s="59">
        <f t="shared" si="0"/>
        <v>63849.73268579357</v>
      </c>
      <c r="K34" s="150"/>
      <c r="L34" s="148"/>
      <c r="M34" s="150"/>
      <c r="N34" s="151"/>
      <c r="O34" s="151"/>
    </row>
    <row r="35" spans="1:15" s="152" customFormat="1" ht="19.5" customHeight="1" x14ac:dyDescent="0.25">
      <c r="A35" s="161" t="s">
        <v>36</v>
      </c>
      <c r="B35" s="58">
        <v>0</v>
      </c>
      <c r="C35" s="58">
        <v>2303</v>
      </c>
      <c r="D35" s="58">
        <v>2865</v>
      </c>
      <c r="E35" s="58">
        <v>14501.583886255925</v>
      </c>
      <c r="F35" s="58">
        <v>570</v>
      </c>
      <c r="G35" s="58">
        <v>883</v>
      </c>
      <c r="H35" s="58">
        <v>1010.6865402843603</v>
      </c>
      <c r="I35" s="58">
        <v>15.429573459715641</v>
      </c>
      <c r="J35" s="59">
        <f t="shared" si="0"/>
        <v>22148.7</v>
      </c>
      <c r="K35" s="150"/>
      <c r="L35" s="148"/>
      <c r="M35" s="150"/>
      <c r="N35" s="151"/>
      <c r="O35" s="151"/>
    </row>
    <row r="36" spans="1:15" s="152" customFormat="1" ht="19.5" customHeight="1" x14ac:dyDescent="0.25">
      <c r="A36" s="161" t="s">
        <v>37</v>
      </c>
      <c r="B36" s="58">
        <v>5.9986206896551693</v>
      </c>
      <c r="C36" s="58">
        <v>0</v>
      </c>
      <c r="D36" s="58">
        <v>0</v>
      </c>
      <c r="E36" s="58">
        <v>3214.8958620689655</v>
      </c>
      <c r="F36" s="58">
        <v>86.983793103448249</v>
      </c>
      <c r="G36" s="58">
        <v>18</v>
      </c>
      <c r="H36" s="58">
        <v>616.98724137931038</v>
      </c>
      <c r="I36" s="58">
        <v>88.974482758620653</v>
      </c>
      <c r="J36" s="59">
        <f t="shared" si="0"/>
        <v>4031.8399999999997</v>
      </c>
      <c r="K36" s="150"/>
      <c r="L36" s="148"/>
      <c r="M36" s="150"/>
      <c r="N36" s="151"/>
      <c r="O36" s="151"/>
    </row>
    <row r="37" spans="1:15" s="152" customFormat="1" ht="19.5" customHeight="1" x14ac:dyDescent="0.25">
      <c r="A37" s="161" t="s">
        <v>38</v>
      </c>
      <c r="B37" s="58">
        <v>292.93856</v>
      </c>
      <c r="C37" s="58">
        <v>0</v>
      </c>
      <c r="D37" s="58">
        <v>1</v>
      </c>
      <c r="E37" s="58">
        <v>1752.68896</v>
      </c>
      <c r="F37" s="58">
        <v>57.892480000000006</v>
      </c>
      <c r="G37" s="58">
        <v>0</v>
      </c>
      <c r="H37" s="58">
        <v>0</v>
      </c>
      <c r="I37" s="58">
        <v>14</v>
      </c>
      <c r="J37" s="59">
        <f t="shared" si="0"/>
        <v>2118.52</v>
      </c>
      <c r="K37" s="150"/>
      <c r="L37" s="148"/>
      <c r="M37" s="150"/>
      <c r="N37" s="151"/>
      <c r="O37" s="151"/>
    </row>
    <row r="38" spans="1:15" s="152" customFormat="1" ht="20.100000000000001" customHeight="1" x14ac:dyDescent="0.25">
      <c r="A38" s="161" t="s">
        <v>39</v>
      </c>
      <c r="B38" s="58">
        <v>0</v>
      </c>
      <c r="C38" s="58">
        <v>0</v>
      </c>
      <c r="D38" s="58">
        <v>0</v>
      </c>
      <c r="E38" s="58">
        <v>5323.3521367521371</v>
      </c>
      <c r="F38" s="58">
        <v>46.047863247863312</v>
      </c>
      <c r="G38" s="58">
        <v>0</v>
      </c>
      <c r="H38" s="58">
        <v>2</v>
      </c>
      <c r="I38" s="58">
        <v>0</v>
      </c>
      <c r="J38" s="59">
        <f t="shared" si="0"/>
        <v>5371.4000000000005</v>
      </c>
      <c r="K38" s="150"/>
      <c r="L38" s="148"/>
      <c r="M38" s="150"/>
      <c r="N38" s="151"/>
      <c r="O38" s="151"/>
    </row>
    <row r="39" spans="1:15" s="152" customFormat="1" ht="20.100000000000001" customHeight="1" x14ac:dyDescent="0.25">
      <c r="A39" s="161" t="s">
        <v>40</v>
      </c>
      <c r="B39" s="58">
        <v>0</v>
      </c>
      <c r="C39" s="58">
        <v>0</v>
      </c>
      <c r="D39" s="58">
        <v>0</v>
      </c>
      <c r="E39" s="58">
        <v>1503.3600000000001</v>
      </c>
      <c r="F39" s="58">
        <v>0</v>
      </c>
      <c r="G39" s="58">
        <v>0</v>
      </c>
      <c r="H39" s="58">
        <v>0</v>
      </c>
      <c r="I39" s="58">
        <v>0</v>
      </c>
      <c r="J39" s="59">
        <f t="shared" si="0"/>
        <v>1503.3600000000001</v>
      </c>
      <c r="K39" s="150"/>
      <c r="L39" s="148"/>
      <c r="M39" s="150"/>
      <c r="N39" s="151"/>
      <c r="O39" s="151"/>
    </row>
    <row r="40" spans="1:15" s="152" customFormat="1" ht="20.100000000000001" customHeight="1" x14ac:dyDescent="0.25">
      <c r="A40" s="161" t="s">
        <v>41</v>
      </c>
      <c r="B40" s="58">
        <v>1782.9818181818182</v>
      </c>
      <c r="C40" s="58">
        <v>336.99636363636364</v>
      </c>
      <c r="D40" s="58">
        <v>988.92545454545461</v>
      </c>
      <c r="E40" s="58">
        <v>241</v>
      </c>
      <c r="F40" s="58">
        <v>1098.8985454545455</v>
      </c>
      <c r="G40" s="58">
        <v>1375.9272727272728</v>
      </c>
      <c r="H40" s="58">
        <v>2007.9196363636363</v>
      </c>
      <c r="I40" s="58">
        <v>1568.9309090909092</v>
      </c>
      <c r="J40" s="59">
        <f t="shared" si="0"/>
        <v>9401.5800000000017</v>
      </c>
      <c r="K40" s="150"/>
      <c r="L40" s="148"/>
      <c r="M40" s="150"/>
      <c r="N40" s="151"/>
      <c r="O40" s="151"/>
    </row>
    <row r="41" spans="1:15" s="152" customFormat="1" ht="20.100000000000001" customHeight="1" x14ac:dyDescent="0.25">
      <c r="A41" s="161" t="s">
        <v>43</v>
      </c>
      <c r="B41" s="58">
        <v>0</v>
      </c>
      <c r="C41" s="58">
        <v>0</v>
      </c>
      <c r="D41" s="58">
        <v>0</v>
      </c>
      <c r="E41" s="58">
        <v>1248</v>
      </c>
      <c r="F41" s="58">
        <v>0</v>
      </c>
      <c r="G41" s="58">
        <v>0</v>
      </c>
      <c r="H41" s="58">
        <v>0</v>
      </c>
      <c r="I41" s="58">
        <v>0</v>
      </c>
      <c r="J41" s="59">
        <f t="shared" si="0"/>
        <v>1248</v>
      </c>
      <c r="K41" s="150"/>
      <c r="L41" s="148"/>
      <c r="M41" s="150"/>
      <c r="N41" s="151"/>
      <c r="O41" s="151"/>
    </row>
    <row r="42" spans="1:15" s="152" customFormat="1" ht="20.100000000000001" customHeight="1" x14ac:dyDescent="0.25">
      <c r="A42" s="161" t="s">
        <v>44</v>
      </c>
      <c r="B42" s="58">
        <v>1098</v>
      </c>
      <c r="C42" s="58">
        <v>0</v>
      </c>
      <c r="D42" s="58">
        <v>659</v>
      </c>
      <c r="E42" s="58">
        <v>141</v>
      </c>
      <c r="F42" s="58">
        <v>0</v>
      </c>
      <c r="G42" s="58">
        <v>0</v>
      </c>
      <c r="H42" s="58">
        <v>109</v>
      </c>
      <c r="I42" s="58">
        <v>0</v>
      </c>
      <c r="J42" s="59">
        <f t="shared" si="0"/>
        <v>2007</v>
      </c>
      <c r="K42" s="150"/>
      <c r="L42" s="148"/>
      <c r="M42" s="150"/>
      <c r="N42" s="151"/>
      <c r="O42" s="151"/>
    </row>
    <row r="43" spans="1:15" s="152" customFormat="1" ht="20.100000000000001" customHeight="1" x14ac:dyDescent="0.25">
      <c r="A43" s="161" t="s">
        <v>93</v>
      </c>
      <c r="B43" s="58">
        <v>377</v>
      </c>
      <c r="C43" s="58">
        <v>0</v>
      </c>
      <c r="D43" s="58">
        <v>95</v>
      </c>
      <c r="E43" s="58">
        <v>2248.3000000000002</v>
      </c>
      <c r="F43" s="58">
        <v>0</v>
      </c>
      <c r="G43" s="58">
        <v>0</v>
      </c>
      <c r="H43" s="58">
        <v>0</v>
      </c>
      <c r="I43" s="58">
        <v>0</v>
      </c>
      <c r="J43" s="59">
        <f t="shared" si="0"/>
        <v>2720.3</v>
      </c>
      <c r="K43" s="150"/>
      <c r="L43" s="148"/>
      <c r="M43" s="150"/>
      <c r="N43" s="151"/>
      <c r="O43" s="151"/>
    </row>
    <row r="44" spans="1:15" s="152" customFormat="1" ht="20.100000000000001" customHeight="1" x14ac:dyDescent="0.25">
      <c r="A44" s="161" t="s">
        <v>94</v>
      </c>
      <c r="B44" s="58">
        <v>0</v>
      </c>
      <c r="C44" s="58">
        <v>0</v>
      </c>
      <c r="D44" s="58">
        <v>0</v>
      </c>
      <c r="E44" s="58">
        <v>302</v>
      </c>
      <c r="F44" s="58">
        <v>0</v>
      </c>
      <c r="G44" s="58">
        <v>186</v>
      </c>
      <c r="H44" s="58">
        <v>0</v>
      </c>
      <c r="I44" s="58">
        <v>0</v>
      </c>
      <c r="J44" s="59">
        <f t="shared" si="0"/>
        <v>488</v>
      </c>
      <c r="K44" s="150"/>
      <c r="L44" s="148"/>
      <c r="M44" s="150"/>
      <c r="N44" s="151"/>
      <c r="O44" s="151"/>
    </row>
    <row r="45" spans="1:15" s="152" customFormat="1" ht="20.100000000000001" customHeight="1" x14ac:dyDescent="0.25">
      <c r="A45" s="161" t="s">
        <v>95</v>
      </c>
      <c r="B45" s="58">
        <v>46</v>
      </c>
      <c r="C45" s="58">
        <v>0</v>
      </c>
      <c r="D45" s="58">
        <v>50</v>
      </c>
      <c r="E45" s="58">
        <v>1202.3699999999999</v>
      </c>
      <c r="F45" s="58">
        <v>0</v>
      </c>
      <c r="G45" s="58">
        <v>0</v>
      </c>
      <c r="H45" s="58">
        <v>0</v>
      </c>
      <c r="I45" s="58">
        <v>0</v>
      </c>
      <c r="J45" s="59">
        <f t="shared" si="0"/>
        <v>1298.3699999999999</v>
      </c>
      <c r="K45" s="150"/>
      <c r="L45" s="148"/>
      <c r="M45" s="150"/>
      <c r="N45" s="151"/>
      <c r="O45" s="151"/>
    </row>
    <row r="46" spans="1:15" s="152" customFormat="1" ht="20.100000000000001" customHeight="1" x14ac:dyDescent="0.25">
      <c r="A46" s="161" t="s">
        <v>96</v>
      </c>
      <c r="B46" s="58">
        <v>58</v>
      </c>
      <c r="C46" s="58">
        <v>0</v>
      </c>
      <c r="D46" s="58">
        <v>0</v>
      </c>
      <c r="E46" s="58">
        <v>1599.43</v>
      </c>
      <c r="F46" s="58">
        <v>0</v>
      </c>
      <c r="G46" s="58">
        <v>0</v>
      </c>
      <c r="H46" s="58">
        <v>0</v>
      </c>
      <c r="I46" s="58">
        <v>0</v>
      </c>
      <c r="J46" s="59">
        <f t="shared" si="0"/>
        <v>1657.43</v>
      </c>
      <c r="K46" s="150"/>
      <c r="L46" s="148"/>
      <c r="M46" s="150"/>
      <c r="N46" s="151"/>
      <c r="O46" s="151"/>
    </row>
    <row r="47" spans="1:15" s="152" customFormat="1" ht="20.100000000000001" customHeight="1" x14ac:dyDescent="0.25">
      <c r="A47" s="161" t="s">
        <v>97</v>
      </c>
      <c r="B47" s="58">
        <v>5.0016853932584295</v>
      </c>
      <c r="C47" s="58">
        <v>0</v>
      </c>
      <c r="D47" s="58">
        <v>0</v>
      </c>
      <c r="E47" s="58">
        <v>3595.1904494382024</v>
      </c>
      <c r="F47" s="58">
        <v>162.00786516853933</v>
      </c>
      <c r="G47" s="58">
        <v>4</v>
      </c>
      <c r="H47" s="58">
        <v>134</v>
      </c>
      <c r="I47" s="58">
        <v>18</v>
      </c>
      <c r="J47" s="59">
        <f t="shared" si="0"/>
        <v>3918.2000000000003</v>
      </c>
      <c r="K47" s="150"/>
      <c r="L47" s="148"/>
      <c r="M47" s="150"/>
      <c r="N47" s="151"/>
      <c r="O47" s="151"/>
    </row>
    <row r="48" spans="1:15" s="152" customFormat="1" ht="20.100000000000001" customHeight="1" x14ac:dyDescent="0.25">
      <c r="A48" s="161" t="s">
        <v>98</v>
      </c>
      <c r="B48" s="58">
        <v>203</v>
      </c>
      <c r="C48" s="58">
        <v>0</v>
      </c>
      <c r="D48" s="58">
        <v>282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9">
        <f t="shared" si="0"/>
        <v>485</v>
      </c>
      <c r="K48" s="150"/>
      <c r="L48" s="148"/>
      <c r="M48" s="150"/>
      <c r="N48" s="151"/>
      <c r="O48" s="151"/>
    </row>
    <row r="49" spans="1:15" s="152" customFormat="1" ht="20.100000000000001" customHeight="1" x14ac:dyDescent="0.25">
      <c r="A49" s="161" t="s">
        <v>99</v>
      </c>
      <c r="B49" s="58">
        <v>30</v>
      </c>
      <c r="C49" s="58">
        <v>419</v>
      </c>
      <c r="D49" s="58">
        <v>11.995324675324678</v>
      </c>
      <c r="E49" s="58">
        <v>165.99064935064936</v>
      </c>
      <c r="F49" s="58">
        <v>144.89870129870138</v>
      </c>
      <c r="G49" s="58">
        <v>0</v>
      </c>
      <c r="H49" s="58">
        <v>0</v>
      </c>
      <c r="I49" s="58">
        <v>265.9953246753247</v>
      </c>
      <c r="J49" s="59">
        <f t="shared" si="0"/>
        <v>1037.8800000000001</v>
      </c>
      <c r="K49" s="150"/>
      <c r="L49" s="148"/>
      <c r="M49" s="150"/>
      <c r="N49" s="151"/>
      <c r="O49" s="151"/>
    </row>
    <row r="50" spans="1:15" s="152" customFormat="1" ht="20.100000000000001" customHeight="1" x14ac:dyDescent="0.25">
      <c r="A50" s="161" t="s">
        <v>100</v>
      </c>
      <c r="B50" s="58">
        <v>116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9">
        <f t="shared" si="0"/>
        <v>116</v>
      </c>
      <c r="K50" s="150"/>
      <c r="L50" s="148"/>
      <c r="M50" s="150"/>
      <c r="N50" s="151"/>
      <c r="O50" s="151"/>
    </row>
    <row r="51" spans="1:15" s="152" customFormat="1" ht="20.100000000000001" customHeight="1" x14ac:dyDescent="0.25">
      <c r="A51" s="161" t="s">
        <v>45</v>
      </c>
      <c r="B51" s="58">
        <v>25902.792865693431</v>
      </c>
      <c r="C51" s="58">
        <v>431.20681788321161</v>
      </c>
      <c r="D51" s="58">
        <v>1833.4213277372262</v>
      </c>
      <c r="E51" s="58">
        <v>5582.6404536496348</v>
      </c>
      <c r="F51" s="58">
        <v>13189.907446350366</v>
      </c>
      <c r="G51" s="58">
        <v>13693.460170437957</v>
      </c>
      <c r="H51" s="58">
        <v>50696.114118248173</v>
      </c>
      <c r="I51" s="58">
        <v>482</v>
      </c>
      <c r="J51" s="59">
        <f t="shared" si="0"/>
        <v>111811.54319999999</v>
      </c>
      <c r="K51" s="150"/>
      <c r="L51" s="148"/>
      <c r="M51" s="150"/>
      <c r="N51" s="151"/>
      <c r="O51" s="151"/>
    </row>
    <row r="52" spans="1:15" s="152" customFormat="1" ht="20.100000000000001" customHeight="1" x14ac:dyDescent="0.25">
      <c r="A52" s="161" t="s">
        <v>46</v>
      </c>
      <c r="B52" s="58">
        <v>1518.7547620481928</v>
      </c>
      <c r="C52" s="58">
        <v>9910.5611795933728</v>
      </c>
      <c r="D52" s="58">
        <v>807.71980496987953</v>
      </c>
      <c r="E52" s="58">
        <v>1501.1998328313252</v>
      </c>
      <c r="F52" s="58">
        <v>4706.9678060993974</v>
      </c>
      <c r="G52" s="58">
        <v>924.18</v>
      </c>
      <c r="H52" s="58">
        <v>3390.3510704066261</v>
      </c>
      <c r="I52" s="58">
        <v>14718.854544051204</v>
      </c>
      <c r="J52" s="59">
        <f t="shared" si="0"/>
        <v>37478.589</v>
      </c>
      <c r="K52" s="150"/>
      <c r="L52" s="148"/>
      <c r="M52" s="150"/>
      <c r="N52" s="151"/>
      <c r="O52" s="151"/>
    </row>
    <row r="53" spans="1:15" s="152" customFormat="1" ht="20.100000000000001" customHeight="1" x14ac:dyDescent="0.25">
      <c r="A53" s="161" t="s">
        <v>47</v>
      </c>
      <c r="B53" s="58">
        <v>4580.371217895442</v>
      </c>
      <c r="C53" s="58">
        <v>1809.5459745308308</v>
      </c>
      <c r="D53" s="58">
        <v>4333.3708790214478</v>
      </c>
      <c r="E53" s="58">
        <v>3084</v>
      </c>
      <c r="F53" s="58">
        <v>3621.4714191689009</v>
      </c>
      <c r="G53" s="58">
        <v>9894.7923823726542</v>
      </c>
      <c r="H53" s="58">
        <v>6358.8892654155488</v>
      </c>
      <c r="I53" s="58">
        <v>2364.6886615951739</v>
      </c>
      <c r="J53" s="59">
        <f t="shared" si="0"/>
        <v>36047.129800000002</v>
      </c>
      <c r="K53" s="150"/>
      <c r="L53" s="148"/>
      <c r="M53" s="150"/>
      <c r="N53" s="151"/>
      <c r="O53" s="151"/>
    </row>
    <row r="54" spans="1:15" s="152" customFormat="1" ht="20.100000000000001" customHeight="1" x14ac:dyDescent="0.25">
      <c r="A54" s="161" t="s">
        <v>48</v>
      </c>
      <c r="B54" s="58">
        <v>512.30086744849439</v>
      </c>
      <c r="C54" s="58">
        <v>0</v>
      </c>
      <c r="D54" s="58">
        <v>1899.4073338827252</v>
      </c>
      <c r="E54" s="58">
        <v>3</v>
      </c>
      <c r="F54" s="58">
        <v>188.0029177812992</v>
      </c>
      <c r="G54" s="58">
        <v>75139.508468082407</v>
      </c>
      <c r="H54" s="58">
        <v>872.24796475435733</v>
      </c>
      <c r="I54" s="58">
        <v>897.80220805071281</v>
      </c>
      <c r="J54" s="59">
        <f t="shared" si="0"/>
        <v>79512.269759999981</v>
      </c>
      <c r="K54" s="150"/>
      <c r="L54" s="148"/>
      <c r="M54" s="150"/>
      <c r="N54" s="151"/>
      <c r="O54" s="151"/>
    </row>
    <row r="55" spans="1:15" s="152" customFormat="1" ht="20.100000000000001" customHeight="1" x14ac:dyDescent="0.25">
      <c r="A55" s="161" t="s">
        <v>49</v>
      </c>
      <c r="B55" s="58">
        <v>203</v>
      </c>
      <c r="C55" s="58">
        <v>444.47582938388615</v>
      </c>
      <c r="D55" s="58">
        <v>41</v>
      </c>
      <c r="E55" s="58">
        <v>168.02464454976302</v>
      </c>
      <c r="F55" s="58">
        <v>4930</v>
      </c>
      <c r="G55" s="58">
        <v>38</v>
      </c>
      <c r="H55" s="58">
        <v>137</v>
      </c>
      <c r="I55" s="58">
        <v>1289.6995260663507</v>
      </c>
      <c r="J55" s="59">
        <f t="shared" si="0"/>
        <v>7251.2</v>
      </c>
      <c r="K55" s="150"/>
      <c r="L55" s="148"/>
      <c r="M55" s="150"/>
      <c r="N55" s="151"/>
      <c r="O55" s="151"/>
    </row>
    <row r="56" spans="1:15" s="152" customFormat="1" ht="20.100000000000001" customHeight="1" x14ac:dyDescent="0.25">
      <c r="A56" s="161" t="s">
        <v>50</v>
      </c>
      <c r="B56" s="58">
        <v>2323.9941480206526</v>
      </c>
      <c r="C56" s="58">
        <v>25771.806798623009</v>
      </c>
      <c r="D56" s="58">
        <v>16</v>
      </c>
      <c r="E56" s="58">
        <v>234</v>
      </c>
      <c r="F56" s="58">
        <v>34099.849053356236</v>
      </c>
      <c r="G56" s="58">
        <v>0</v>
      </c>
      <c r="H56" s="58">
        <v>515</v>
      </c>
      <c r="I56" s="58">
        <v>511</v>
      </c>
      <c r="J56" s="59">
        <f t="shared" si="0"/>
        <v>63471.6499999999</v>
      </c>
      <c r="K56" s="150"/>
      <c r="L56" s="148"/>
      <c r="M56" s="150"/>
      <c r="N56" s="151"/>
      <c r="O56" s="151"/>
    </row>
    <row r="57" spans="1:15" s="152" customFormat="1" ht="20.100000000000001" customHeight="1" x14ac:dyDescent="0.25">
      <c r="A57" s="161" t="s">
        <v>51</v>
      </c>
      <c r="B57" s="58">
        <v>8441.011941933717</v>
      </c>
      <c r="C57" s="58">
        <v>2122.0072856751581</v>
      </c>
      <c r="D57" s="58">
        <v>3120.0089564502882</v>
      </c>
      <c r="E57" s="58">
        <v>10400.048041632432</v>
      </c>
      <c r="F57" s="58">
        <v>15843.002848534648</v>
      </c>
      <c r="G57" s="58">
        <v>1760.0051218844155</v>
      </c>
      <c r="H57" s="58">
        <v>32593.009915091756</v>
      </c>
      <c r="I57" s="58">
        <v>2394.0058887975902</v>
      </c>
      <c r="J57" s="59">
        <f t="shared" si="0"/>
        <v>76673.100000000006</v>
      </c>
      <c r="K57" s="150"/>
      <c r="L57" s="148"/>
      <c r="M57" s="150"/>
      <c r="N57" s="151"/>
      <c r="O57" s="151"/>
    </row>
    <row r="58" spans="1:15" s="152" customFormat="1" ht="20.100000000000001" customHeight="1" x14ac:dyDescent="0.25">
      <c r="A58" s="161" t="s">
        <v>52</v>
      </c>
      <c r="B58" s="58">
        <v>16</v>
      </c>
      <c r="C58" s="58">
        <v>0</v>
      </c>
      <c r="D58" s="58">
        <v>0</v>
      </c>
      <c r="E58" s="58">
        <v>3.8500000000000014</v>
      </c>
      <c r="F58" s="58">
        <v>0</v>
      </c>
      <c r="G58" s="58">
        <v>40</v>
      </c>
      <c r="H58" s="58">
        <v>0</v>
      </c>
      <c r="I58" s="58">
        <v>0</v>
      </c>
      <c r="J58" s="59">
        <f t="shared" si="0"/>
        <v>59.85</v>
      </c>
      <c r="K58" s="150"/>
      <c r="L58" s="148"/>
      <c r="M58" s="150"/>
      <c r="N58" s="151"/>
      <c r="O58" s="151"/>
    </row>
    <row r="59" spans="1:15" s="152" customFormat="1" ht="20.100000000000001" customHeight="1" x14ac:dyDescent="0.25">
      <c r="A59" s="161" t="s">
        <v>53</v>
      </c>
      <c r="B59" s="58">
        <v>71</v>
      </c>
      <c r="C59" s="58">
        <v>66</v>
      </c>
      <c r="D59" s="58">
        <v>0</v>
      </c>
      <c r="E59" s="58">
        <v>10</v>
      </c>
      <c r="F59" s="58">
        <v>412.77</v>
      </c>
      <c r="G59" s="58">
        <v>0</v>
      </c>
      <c r="H59" s="58">
        <v>0</v>
      </c>
      <c r="I59" s="58">
        <v>17</v>
      </c>
      <c r="J59" s="59">
        <f t="shared" si="0"/>
        <v>576.77</v>
      </c>
      <c r="K59" s="150"/>
      <c r="L59" s="148"/>
      <c r="M59" s="150"/>
      <c r="N59" s="151"/>
      <c r="O59" s="151"/>
    </row>
    <row r="60" spans="1:15" s="152" customFormat="1" ht="20.100000000000001" customHeight="1" x14ac:dyDescent="0.25">
      <c r="A60" s="161" t="s">
        <v>101</v>
      </c>
      <c r="B60" s="58">
        <v>1835.0655369127517</v>
      </c>
      <c r="C60" s="58">
        <v>467</v>
      </c>
      <c r="D60" s="58">
        <v>2</v>
      </c>
      <c r="E60" s="58">
        <v>21</v>
      </c>
      <c r="F60" s="58">
        <v>842.14446308724825</v>
      </c>
      <c r="G60" s="58">
        <v>0</v>
      </c>
      <c r="H60" s="58">
        <v>0</v>
      </c>
      <c r="I60" s="58">
        <v>0</v>
      </c>
      <c r="J60" s="59">
        <f t="shared" si="0"/>
        <v>3167.21</v>
      </c>
      <c r="K60" s="150"/>
      <c r="L60" s="148"/>
      <c r="M60" s="150"/>
      <c r="N60" s="151"/>
      <c r="O60" s="151"/>
    </row>
    <row r="61" spans="1:15" s="152" customFormat="1" ht="20.100000000000001" customHeight="1" x14ac:dyDescent="0.25">
      <c r="A61" s="161" t="s">
        <v>102</v>
      </c>
      <c r="B61" s="58">
        <v>68</v>
      </c>
      <c r="C61" s="58">
        <v>20</v>
      </c>
      <c r="D61" s="58">
        <v>0</v>
      </c>
      <c r="E61" s="58">
        <v>425.19528089887638</v>
      </c>
      <c r="F61" s="58">
        <v>220</v>
      </c>
      <c r="G61" s="58">
        <v>0</v>
      </c>
      <c r="H61" s="58">
        <v>0</v>
      </c>
      <c r="I61" s="58">
        <v>14.024719101123596</v>
      </c>
      <c r="J61" s="59">
        <f t="shared" si="0"/>
        <v>747.22</v>
      </c>
      <c r="K61" s="150"/>
      <c r="L61" s="148"/>
      <c r="M61" s="150"/>
      <c r="N61" s="151"/>
      <c r="O61" s="151"/>
    </row>
    <row r="62" spans="1:15" s="152" customFormat="1" ht="20.100000000000001" customHeight="1" x14ac:dyDescent="0.25">
      <c r="A62" s="161" t="s">
        <v>103</v>
      </c>
      <c r="B62" s="58">
        <v>267</v>
      </c>
      <c r="C62" s="58">
        <v>120.15616438356167</v>
      </c>
      <c r="D62" s="58">
        <v>60</v>
      </c>
      <c r="E62" s="58">
        <v>0</v>
      </c>
      <c r="F62" s="58">
        <v>410.04109589041099</v>
      </c>
      <c r="G62" s="58">
        <v>83</v>
      </c>
      <c r="H62" s="58">
        <v>47</v>
      </c>
      <c r="I62" s="58">
        <v>1.0027397260273978</v>
      </c>
      <c r="J62" s="59">
        <f t="shared" si="0"/>
        <v>988.2</v>
      </c>
      <c r="K62" s="150"/>
      <c r="L62" s="148"/>
      <c r="M62" s="150"/>
      <c r="N62" s="151"/>
      <c r="O62" s="151"/>
    </row>
    <row r="63" spans="1:15" s="152" customFormat="1" ht="20.100000000000001" customHeight="1" x14ac:dyDescent="0.25">
      <c r="A63" s="161" t="s">
        <v>104</v>
      </c>
      <c r="B63" s="58">
        <v>536</v>
      </c>
      <c r="C63" s="58">
        <v>0</v>
      </c>
      <c r="D63" s="58">
        <v>0</v>
      </c>
      <c r="E63" s="58">
        <v>21</v>
      </c>
      <c r="F63" s="58">
        <v>138</v>
      </c>
      <c r="G63" s="58">
        <v>0</v>
      </c>
      <c r="H63" s="58">
        <v>245</v>
      </c>
      <c r="I63" s="58">
        <v>30</v>
      </c>
      <c r="J63" s="59">
        <f t="shared" si="0"/>
        <v>970</v>
      </c>
      <c r="K63" s="150"/>
      <c r="L63" s="148"/>
      <c r="M63" s="150"/>
      <c r="N63" s="151"/>
      <c r="O63" s="151"/>
    </row>
    <row r="64" spans="1:15" s="152" customFormat="1" ht="20.100000000000001" customHeight="1" x14ac:dyDescent="0.25">
      <c r="A64" s="161" t="s">
        <v>105</v>
      </c>
      <c r="B64" s="58">
        <v>1738</v>
      </c>
      <c r="C64" s="58">
        <v>12</v>
      </c>
      <c r="D64" s="58">
        <v>453</v>
      </c>
      <c r="E64" s="58">
        <v>0</v>
      </c>
      <c r="F64" s="58">
        <v>1741</v>
      </c>
      <c r="G64" s="58">
        <v>1510.0647482014388</v>
      </c>
      <c r="H64" s="58">
        <v>6649.9352517985608</v>
      </c>
      <c r="I64" s="58">
        <v>45</v>
      </c>
      <c r="J64" s="59">
        <f t="shared" si="0"/>
        <v>12149</v>
      </c>
      <c r="K64" s="150"/>
      <c r="L64" s="148"/>
      <c r="M64" s="150"/>
      <c r="N64" s="151"/>
      <c r="O64" s="151"/>
    </row>
    <row r="65" spans="1:15" s="151" customFormat="1" ht="20.100000000000001" customHeight="1" x14ac:dyDescent="0.25">
      <c r="A65" s="189" t="s">
        <v>106</v>
      </c>
      <c r="B65" s="143">
        <v>1662.6248013302627</v>
      </c>
      <c r="C65" s="143">
        <v>914.72052492840328</v>
      </c>
      <c r="D65" s="143">
        <v>14573.808204802279</v>
      </c>
      <c r="E65" s="143">
        <v>104.99272102161102</v>
      </c>
      <c r="F65" s="143">
        <v>927.60886733569646</v>
      </c>
      <c r="G65" s="143">
        <v>1994.1043043502252</v>
      </c>
      <c r="H65" s="143">
        <v>302.67281672816728</v>
      </c>
      <c r="I65" s="143">
        <v>1228.8001595033554</v>
      </c>
      <c r="J65" s="190">
        <f t="shared" si="0"/>
        <v>21709.332400000003</v>
      </c>
      <c r="K65" s="150"/>
      <c r="L65" s="148"/>
      <c r="M65" s="150"/>
    </row>
    <row r="66" spans="1:15" s="152" customFormat="1" ht="20.100000000000001" customHeight="1" x14ac:dyDescent="0.25">
      <c r="A66" s="161" t="s">
        <v>107</v>
      </c>
      <c r="B66" s="58">
        <v>719</v>
      </c>
      <c r="C66" s="58">
        <v>372</v>
      </c>
      <c r="D66" s="58">
        <v>104.01333333333334</v>
      </c>
      <c r="E66" s="58">
        <v>173.00666666666666</v>
      </c>
      <c r="F66" s="58">
        <v>328.19000000000005</v>
      </c>
      <c r="G66" s="58">
        <v>1</v>
      </c>
      <c r="H66" s="58">
        <v>70</v>
      </c>
      <c r="I66" s="58">
        <v>162</v>
      </c>
      <c r="J66" s="59">
        <f t="shared" si="0"/>
        <v>1929.21</v>
      </c>
      <c r="K66" s="150"/>
      <c r="L66" s="148"/>
      <c r="M66" s="150"/>
      <c r="N66" s="151"/>
      <c r="O66" s="151"/>
    </row>
    <row r="67" spans="1:15" s="152" customFormat="1" ht="20.100000000000001" customHeight="1" x14ac:dyDescent="0.25">
      <c r="A67" s="161" t="s">
        <v>108</v>
      </c>
      <c r="B67" s="58">
        <v>187</v>
      </c>
      <c r="C67" s="58">
        <v>342</v>
      </c>
      <c r="D67" s="58">
        <v>48</v>
      </c>
      <c r="E67" s="58">
        <v>0</v>
      </c>
      <c r="F67" s="58">
        <v>0</v>
      </c>
      <c r="G67" s="58">
        <v>0</v>
      </c>
      <c r="H67" s="58">
        <v>0</v>
      </c>
      <c r="I67" s="58">
        <v>105.66000000000008</v>
      </c>
      <c r="J67" s="59">
        <f t="shared" si="0"/>
        <v>682.66000000000008</v>
      </c>
      <c r="K67" s="150"/>
      <c r="L67" s="148"/>
      <c r="M67" s="150"/>
      <c r="N67" s="151"/>
      <c r="O67" s="151"/>
    </row>
    <row r="68" spans="1:15" s="152" customFormat="1" ht="20.100000000000001" customHeight="1" x14ac:dyDescent="0.25">
      <c r="A68" s="161" t="s">
        <v>54</v>
      </c>
      <c r="B68" s="58">
        <v>27268.32</v>
      </c>
      <c r="C68" s="58">
        <v>5358.63</v>
      </c>
      <c r="D68" s="58">
        <v>23175.05</v>
      </c>
      <c r="E68" s="58">
        <v>2496.71</v>
      </c>
      <c r="F68" s="58">
        <v>11292.7</v>
      </c>
      <c r="G68" s="58">
        <v>5250.12</v>
      </c>
      <c r="H68" s="58">
        <v>16855.239999999998</v>
      </c>
      <c r="I68" s="58">
        <v>4298.1000000000004</v>
      </c>
      <c r="J68" s="59">
        <f t="shared" si="0"/>
        <v>95994.87</v>
      </c>
      <c r="K68" s="150"/>
      <c r="L68" s="148"/>
      <c r="M68" s="150"/>
      <c r="N68" s="151"/>
      <c r="O68" s="151"/>
    </row>
    <row r="69" spans="1:15" s="152" customFormat="1" ht="20.25" customHeight="1" x14ac:dyDescent="0.25">
      <c r="A69" s="161" t="s">
        <v>55</v>
      </c>
      <c r="B69" s="58">
        <v>90085.878848063556</v>
      </c>
      <c r="C69" s="58">
        <v>54698.948030453495</v>
      </c>
      <c r="D69" s="58">
        <v>38565.910625620658</v>
      </c>
      <c r="E69" s="58">
        <v>83409.998675935116</v>
      </c>
      <c r="F69" s="58">
        <v>22983.919563058589</v>
      </c>
      <c r="G69" s="58">
        <v>41701.803707381659</v>
      </c>
      <c r="H69" s="58">
        <v>90146.676266137045</v>
      </c>
      <c r="I69" s="58">
        <v>20052.864283349885</v>
      </c>
      <c r="J69" s="59">
        <f t="shared" si="0"/>
        <v>441646</v>
      </c>
      <c r="K69" s="150"/>
      <c r="L69" s="148"/>
      <c r="M69" s="150"/>
      <c r="N69" s="151"/>
      <c r="O69" s="151"/>
    </row>
    <row r="70" spans="1:15" s="152" customFormat="1" ht="20.25" customHeight="1" thickBot="1" x14ac:dyDescent="0.3">
      <c r="A70" s="68" t="s">
        <v>10</v>
      </c>
      <c r="B70" s="53">
        <f t="shared" ref="B70:I70" si="1">SUM(B8:B69)</f>
        <v>348078.83437907713</v>
      </c>
      <c r="C70" s="53">
        <f t="shared" si="1"/>
        <v>1664603.6116433637</v>
      </c>
      <c r="D70" s="53">
        <f t="shared" si="1"/>
        <v>879557.16173412604</v>
      </c>
      <c r="E70" s="53">
        <f t="shared" si="1"/>
        <v>848753.8160469057</v>
      </c>
      <c r="F70" s="53">
        <f t="shared" si="1"/>
        <v>360651.15932056628</v>
      </c>
      <c r="G70" s="53">
        <f t="shared" si="1"/>
        <v>385219.32862919633</v>
      </c>
      <c r="H70" s="53">
        <f t="shared" si="1"/>
        <v>1246776.8810497767</v>
      </c>
      <c r="I70" s="53">
        <f t="shared" si="1"/>
        <v>380922.92929278157</v>
      </c>
      <c r="J70" s="53">
        <f>SUM(J8:J69)</f>
        <v>6114563.7220957922</v>
      </c>
      <c r="K70" s="153"/>
      <c r="L70" s="148"/>
      <c r="M70" s="151"/>
      <c r="N70" s="151"/>
      <c r="O70" s="151"/>
    </row>
    <row r="71" spans="1:15" s="151" customFormat="1" ht="15" customHeight="1" x14ac:dyDescent="0.25">
      <c r="A71" s="111" t="s">
        <v>122</v>
      </c>
      <c r="B71" s="111"/>
      <c r="C71" s="111"/>
      <c r="D71" s="111"/>
      <c r="E71" s="111"/>
      <c r="F71" s="111" t="s">
        <v>284</v>
      </c>
      <c r="G71" s="111"/>
      <c r="H71" s="155"/>
      <c r="I71" s="155"/>
      <c r="J71" s="155"/>
      <c r="L71" s="148"/>
    </row>
    <row r="72" spans="1:15" s="151" customFormat="1" ht="13.5" customHeight="1" x14ac:dyDescent="0.25">
      <c r="A72" s="111" t="s">
        <v>123</v>
      </c>
      <c r="B72" s="111"/>
      <c r="C72" s="111"/>
      <c r="D72" s="111"/>
      <c r="E72" s="111"/>
      <c r="F72" s="111"/>
      <c r="G72" s="111"/>
      <c r="H72" s="155"/>
      <c r="I72" s="155"/>
      <c r="J72" s="155"/>
      <c r="L72" s="148"/>
    </row>
    <row r="73" spans="1:15" s="151" customFormat="1" ht="20.25" customHeight="1" x14ac:dyDescent="0.25">
      <c r="A73" s="154"/>
      <c r="B73" s="155"/>
      <c r="C73" s="155"/>
      <c r="D73" s="155"/>
      <c r="E73" s="155"/>
      <c r="F73" s="155"/>
      <c r="G73" s="155"/>
      <c r="H73" s="155"/>
      <c r="I73" s="155"/>
      <c r="J73" s="155"/>
      <c r="L73" s="148"/>
    </row>
    <row r="74" spans="1:15" s="147" customFormat="1" x14ac:dyDescent="0.25">
      <c r="L74" s="148"/>
    </row>
    <row r="75" spans="1:15" s="147" customFormat="1" x14ac:dyDescent="0.25">
      <c r="L75" s="148"/>
    </row>
    <row r="76" spans="1:15" s="147" customFormat="1" x14ac:dyDescent="0.25">
      <c r="L76" s="148"/>
    </row>
    <row r="77" spans="1:15" s="147" customFormat="1" x14ac:dyDescent="0.25">
      <c r="A77" s="199" t="s">
        <v>288</v>
      </c>
      <c r="B77" s="199"/>
      <c r="C77" s="199"/>
      <c r="D77" s="199"/>
      <c r="E77" s="199"/>
      <c r="F77" s="199"/>
      <c r="G77" s="199"/>
      <c r="H77" s="199"/>
      <c r="I77" s="199"/>
      <c r="J77" s="199"/>
      <c r="L77" s="148"/>
    </row>
    <row r="78" spans="1:15" s="147" customFormat="1" x14ac:dyDescent="0.25">
      <c r="A78" s="199" t="s">
        <v>83</v>
      </c>
      <c r="B78" s="199"/>
      <c r="C78" s="199"/>
      <c r="D78" s="199"/>
      <c r="E78" s="199"/>
      <c r="F78" s="199"/>
      <c r="G78" s="199"/>
      <c r="H78" s="199"/>
      <c r="I78" s="199"/>
      <c r="J78" s="199"/>
      <c r="L78" s="148"/>
    </row>
    <row r="79" spans="1:15" s="147" customFormat="1" ht="3.75" customHeight="1" thickBot="1" x14ac:dyDescent="0.3">
      <c r="L79" s="148"/>
    </row>
    <row r="80" spans="1:15" ht="19.5" customHeight="1" x14ac:dyDescent="0.25">
      <c r="A80" s="65" t="s">
        <v>1</v>
      </c>
      <c r="B80" s="66" t="s">
        <v>2</v>
      </c>
      <c r="C80" s="66" t="s">
        <v>3</v>
      </c>
      <c r="D80" s="66" t="s">
        <v>4</v>
      </c>
      <c r="E80" s="66" t="s">
        <v>5</v>
      </c>
      <c r="F80" s="66" t="s">
        <v>6</v>
      </c>
      <c r="G80" s="66" t="s">
        <v>7</v>
      </c>
      <c r="H80" s="66" t="s">
        <v>8</v>
      </c>
      <c r="I80" s="66" t="s">
        <v>9</v>
      </c>
      <c r="J80" s="67" t="s">
        <v>10</v>
      </c>
    </row>
    <row r="81" spans="1:13" ht="20.100000000000001" customHeight="1" x14ac:dyDescent="0.25">
      <c r="A81" s="161" t="s">
        <v>243</v>
      </c>
      <c r="B81" s="58">
        <v>28450.002603205703</v>
      </c>
      <c r="C81" s="58">
        <v>1573663.0531042488</v>
      </c>
      <c r="D81" s="58">
        <v>704895.61817354127</v>
      </c>
      <c r="E81" s="58">
        <v>532637.01182589796</v>
      </c>
      <c r="F81" s="58">
        <v>43218.001319635136</v>
      </c>
      <c r="G81" s="58">
        <v>0</v>
      </c>
      <c r="H81" s="58">
        <v>187107.34862624662</v>
      </c>
      <c r="I81" s="58">
        <v>75614.445346571418</v>
      </c>
      <c r="J81" s="59">
        <f>SUM(B81:I81)</f>
        <v>3145585.4809993473</v>
      </c>
      <c r="K81" s="150"/>
      <c r="M81" s="150"/>
    </row>
    <row r="82" spans="1:13" ht="20.100000000000001" customHeight="1" x14ac:dyDescent="0.25">
      <c r="A82" s="161" t="s">
        <v>12</v>
      </c>
      <c r="B82" s="58">
        <v>29765.993534336332</v>
      </c>
      <c r="C82" s="58">
        <v>25469.990185297818</v>
      </c>
      <c r="D82" s="58">
        <v>26583.988169778619</v>
      </c>
      <c r="E82" s="58">
        <v>21134.994879285819</v>
      </c>
      <c r="F82" s="58">
        <v>34129.988950839936</v>
      </c>
      <c r="G82" s="58">
        <v>55469.970014865619</v>
      </c>
      <c r="H82" s="58">
        <v>322905.91624736669</v>
      </c>
      <c r="I82" s="58">
        <v>25819.993039029159</v>
      </c>
      <c r="J82" s="59">
        <f t="shared" ref="J82:J140" si="2">SUM(B82:I82)</f>
        <v>541280.8350208</v>
      </c>
      <c r="K82" s="150"/>
      <c r="M82" s="150"/>
    </row>
    <row r="83" spans="1:13" ht="20.100000000000001" customHeight="1" x14ac:dyDescent="0.25">
      <c r="A83" s="161" t="s">
        <v>13</v>
      </c>
      <c r="B83" s="58">
        <v>0</v>
      </c>
      <c r="C83" s="58">
        <v>0</v>
      </c>
      <c r="D83" s="58">
        <v>30</v>
      </c>
      <c r="E83" s="58">
        <v>215</v>
      </c>
      <c r="F83" s="58">
        <v>0</v>
      </c>
      <c r="G83" s="58">
        <v>738</v>
      </c>
      <c r="H83" s="58">
        <v>1494</v>
      </c>
      <c r="I83" s="58">
        <v>0</v>
      </c>
      <c r="J83" s="59">
        <f t="shared" si="2"/>
        <v>2477</v>
      </c>
      <c r="K83" s="150"/>
      <c r="M83" s="150"/>
    </row>
    <row r="84" spans="1:13" ht="20.100000000000001" customHeight="1" x14ac:dyDescent="0.25">
      <c r="A84" s="161" t="s">
        <v>14</v>
      </c>
      <c r="B84" s="58">
        <v>9146.8918349068063</v>
      </c>
      <c r="C84" s="58">
        <v>3828718.3295429056</v>
      </c>
      <c r="D84" s="58">
        <v>412.00000507984043</v>
      </c>
      <c r="E84" s="58">
        <v>22149.792976440916</v>
      </c>
      <c r="F84" s="58">
        <v>115943.17784177653</v>
      </c>
      <c r="G84" s="58">
        <v>124460.01008003074</v>
      </c>
      <c r="H84" s="58">
        <v>42741.761439907321</v>
      </c>
      <c r="I84" s="58">
        <v>1782669.9916370581</v>
      </c>
      <c r="J84" s="59">
        <v>1975413.9851193686</v>
      </c>
      <c r="K84" s="150"/>
      <c r="M84" s="150"/>
    </row>
    <row r="85" spans="1:13" ht="20.100000000000001" customHeight="1" x14ac:dyDescent="0.25">
      <c r="A85" s="161" t="s">
        <v>15</v>
      </c>
      <c r="B85" s="58">
        <v>509.00583194033538</v>
      </c>
      <c r="C85" s="58">
        <v>910.36354307242198</v>
      </c>
      <c r="D85" s="58">
        <v>17596.610185263253</v>
      </c>
      <c r="E85" s="58">
        <v>36.999889889990982</v>
      </c>
      <c r="F85" s="58">
        <v>0</v>
      </c>
      <c r="G85" s="58">
        <v>23.379257980267877</v>
      </c>
      <c r="H85" s="58">
        <v>42788.592133096477</v>
      </c>
      <c r="I85" s="58">
        <v>4758.522822757237</v>
      </c>
      <c r="J85" s="59">
        <f t="shared" si="2"/>
        <v>66623.47366399999</v>
      </c>
      <c r="K85" s="150"/>
      <c r="M85" s="150"/>
    </row>
    <row r="86" spans="1:13" ht="20.100000000000001" customHeight="1" x14ac:dyDescent="0.25">
      <c r="A86" s="161" t="s">
        <v>16</v>
      </c>
      <c r="B86" s="58">
        <v>7728.982177742434</v>
      </c>
      <c r="C86" s="58">
        <v>1788.0000947304129</v>
      </c>
      <c r="D86" s="58">
        <v>4828.9508420409311</v>
      </c>
      <c r="E86" s="58">
        <v>9881.9539571258028</v>
      </c>
      <c r="F86" s="58">
        <v>16311.016704139678</v>
      </c>
      <c r="G86" s="58">
        <v>25154.984305864837</v>
      </c>
      <c r="H86" s="58">
        <v>201635.22800635049</v>
      </c>
      <c r="I86" s="58">
        <v>10136</v>
      </c>
      <c r="J86" s="59">
        <f t="shared" si="2"/>
        <v>277465.1160879946</v>
      </c>
      <c r="K86" s="150"/>
      <c r="M86" s="150"/>
    </row>
    <row r="87" spans="1:13" ht="20.100000000000001" customHeight="1" x14ac:dyDescent="0.25">
      <c r="A87" s="161" t="s">
        <v>17</v>
      </c>
      <c r="B87" s="58">
        <v>415.69001804155994</v>
      </c>
      <c r="C87" s="58">
        <v>640.9994194226972</v>
      </c>
      <c r="D87" s="58">
        <v>6675.8181164521839</v>
      </c>
      <c r="E87" s="58">
        <v>703.44005047312055</v>
      </c>
      <c r="F87" s="58">
        <v>2717.808438127448</v>
      </c>
      <c r="G87" s="58">
        <v>66307.175973106481</v>
      </c>
      <c r="H87" s="58">
        <v>139345.71720549656</v>
      </c>
      <c r="I87" s="58">
        <v>85904</v>
      </c>
      <c r="J87" s="59">
        <f t="shared" si="2"/>
        <v>302710.64922112005</v>
      </c>
      <c r="K87" s="150"/>
      <c r="M87" s="150"/>
    </row>
    <row r="88" spans="1:13" ht="20.100000000000001" customHeight="1" x14ac:dyDescent="0.25">
      <c r="A88" s="161" t="s">
        <v>18</v>
      </c>
      <c r="B88" s="58">
        <v>1272</v>
      </c>
      <c r="C88" s="58">
        <v>0</v>
      </c>
      <c r="D88" s="58">
        <v>1922</v>
      </c>
      <c r="E88" s="58">
        <v>0</v>
      </c>
      <c r="F88" s="58">
        <v>50</v>
      </c>
      <c r="G88" s="58">
        <v>1718.1062033936655</v>
      </c>
      <c r="H88" s="58">
        <v>6959.3166966063363</v>
      </c>
      <c r="I88" s="58">
        <v>1344</v>
      </c>
      <c r="J88" s="59">
        <f>SUM(B88:I88)</f>
        <v>13265.422900000001</v>
      </c>
      <c r="K88" s="150"/>
      <c r="M88" s="150"/>
    </row>
    <row r="89" spans="1:13" ht="20.100000000000001" customHeight="1" x14ac:dyDescent="0.25">
      <c r="A89" s="161" t="s">
        <v>19</v>
      </c>
      <c r="B89" s="58">
        <v>2181.235901503218</v>
      </c>
      <c r="C89" s="58">
        <v>4119.6181783214515</v>
      </c>
      <c r="D89" s="58">
        <v>13331.56536160484</v>
      </c>
      <c r="E89" s="58">
        <v>2181.2094429947933</v>
      </c>
      <c r="F89" s="58">
        <v>26556.565817767878</v>
      </c>
      <c r="G89" s="58">
        <v>45843.865052625661</v>
      </c>
      <c r="H89" s="58">
        <v>234153.04059072753</v>
      </c>
      <c r="I89" s="58">
        <v>2596.000529454549</v>
      </c>
      <c r="J89" s="59">
        <f t="shared" si="2"/>
        <v>330963.10087499989</v>
      </c>
      <c r="K89" s="150"/>
      <c r="M89" s="150"/>
    </row>
    <row r="90" spans="1:13" ht="20.100000000000001" customHeight="1" x14ac:dyDescent="0.25">
      <c r="A90" s="161" t="s">
        <v>90</v>
      </c>
      <c r="B90" s="58">
        <v>753.64330356166283</v>
      </c>
      <c r="C90" s="58">
        <v>1</v>
      </c>
      <c r="D90" s="58">
        <v>81.047663551401868</v>
      </c>
      <c r="E90" s="58">
        <v>2066.3708199809344</v>
      </c>
      <c r="F90" s="58">
        <v>0</v>
      </c>
      <c r="G90" s="58">
        <v>0</v>
      </c>
      <c r="H90" s="58">
        <v>0</v>
      </c>
      <c r="I90" s="58">
        <v>0</v>
      </c>
      <c r="J90" s="59">
        <f t="shared" si="2"/>
        <v>2902.0617870939991</v>
      </c>
      <c r="K90" s="150"/>
      <c r="M90" s="150"/>
    </row>
    <row r="91" spans="1:13" ht="20.100000000000001" customHeight="1" x14ac:dyDescent="0.25">
      <c r="A91" s="161" t="s">
        <v>20</v>
      </c>
      <c r="B91" s="58">
        <v>14705.175378139949</v>
      </c>
      <c r="C91" s="58">
        <v>17205.563608893568</v>
      </c>
      <c r="D91" s="58">
        <v>1163.4236460125774</v>
      </c>
      <c r="E91" s="58">
        <v>36966.060579963865</v>
      </c>
      <c r="F91" s="58">
        <v>5797.0294177383657</v>
      </c>
      <c r="G91" s="58">
        <v>4981.0202601122528</v>
      </c>
      <c r="H91" s="58">
        <v>31025.146077408092</v>
      </c>
      <c r="I91" s="58">
        <v>3529.4979724472264</v>
      </c>
      <c r="J91" s="59">
        <f t="shared" si="2"/>
        <v>115372.91694071589</v>
      </c>
      <c r="K91" s="150"/>
      <c r="M91" s="150"/>
    </row>
    <row r="92" spans="1:13" ht="20.100000000000001" customHeight="1" x14ac:dyDescent="0.25">
      <c r="A92" s="161" t="s">
        <v>21</v>
      </c>
      <c r="B92" s="58">
        <v>565.00436496761733</v>
      </c>
      <c r="C92" s="58">
        <v>12295.18698141443</v>
      </c>
      <c r="D92" s="58">
        <v>791.0171445186113</v>
      </c>
      <c r="E92" s="58">
        <v>2415.0197775976694</v>
      </c>
      <c r="F92" s="58">
        <v>24050.182461047127</v>
      </c>
      <c r="G92" s="58">
        <v>8644.0111875396215</v>
      </c>
      <c r="H92" s="58">
        <v>20</v>
      </c>
      <c r="I92" s="58">
        <v>28726.257853061597</v>
      </c>
      <c r="J92" s="59">
        <f t="shared" si="2"/>
        <v>77506.679770146686</v>
      </c>
      <c r="K92" s="150"/>
      <c r="M92" s="150"/>
    </row>
    <row r="93" spans="1:13" ht="20.100000000000001" customHeight="1" x14ac:dyDescent="0.25">
      <c r="A93" s="161" t="s">
        <v>22</v>
      </c>
      <c r="B93" s="58">
        <v>0</v>
      </c>
      <c r="C93" s="58">
        <v>0</v>
      </c>
      <c r="D93" s="58">
        <v>0</v>
      </c>
      <c r="E93" s="58">
        <v>50232.082414553726</v>
      </c>
      <c r="F93" s="58">
        <v>1124.9964016045305</v>
      </c>
      <c r="G93" s="58">
        <v>1040</v>
      </c>
      <c r="H93" s="58">
        <v>975</v>
      </c>
      <c r="I93" s="58">
        <v>0</v>
      </c>
      <c r="J93" s="59">
        <f t="shared" si="2"/>
        <v>53372.07881615826</v>
      </c>
      <c r="K93" s="150"/>
      <c r="M93" s="150"/>
    </row>
    <row r="94" spans="1:13" ht="20.100000000000001" customHeight="1" x14ac:dyDescent="0.25">
      <c r="A94" s="161" t="s">
        <v>23</v>
      </c>
      <c r="B94" s="58">
        <v>5143.9873251529571</v>
      </c>
      <c r="C94" s="58">
        <v>21636.891670824836</v>
      </c>
      <c r="D94" s="58">
        <v>1710.9990364151372</v>
      </c>
      <c r="E94" s="58">
        <v>11722.967201053705</v>
      </c>
      <c r="F94" s="58">
        <v>18868.925285112171</v>
      </c>
      <c r="G94" s="58">
        <v>13820.928768842059</v>
      </c>
      <c r="H94" s="58">
        <v>1386</v>
      </c>
      <c r="I94" s="58">
        <v>13973.973612599139</v>
      </c>
      <c r="J94" s="59">
        <f t="shared" si="2"/>
        <v>88264.672900000005</v>
      </c>
      <c r="K94" s="150"/>
      <c r="M94" s="150"/>
    </row>
    <row r="95" spans="1:13" ht="20.100000000000001" customHeight="1" x14ac:dyDescent="0.25">
      <c r="A95" s="161" t="s">
        <v>24</v>
      </c>
      <c r="B95" s="58">
        <v>142342.80986228999</v>
      </c>
      <c r="C95" s="58">
        <v>75510.91006103922</v>
      </c>
      <c r="D95" s="58">
        <v>83395.900909467891</v>
      </c>
      <c r="E95" s="58">
        <v>151428.8954898415</v>
      </c>
      <c r="F95" s="58">
        <v>72251.908996540675</v>
      </c>
      <c r="G95" s="58">
        <v>11444.99410426834</v>
      </c>
      <c r="H95" s="58">
        <v>26563.987300339606</v>
      </c>
      <c r="I95" s="58">
        <v>15141.991573087869</v>
      </c>
      <c r="J95" s="59">
        <f t="shared" si="2"/>
        <v>578081.39829687518</v>
      </c>
      <c r="K95" s="150"/>
      <c r="M95" s="150"/>
    </row>
    <row r="96" spans="1:13" ht="20.100000000000001" customHeight="1" x14ac:dyDescent="0.25">
      <c r="A96" s="161" t="s">
        <v>91</v>
      </c>
      <c r="B96" s="58">
        <v>349</v>
      </c>
      <c r="C96" s="58">
        <v>2137.1402628645833</v>
      </c>
      <c r="D96" s="58">
        <v>5.0008711979166662</v>
      </c>
      <c r="E96" s="58">
        <v>48</v>
      </c>
      <c r="F96" s="58">
        <v>788.04791588541661</v>
      </c>
      <c r="G96" s="58">
        <v>232</v>
      </c>
      <c r="H96" s="58">
        <v>0</v>
      </c>
      <c r="I96" s="58">
        <v>1055.0200375520833</v>
      </c>
      <c r="J96" s="59">
        <f t="shared" si="2"/>
        <v>4614.2090875000004</v>
      </c>
      <c r="K96" s="150"/>
      <c r="M96" s="150"/>
    </row>
    <row r="97" spans="1:13" ht="20.100000000000001" customHeight="1" x14ac:dyDescent="0.25">
      <c r="A97" s="161" t="s">
        <v>25</v>
      </c>
      <c r="B97" s="58">
        <v>8771.0004491175514</v>
      </c>
      <c r="C97" s="58">
        <v>11404.023543441972</v>
      </c>
      <c r="D97" s="58">
        <v>45456.058697364504</v>
      </c>
      <c r="E97" s="58">
        <v>23657.023750730637</v>
      </c>
      <c r="F97" s="58">
        <v>5616.0009571069604</v>
      </c>
      <c r="G97" s="58">
        <v>9131.0311274859196</v>
      </c>
      <c r="H97" s="58">
        <v>21644.090271239598</v>
      </c>
      <c r="I97" s="58">
        <v>1857.0044739337479</v>
      </c>
      <c r="J97" s="59">
        <f t="shared" si="2"/>
        <v>127536.2332704209</v>
      </c>
      <c r="K97" s="150"/>
      <c r="M97" s="150"/>
    </row>
    <row r="98" spans="1:13" ht="20.100000000000001" customHeight="1" x14ac:dyDescent="0.25">
      <c r="A98" s="161" t="s">
        <v>26</v>
      </c>
      <c r="B98" s="58">
        <v>0</v>
      </c>
      <c r="C98" s="58">
        <v>0</v>
      </c>
      <c r="D98" s="58">
        <v>0</v>
      </c>
      <c r="E98" s="58">
        <v>6306</v>
      </c>
      <c r="F98" s="58">
        <v>0</v>
      </c>
      <c r="G98" s="58">
        <v>0</v>
      </c>
      <c r="H98" s="58">
        <v>0</v>
      </c>
      <c r="I98" s="58">
        <v>0</v>
      </c>
      <c r="J98" s="59">
        <f t="shared" si="2"/>
        <v>6306</v>
      </c>
      <c r="K98" s="150"/>
      <c r="M98" s="150"/>
    </row>
    <row r="99" spans="1:13" ht="20.100000000000001" customHeight="1" x14ac:dyDescent="0.25">
      <c r="A99" s="161" t="s">
        <v>27</v>
      </c>
      <c r="B99" s="58">
        <v>5133.2350100482718</v>
      </c>
      <c r="C99" s="58">
        <v>39977.627838900291</v>
      </c>
      <c r="D99" s="58">
        <v>8249.7968767741222</v>
      </c>
      <c r="E99" s="58">
        <v>15063.039187593631</v>
      </c>
      <c r="F99" s="58">
        <v>26169.924880425013</v>
      </c>
      <c r="G99" s="58">
        <v>12204.006508461411</v>
      </c>
      <c r="H99" s="58">
        <v>20039.514199483994</v>
      </c>
      <c r="I99" s="58">
        <v>17110.104400282973</v>
      </c>
      <c r="J99" s="59">
        <f t="shared" si="2"/>
        <v>143947.24890196969</v>
      </c>
      <c r="K99" s="150"/>
      <c r="M99" s="150"/>
    </row>
    <row r="100" spans="1:13" ht="20.100000000000001" customHeight="1" x14ac:dyDescent="0.25">
      <c r="A100" s="161" t="s">
        <v>28</v>
      </c>
      <c r="B100" s="58">
        <v>1179.4191921358224</v>
      </c>
      <c r="C100" s="58">
        <v>1987.8762933290668</v>
      </c>
      <c r="D100" s="58">
        <v>2305.8049864899558</v>
      </c>
      <c r="E100" s="58">
        <v>10237.984888187733</v>
      </c>
      <c r="F100" s="58">
        <v>950.79850307519996</v>
      </c>
      <c r="G100" s="58">
        <v>12269.883418283021</v>
      </c>
      <c r="H100" s="58">
        <v>26922.919896124091</v>
      </c>
      <c r="I100" s="58">
        <v>399.0391683751111</v>
      </c>
      <c r="J100" s="59">
        <f t="shared" si="2"/>
        <v>56253.726345999996</v>
      </c>
      <c r="K100" s="150"/>
      <c r="M100" s="150"/>
    </row>
    <row r="101" spans="1:13" ht="20.100000000000001" customHeight="1" x14ac:dyDescent="0.25">
      <c r="A101" s="161" t="s">
        <v>29</v>
      </c>
      <c r="B101" s="58">
        <v>8020.9981788953355</v>
      </c>
      <c r="C101" s="58">
        <v>3</v>
      </c>
      <c r="D101" s="58">
        <v>3823.9853694303206</v>
      </c>
      <c r="E101" s="58">
        <v>9011</v>
      </c>
      <c r="F101" s="58">
        <v>13559</v>
      </c>
      <c r="G101" s="58">
        <v>4362.9999382676388</v>
      </c>
      <c r="H101" s="58">
        <v>29702.952990806705</v>
      </c>
      <c r="I101" s="58">
        <v>114.00000000000001</v>
      </c>
      <c r="J101" s="59">
        <f t="shared" si="2"/>
        <v>68597.936477399999</v>
      </c>
      <c r="K101" s="150"/>
      <c r="M101" s="150"/>
    </row>
    <row r="102" spans="1:13" ht="20.100000000000001" customHeight="1" x14ac:dyDescent="0.25">
      <c r="A102" s="161" t="s">
        <v>30</v>
      </c>
      <c r="B102" s="58">
        <v>525.94697480653815</v>
      </c>
      <c r="C102" s="58">
        <v>120.99026067875192</v>
      </c>
      <c r="D102" s="58">
        <v>103</v>
      </c>
      <c r="E102" s="58">
        <v>6443.9246104392278</v>
      </c>
      <c r="F102" s="58">
        <v>3157.9347104760777</v>
      </c>
      <c r="G102" s="58">
        <v>502.97799634829136</v>
      </c>
      <c r="H102" s="58">
        <v>147.99531069717685</v>
      </c>
      <c r="I102" s="58">
        <v>209.98737495393766</v>
      </c>
      <c r="J102" s="59">
        <f t="shared" si="2"/>
        <v>11212.757238400001</v>
      </c>
      <c r="K102" s="150"/>
      <c r="M102" s="150"/>
    </row>
    <row r="103" spans="1:13" ht="20.100000000000001" customHeight="1" x14ac:dyDescent="0.25">
      <c r="A103" s="161" t="s">
        <v>31</v>
      </c>
      <c r="B103" s="58">
        <v>1081.9921167739026</v>
      </c>
      <c r="C103" s="58">
        <v>18.999474451593507</v>
      </c>
      <c r="D103" s="58">
        <v>1</v>
      </c>
      <c r="E103" s="58">
        <v>24472.58875837192</v>
      </c>
      <c r="F103" s="58">
        <v>510.97818974113062</v>
      </c>
      <c r="G103" s="58">
        <v>21</v>
      </c>
      <c r="H103" s="58">
        <v>29</v>
      </c>
      <c r="I103" s="58">
        <v>57.993956193325346</v>
      </c>
      <c r="J103" s="59">
        <f t="shared" si="2"/>
        <v>26193.552495531869</v>
      </c>
      <c r="K103" s="150"/>
      <c r="M103" s="150"/>
    </row>
    <row r="104" spans="1:13" ht="20.100000000000001" customHeight="1" x14ac:dyDescent="0.25">
      <c r="A104" s="161" t="s">
        <v>32</v>
      </c>
      <c r="B104" s="58">
        <v>83</v>
      </c>
      <c r="C104" s="58">
        <v>2</v>
      </c>
      <c r="D104" s="58">
        <v>0</v>
      </c>
      <c r="E104" s="58">
        <v>10417.188338022863</v>
      </c>
      <c r="F104" s="58">
        <v>1540.016231920855</v>
      </c>
      <c r="G104" s="58">
        <v>13.0016709330292</v>
      </c>
      <c r="H104" s="58">
        <v>81</v>
      </c>
      <c r="I104" s="58">
        <v>36</v>
      </c>
      <c r="J104" s="59">
        <f t="shared" si="2"/>
        <v>12172.206240876747</v>
      </c>
      <c r="K104" s="150"/>
      <c r="M104" s="150"/>
    </row>
    <row r="105" spans="1:13" ht="20.100000000000001" customHeight="1" x14ac:dyDescent="0.25">
      <c r="A105" s="161" t="s">
        <v>33</v>
      </c>
      <c r="B105" s="58">
        <v>65.000031693843411</v>
      </c>
      <c r="C105" s="58">
        <v>0</v>
      </c>
      <c r="D105" s="58">
        <v>0</v>
      </c>
      <c r="E105" s="58">
        <v>89709.085018734942</v>
      </c>
      <c r="F105" s="58">
        <v>458.00027732112983</v>
      </c>
      <c r="G105" s="58">
        <v>2854.0033199300969</v>
      </c>
      <c r="H105" s="58">
        <v>103</v>
      </c>
      <c r="I105" s="58">
        <v>62</v>
      </c>
      <c r="J105" s="59">
        <f t="shared" si="2"/>
        <v>93251.088647680008</v>
      </c>
      <c r="K105" s="150"/>
      <c r="M105" s="150"/>
    </row>
    <row r="106" spans="1:13" ht="20.100000000000001" customHeight="1" x14ac:dyDescent="0.25">
      <c r="A106" s="161" t="s">
        <v>34</v>
      </c>
      <c r="B106" s="58">
        <v>179.99669930056933</v>
      </c>
      <c r="C106" s="58">
        <v>64</v>
      </c>
      <c r="D106" s="58">
        <v>451</v>
      </c>
      <c r="E106" s="58">
        <v>174.0016232150457</v>
      </c>
      <c r="F106" s="58">
        <v>18820.191915671887</v>
      </c>
      <c r="G106" s="58">
        <v>419.00616966580975</v>
      </c>
      <c r="H106" s="58">
        <v>1565.0517517497501</v>
      </c>
      <c r="I106" s="58">
        <v>171.99669930056933</v>
      </c>
      <c r="J106" s="59">
        <f t="shared" si="2"/>
        <v>21845.244858903628</v>
      </c>
      <c r="K106" s="150"/>
      <c r="M106" s="150"/>
    </row>
    <row r="107" spans="1:13" ht="20.100000000000001" customHeight="1" x14ac:dyDescent="0.25">
      <c r="A107" s="161" t="s">
        <v>84</v>
      </c>
      <c r="B107" s="58">
        <v>2495.9818094804855</v>
      </c>
      <c r="C107" s="58">
        <v>61.862458830611423</v>
      </c>
      <c r="D107" s="58">
        <v>2055.384805745367</v>
      </c>
      <c r="E107" s="58">
        <v>26717.816788854128</v>
      </c>
      <c r="F107" s="58">
        <v>30235.776484293739</v>
      </c>
      <c r="G107" s="58">
        <v>0</v>
      </c>
      <c r="H107" s="58">
        <v>563.94071107356558</v>
      </c>
      <c r="I107" s="58">
        <v>869.23694172210662</v>
      </c>
      <c r="J107" s="59">
        <f t="shared" si="2"/>
        <v>63000</v>
      </c>
      <c r="K107" s="150"/>
      <c r="M107" s="150"/>
    </row>
    <row r="108" spans="1:13" ht="20.100000000000001" customHeight="1" x14ac:dyDescent="0.25">
      <c r="A108" s="161" t="s">
        <v>36</v>
      </c>
      <c r="B108" s="58">
        <v>0</v>
      </c>
      <c r="C108" s="58">
        <v>3287</v>
      </c>
      <c r="D108" s="58">
        <v>2450</v>
      </c>
      <c r="E108" s="58">
        <v>20604.115010440237</v>
      </c>
      <c r="F108" s="58">
        <v>852.01305737796281</v>
      </c>
      <c r="G108" s="58">
        <v>1327.0023740687204</v>
      </c>
      <c r="H108" s="58">
        <v>510.00356110308076</v>
      </c>
      <c r="I108" s="58">
        <v>0.99999999999999989</v>
      </c>
      <c r="J108" s="59">
        <f t="shared" si="2"/>
        <v>29031.134002990002</v>
      </c>
      <c r="K108" s="150"/>
      <c r="M108" s="150"/>
    </row>
    <row r="109" spans="1:13" ht="20.100000000000001" customHeight="1" x14ac:dyDescent="0.25">
      <c r="A109" s="161" t="s">
        <v>37</v>
      </c>
      <c r="B109" s="58">
        <v>2</v>
      </c>
      <c r="C109" s="58">
        <v>3</v>
      </c>
      <c r="D109" s="58">
        <v>0</v>
      </c>
      <c r="E109" s="58">
        <v>4545.8890821289042</v>
      </c>
      <c r="F109" s="58">
        <v>378.9997949762087</v>
      </c>
      <c r="G109" s="58">
        <v>11.998154785878263</v>
      </c>
      <c r="H109" s="58">
        <v>259</v>
      </c>
      <c r="I109" s="58">
        <v>25.995079429008705</v>
      </c>
      <c r="J109" s="59">
        <f t="shared" si="2"/>
        <v>5226.8821113200001</v>
      </c>
      <c r="K109" s="150"/>
      <c r="M109" s="150"/>
    </row>
    <row r="110" spans="1:13" ht="20.100000000000001" customHeight="1" x14ac:dyDescent="0.25">
      <c r="A110" s="161" t="s">
        <v>38</v>
      </c>
      <c r="B110" s="58">
        <v>466.84129495037524</v>
      </c>
      <c r="C110" s="58">
        <v>0</v>
      </c>
      <c r="D110" s="58">
        <v>1</v>
      </c>
      <c r="E110" s="58">
        <v>1762</v>
      </c>
      <c r="F110" s="58">
        <v>16.979186223000035</v>
      </c>
      <c r="G110" s="58">
        <v>0</v>
      </c>
      <c r="H110" s="58">
        <v>0</v>
      </c>
      <c r="I110" s="58">
        <v>35.971381056625049</v>
      </c>
      <c r="J110" s="59">
        <f t="shared" si="2"/>
        <v>2282.7918622300003</v>
      </c>
      <c r="K110" s="150"/>
      <c r="M110" s="150"/>
    </row>
    <row r="111" spans="1:13" ht="20.100000000000001" customHeight="1" x14ac:dyDescent="0.25">
      <c r="A111" s="161" t="s">
        <v>39</v>
      </c>
      <c r="B111" s="58">
        <v>0</v>
      </c>
      <c r="C111" s="58">
        <v>0</v>
      </c>
      <c r="D111" s="58">
        <v>0</v>
      </c>
      <c r="E111" s="58">
        <v>7612.7169671050506</v>
      </c>
      <c r="F111" s="58">
        <v>8.9971884149508341</v>
      </c>
      <c r="G111" s="58">
        <v>0</v>
      </c>
      <c r="H111" s="58">
        <v>0</v>
      </c>
      <c r="I111" s="58">
        <v>0</v>
      </c>
      <c r="J111" s="59">
        <f t="shared" si="2"/>
        <v>7621.7141555200014</v>
      </c>
      <c r="K111" s="150"/>
      <c r="M111" s="150"/>
    </row>
    <row r="112" spans="1:13" ht="20.100000000000001" customHeight="1" x14ac:dyDescent="0.25">
      <c r="A112" s="161" t="s">
        <v>40</v>
      </c>
      <c r="B112" s="58">
        <v>0</v>
      </c>
      <c r="C112" s="58">
        <v>0</v>
      </c>
      <c r="D112" s="58">
        <v>0</v>
      </c>
      <c r="E112" s="58">
        <v>2490.4028357288962</v>
      </c>
      <c r="F112" s="58">
        <v>0</v>
      </c>
      <c r="G112" s="58">
        <v>0</v>
      </c>
      <c r="H112" s="58">
        <v>0</v>
      </c>
      <c r="I112" s="58">
        <v>0</v>
      </c>
      <c r="J112" s="59">
        <f t="shared" si="2"/>
        <v>2490.4028357288962</v>
      </c>
      <c r="K112" s="150"/>
      <c r="M112" s="150"/>
    </row>
    <row r="113" spans="1:13" ht="20.100000000000001" customHeight="1" x14ac:dyDescent="0.25">
      <c r="A113" s="161" t="s">
        <v>41</v>
      </c>
      <c r="B113" s="58">
        <v>1625.9902663785988</v>
      </c>
      <c r="C113" s="58">
        <v>594.9975665946497</v>
      </c>
      <c r="D113" s="58">
        <v>832.97785601131216</v>
      </c>
      <c r="E113" s="58">
        <v>1171.9824794814779</v>
      </c>
      <c r="F113" s="58">
        <v>1547.9817494598726</v>
      </c>
      <c r="G113" s="58">
        <v>1800.9907530596688</v>
      </c>
      <c r="H113" s="58">
        <v>14599.721861768459</v>
      </c>
      <c r="I113" s="58">
        <v>3985.9754226059617</v>
      </c>
      <c r="J113" s="59">
        <f t="shared" si="2"/>
        <v>26160.617955360005</v>
      </c>
      <c r="K113" s="150"/>
      <c r="M113" s="150"/>
    </row>
    <row r="114" spans="1:13" ht="20.100000000000001" customHeight="1" x14ac:dyDescent="0.25">
      <c r="A114" s="161" t="s">
        <v>43</v>
      </c>
      <c r="B114" s="58">
        <v>325</v>
      </c>
      <c r="C114" s="58">
        <v>269</v>
      </c>
      <c r="D114" s="58">
        <v>0</v>
      </c>
      <c r="E114" s="58">
        <v>8093</v>
      </c>
      <c r="F114" s="58">
        <v>0</v>
      </c>
      <c r="G114" s="58">
        <v>0</v>
      </c>
      <c r="H114" s="58">
        <v>0</v>
      </c>
      <c r="I114" s="58">
        <v>0</v>
      </c>
      <c r="J114" s="59">
        <f t="shared" si="2"/>
        <v>8687</v>
      </c>
      <c r="K114" s="150"/>
      <c r="M114" s="150"/>
    </row>
    <row r="115" spans="1:13" ht="20.100000000000001" customHeight="1" x14ac:dyDescent="0.25">
      <c r="A115" s="161" t="s">
        <v>44</v>
      </c>
      <c r="B115" s="58">
        <v>344.0010390350692</v>
      </c>
      <c r="C115" s="58">
        <v>0</v>
      </c>
      <c r="D115" s="58">
        <v>28824.181831137106</v>
      </c>
      <c r="E115" s="58">
        <v>10807.035104541979</v>
      </c>
      <c r="F115" s="58">
        <v>0</v>
      </c>
      <c r="G115" s="58">
        <v>0</v>
      </c>
      <c r="H115" s="58">
        <v>1069.0043787906486</v>
      </c>
      <c r="I115" s="58">
        <v>1</v>
      </c>
      <c r="J115" s="59">
        <f t="shared" si="2"/>
        <v>41045.222353504803</v>
      </c>
      <c r="K115" s="150"/>
      <c r="M115" s="150"/>
    </row>
    <row r="116" spans="1:13" ht="20.100000000000001" customHeight="1" x14ac:dyDescent="0.25">
      <c r="A116" s="161" t="s">
        <v>93</v>
      </c>
      <c r="B116" s="58">
        <v>102.00271500233374</v>
      </c>
      <c r="C116" s="58">
        <v>128</v>
      </c>
      <c r="D116" s="58">
        <v>440.01357501166871</v>
      </c>
      <c r="E116" s="58">
        <v>8430.2948492534451</v>
      </c>
      <c r="F116" s="58">
        <v>0</v>
      </c>
      <c r="G116" s="58">
        <v>0</v>
      </c>
      <c r="H116" s="58">
        <v>0</v>
      </c>
      <c r="I116" s="58">
        <v>0</v>
      </c>
      <c r="J116" s="59">
        <f t="shared" si="2"/>
        <v>9100.3111392674473</v>
      </c>
      <c r="K116" s="150"/>
      <c r="M116" s="150"/>
    </row>
    <row r="117" spans="1:13" ht="20.100000000000001" customHeight="1" x14ac:dyDescent="0.25">
      <c r="A117" s="161" t="s">
        <v>94</v>
      </c>
      <c r="B117" s="58">
        <v>0</v>
      </c>
      <c r="C117" s="58">
        <v>0</v>
      </c>
      <c r="D117" s="58">
        <v>0</v>
      </c>
      <c r="E117" s="58">
        <v>192.74997504000001</v>
      </c>
      <c r="F117" s="58">
        <v>0</v>
      </c>
      <c r="G117" s="58">
        <v>51</v>
      </c>
      <c r="H117" s="58">
        <v>0</v>
      </c>
      <c r="I117" s="58">
        <v>0</v>
      </c>
      <c r="J117" s="59">
        <f t="shared" si="2"/>
        <v>243.74997504000001</v>
      </c>
      <c r="K117" s="150"/>
      <c r="M117" s="150"/>
    </row>
    <row r="118" spans="1:13" ht="20.100000000000001" customHeight="1" x14ac:dyDescent="0.25">
      <c r="A118" s="161" t="s">
        <v>95</v>
      </c>
      <c r="B118" s="58">
        <v>21.921983376325596</v>
      </c>
      <c r="C118" s="58">
        <v>15</v>
      </c>
      <c r="D118" s="58">
        <v>100</v>
      </c>
      <c r="E118" s="58">
        <v>6343.1136753265237</v>
      </c>
      <c r="F118" s="58">
        <v>0</v>
      </c>
      <c r="G118" s="58">
        <v>0</v>
      </c>
      <c r="H118" s="58">
        <v>0</v>
      </c>
      <c r="I118" s="58">
        <v>0</v>
      </c>
      <c r="J118" s="59">
        <f t="shared" si="2"/>
        <v>6480.0356587028491</v>
      </c>
      <c r="K118" s="150"/>
      <c r="M118" s="150"/>
    </row>
    <row r="119" spans="1:13" ht="20.100000000000001" customHeight="1" x14ac:dyDescent="0.25">
      <c r="A119" s="161" t="s">
        <v>96</v>
      </c>
      <c r="B119" s="58">
        <v>2</v>
      </c>
      <c r="C119" s="58">
        <v>0</v>
      </c>
      <c r="D119" s="58">
        <v>0</v>
      </c>
      <c r="E119" s="58">
        <v>5841.4913566732002</v>
      </c>
      <c r="F119" s="58">
        <v>0</v>
      </c>
      <c r="G119" s="58">
        <v>0</v>
      </c>
      <c r="H119" s="58">
        <v>99.999999999999986</v>
      </c>
      <c r="I119" s="58">
        <v>0</v>
      </c>
      <c r="J119" s="59">
        <f t="shared" si="2"/>
        <v>5943.4913566732002</v>
      </c>
      <c r="K119" s="150"/>
      <c r="M119" s="150"/>
    </row>
    <row r="120" spans="1:13" ht="20.100000000000001" customHeight="1" x14ac:dyDescent="0.25">
      <c r="A120" s="161" t="s">
        <v>97</v>
      </c>
      <c r="B120" s="58">
        <v>7</v>
      </c>
      <c r="C120" s="58">
        <v>0</v>
      </c>
      <c r="D120" s="58">
        <v>0</v>
      </c>
      <c r="E120" s="58">
        <v>3663.5859743173319</v>
      </c>
      <c r="F120" s="58">
        <v>298.99259014438178</v>
      </c>
      <c r="G120" s="58">
        <v>3</v>
      </c>
      <c r="H120" s="58">
        <v>203</v>
      </c>
      <c r="I120" s="58">
        <v>11.994442608286334</v>
      </c>
      <c r="J120" s="59">
        <f t="shared" si="2"/>
        <v>4187.5730070700001</v>
      </c>
      <c r="K120" s="150"/>
      <c r="M120" s="150"/>
    </row>
    <row r="121" spans="1:13" ht="20.100000000000001" customHeight="1" x14ac:dyDescent="0.25">
      <c r="A121" s="161" t="s">
        <v>98</v>
      </c>
      <c r="B121" s="58">
        <v>710.01096615284723</v>
      </c>
      <c r="C121" s="58">
        <v>0</v>
      </c>
      <c r="D121" s="58">
        <v>954.15822591965275</v>
      </c>
      <c r="E121" s="58">
        <v>0</v>
      </c>
      <c r="F121" s="58">
        <v>0</v>
      </c>
      <c r="G121" s="58">
        <v>0</v>
      </c>
      <c r="H121" s="58">
        <v>0</v>
      </c>
      <c r="I121" s="58">
        <v>0</v>
      </c>
      <c r="J121" s="59">
        <f t="shared" si="2"/>
        <v>1664.1691920725</v>
      </c>
      <c r="K121" s="150"/>
      <c r="M121" s="150"/>
    </row>
    <row r="122" spans="1:13" ht="20.100000000000001" customHeight="1" x14ac:dyDescent="0.25">
      <c r="A122" s="161" t="s">
        <v>99</v>
      </c>
      <c r="B122" s="58">
        <v>9</v>
      </c>
      <c r="C122" s="58">
        <v>12863.683549564532</v>
      </c>
      <c r="D122" s="58">
        <v>177.98685300668973</v>
      </c>
      <c r="E122" s="58">
        <v>14562.951794357863</v>
      </c>
      <c r="F122" s="58">
        <v>4687.8959772985454</v>
      </c>
      <c r="G122" s="58">
        <v>0</v>
      </c>
      <c r="H122" s="58">
        <v>0</v>
      </c>
      <c r="I122" s="58">
        <v>552.98915949674415</v>
      </c>
      <c r="J122" s="59">
        <f t="shared" si="2"/>
        <v>32854.507333724374</v>
      </c>
      <c r="K122" s="150"/>
      <c r="M122" s="150"/>
    </row>
    <row r="123" spans="1:13" ht="20.100000000000001" customHeight="1" x14ac:dyDescent="0.25">
      <c r="A123" s="161" t="s">
        <v>100</v>
      </c>
      <c r="B123" s="58">
        <v>3038</v>
      </c>
      <c r="C123" s="58">
        <v>0</v>
      </c>
      <c r="D123" s="58">
        <v>0</v>
      </c>
      <c r="E123" s="58">
        <v>862</v>
      </c>
      <c r="F123" s="58">
        <v>0</v>
      </c>
      <c r="G123" s="58">
        <v>0</v>
      </c>
      <c r="H123" s="58">
        <v>0</v>
      </c>
      <c r="I123" s="58">
        <v>0</v>
      </c>
      <c r="J123" s="59">
        <f t="shared" si="2"/>
        <v>3900</v>
      </c>
      <c r="K123" s="150"/>
      <c r="M123" s="150"/>
    </row>
    <row r="124" spans="1:13" ht="20.100000000000001" customHeight="1" x14ac:dyDescent="0.25">
      <c r="A124" s="161" t="s">
        <v>45</v>
      </c>
      <c r="B124" s="58">
        <v>90403.73409151446</v>
      </c>
      <c r="C124" s="58">
        <v>15577.000839005057</v>
      </c>
      <c r="D124" s="58">
        <v>4125.0003448995494</v>
      </c>
      <c r="E124" s="58">
        <v>61222.459161615559</v>
      </c>
      <c r="F124" s="58">
        <v>297454.57289945829</v>
      </c>
      <c r="G124" s="58">
        <v>73029.650742752521</v>
      </c>
      <c r="H124" s="58">
        <v>70952.855285677826</v>
      </c>
      <c r="I124" s="58">
        <v>16570.203587743443</v>
      </c>
      <c r="J124" s="59">
        <f t="shared" si="2"/>
        <v>629335.47695266665</v>
      </c>
      <c r="K124" s="150"/>
      <c r="M124" s="150"/>
    </row>
    <row r="125" spans="1:13" ht="20.100000000000001" customHeight="1" x14ac:dyDescent="0.25">
      <c r="A125" s="161" t="s">
        <v>46</v>
      </c>
      <c r="B125" s="58">
        <v>1313.0932540321328</v>
      </c>
      <c r="C125" s="58">
        <v>91233.103509888868</v>
      </c>
      <c r="D125" s="58">
        <v>1220.6108495775384</v>
      </c>
      <c r="E125" s="58">
        <v>9897.6230556405062</v>
      </c>
      <c r="F125" s="58">
        <v>65002.67265430362</v>
      </c>
      <c r="G125" s="58">
        <v>5319.4605961294455</v>
      </c>
      <c r="H125" s="58">
        <v>8912.1820574165013</v>
      </c>
      <c r="I125" s="58">
        <v>41444.966729590618</v>
      </c>
      <c r="J125" s="59">
        <f t="shared" si="2"/>
        <v>224343.71270657924</v>
      </c>
      <c r="K125" s="150"/>
      <c r="M125" s="150"/>
    </row>
    <row r="126" spans="1:13" ht="20.100000000000001" customHeight="1" x14ac:dyDescent="0.25">
      <c r="A126" s="161" t="s">
        <v>47</v>
      </c>
      <c r="B126" s="58">
        <v>3160.5794713169371</v>
      </c>
      <c r="C126" s="58">
        <v>57339.007505151363</v>
      </c>
      <c r="D126" s="58">
        <v>30823.164355957124</v>
      </c>
      <c r="E126" s="58">
        <v>14306.716481813621</v>
      </c>
      <c r="F126" s="58">
        <v>12748.109505593966</v>
      </c>
      <c r="G126" s="58">
        <v>16241.041497635582</v>
      </c>
      <c r="H126" s="58">
        <v>19965.07468545645</v>
      </c>
      <c r="I126" s="58">
        <v>4772.0511544517412</v>
      </c>
      <c r="J126" s="59">
        <f t="shared" si="2"/>
        <v>159355.74465737678</v>
      </c>
      <c r="K126" s="150"/>
      <c r="M126" s="150"/>
    </row>
    <row r="127" spans="1:13" ht="20.100000000000001" customHeight="1" x14ac:dyDescent="0.25">
      <c r="A127" s="161" t="s">
        <v>48</v>
      </c>
      <c r="B127" s="58">
        <v>624.01632664035355</v>
      </c>
      <c r="C127" s="58">
        <v>0</v>
      </c>
      <c r="D127" s="58">
        <v>14703.278425207362</v>
      </c>
      <c r="E127" s="58">
        <v>0</v>
      </c>
      <c r="F127" s="58">
        <v>91.326691907542681</v>
      </c>
      <c r="G127" s="58">
        <v>16837.170830883657</v>
      </c>
      <c r="H127" s="58">
        <v>8371.9507311921643</v>
      </c>
      <c r="I127" s="58">
        <v>9078.0819050232585</v>
      </c>
      <c r="J127" s="59">
        <f t="shared" si="2"/>
        <v>49705.824910854339</v>
      </c>
      <c r="K127" s="150"/>
      <c r="M127" s="150"/>
    </row>
    <row r="128" spans="1:13" ht="20.100000000000001" customHeight="1" x14ac:dyDescent="0.25">
      <c r="A128" s="161" t="s">
        <v>49</v>
      </c>
      <c r="B128" s="58">
        <v>1587.9926865702644</v>
      </c>
      <c r="C128" s="58">
        <v>43740.957208392516</v>
      </c>
      <c r="D128" s="58">
        <v>150.99987625330397</v>
      </c>
      <c r="E128" s="58">
        <v>3757.9944808973569</v>
      </c>
      <c r="F128" s="58">
        <v>63022.927515372794</v>
      </c>
      <c r="G128" s="58">
        <v>2815.9927175069388</v>
      </c>
      <c r="H128" s="58">
        <v>226</v>
      </c>
      <c r="I128" s="58">
        <v>157130.95011770682</v>
      </c>
      <c r="J128" s="59">
        <f t="shared" si="2"/>
        <v>272433.8146027</v>
      </c>
      <c r="K128" s="150"/>
      <c r="M128" s="150"/>
    </row>
    <row r="129" spans="1:14" ht="20.100000000000001" customHeight="1" x14ac:dyDescent="0.25">
      <c r="A129" s="161" t="s">
        <v>50</v>
      </c>
      <c r="B129" s="58">
        <v>3423.9228371862469</v>
      </c>
      <c r="C129" s="58">
        <v>32422.024759881653</v>
      </c>
      <c r="D129" s="58">
        <v>51</v>
      </c>
      <c r="E129" s="58">
        <v>782.00129205955295</v>
      </c>
      <c r="F129" s="58">
        <v>83721.029542405478</v>
      </c>
      <c r="G129" s="58">
        <v>0</v>
      </c>
      <c r="H129" s="58">
        <v>0</v>
      </c>
      <c r="I129" s="58">
        <v>910.00396377954723</v>
      </c>
      <c r="J129" s="59">
        <f t="shared" si="2"/>
        <v>121309.98239531247</v>
      </c>
      <c r="K129" s="150"/>
      <c r="M129" s="150"/>
    </row>
    <row r="130" spans="1:14" ht="20.100000000000001" customHeight="1" x14ac:dyDescent="0.25">
      <c r="A130" s="161" t="s">
        <v>51</v>
      </c>
      <c r="B130" s="58">
        <v>23944.007437050142</v>
      </c>
      <c r="C130" s="58">
        <v>59564.035918712572</v>
      </c>
      <c r="D130" s="58">
        <v>74204.051202120914</v>
      </c>
      <c r="E130" s="58">
        <v>152910.07353643971</v>
      </c>
      <c r="F130" s="58">
        <v>83479.060492641496</v>
      </c>
      <c r="G130" s="58">
        <v>42174.015345190688</v>
      </c>
      <c r="H130" s="58">
        <v>95598.065751863862</v>
      </c>
      <c r="I130" s="58">
        <v>10700.000378416882</v>
      </c>
      <c r="J130" s="59">
        <f t="shared" si="2"/>
        <v>542573.31006243627</v>
      </c>
      <c r="K130" s="150"/>
      <c r="M130" s="150"/>
      <c r="N130" s="151"/>
    </row>
    <row r="131" spans="1:14" ht="20.100000000000001" customHeight="1" x14ac:dyDescent="0.25">
      <c r="A131" s="161" t="s">
        <v>52</v>
      </c>
      <c r="B131" s="58">
        <v>6</v>
      </c>
      <c r="C131" s="58">
        <v>35</v>
      </c>
      <c r="D131" s="58">
        <v>10</v>
      </c>
      <c r="E131" s="58">
        <v>0</v>
      </c>
      <c r="F131" s="58">
        <v>1111.051733765182</v>
      </c>
      <c r="G131" s="58">
        <v>5025.3770662348161</v>
      </c>
      <c r="H131" s="58">
        <v>0</v>
      </c>
      <c r="I131" s="58">
        <v>86</v>
      </c>
      <c r="J131" s="59">
        <f t="shared" si="2"/>
        <v>6273.4287999999979</v>
      </c>
      <c r="K131" s="150"/>
      <c r="M131" s="150"/>
    </row>
    <row r="132" spans="1:14" ht="20.100000000000001" customHeight="1" x14ac:dyDescent="0.25">
      <c r="A132" s="161" t="s">
        <v>53</v>
      </c>
      <c r="B132" s="58">
        <v>9345</v>
      </c>
      <c r="C132" s="58">
        <v>17</v>
      </c>
      <c r="D132" s="58">
        <v>0</v>
      </c>
      <c r="E132" s="58">
        <v>55</v>
      </c>
      <c r="F132" s="58">
        <v>2395</v>
      </c>
      <c r="G132" s="58">
        <v>1</v>
      </c>
      <c r="H132" s="58">
        <v>0</v>
      </c>
      <c r="I132" s="58">
        <v>17579</v>
      </c>
      <c r="J132" s="59">
        <f t="shared" si="2"/>
        <v>29392</v>
      </c>
      <c r="K132" s="150"/>
      <c r="M132" s="150"/>
    </row>
    <row r="133" spans="1:14" ht="20.100000000000001" customHeight="1" x14ac:dyDescent="0.25">
      <c r="A133" s="161" t="s">
        <v>101</v>
      </c>
      <c r="B133" s="58">
        <v>1973.3121667584737</v>
      </c>
      <c r="C133" s="58">
        <v>1520.9954946460475</v>
      </c>
      <c r="D133" s="58">
        <v>419.16243661915053</v>
      </c>
      <c r="E133" s="58">
        <v>1443.312771828942</v>
      </c>
      <c r="F133" s="58">
        <v>28110.948118848322</v>
      </c>
      <c r="G133" s="58">
        <v>0</v>
      </c>
      <c r="H133" s="58">
        <v>0</v>
      </c>
      <c r="I133" s="58">
        <v>1246.848789859064</v>
      </c>
      <c r="J133" s="59">
        <f t="shared" si="2"/>
        <v>34714.579778559993</v>
      </c>
      <c r="K133" s="150"/>
      <c r="M133" s="150"/>
    </row>
    <row r="134" spans="1:14" ht="20.100000000000001" customHeight="1" x14ac:dyDescent="0.25">
      <c r="A134" s="161" t="s">
        <v>102</v>
      </c>
      <c r="B134" s="58">
        <v>76.284618549677432</v>
      </c>
      <c r="C134" s="58">
        <v>139</v>
      </c>
      <c r="D134" s="58">
        <v>0</v>
      </c>
      <c r="E134" s="58">
        <v>1421.7504843148388</v>
      </c>
      <c r="F134" s="58">
        <v>2186.1205254606452</v>
      </c>
      <c r="G134" s="58">
        <v>0</v>
      </c>
      <c r="H134" s="58">
        <v>0</v>
      </c>
      <c r="I134" s="58">
        <v>41.427309274838713</v>
      </c>
      <c r="J134" s="59">
        <f t="shared" si="2"/>
        <v>3864.5829375999997</v>
      </c>
      <c r="K134" s="150"/>
      <c r="M134" s="150"/>
    </row>
    <row r="135" spans="1:14" ht="20.100000000000001" customHeight="1" x14ac:dyDescent="0.25">
      <c r="A135" s="161" t="s">
        <v>103</v>
      </c>
      <c r="B135" s="58">
        <v>1653.2104806643056</v>
      </c>
      <c r="C135" s="58">
        <v>90.305174290333255</v>
      </c>
      <c r="D135" s="58">
        <v>262</v>
      </c>
      <c r="E135" s="58">
        <v>82.059529859477863</v>
      </c>
      <c r="F135" s="58">
        <v>374.13838622159489</v>
      </c>
      <c r="G135" s="58">
        <v>2154.8519757909326</v>
      </c>
      <c r="H135" s="58">
        <v>0</v>
      </c>
      <c r="I135" s="58">
        <v>182.99631262335575</v>
      </c>
      <c r="J135" s="59">
        <f t="shared" si="2"/>
        <v>4799.5618594500002</v>
      </c>
      <c r="K135" s="150"/>
      <c r="M135" s="150"/>
    </row>
    <row r="136" spans="1:14" ht="20.100000000000001" customHeight="1" x14ac:dyDescent="0.25">
      <c r="A136" s="161" t="s">
        <v>104</v>
      </c>
      <c r="B136" s="58">
        <v>281.98879327868315</v>
      </c>
      <c r="C136" s="58">
        <v>30</v>
      </c>
      <c r="D136" s="58">
        <v>6.9999999999999991</v>
      </c>
      <c r="E136" s="58">
        <v>1164.9911192019754</v>
      </c>
      <c r="F136" s="58">
        <v>999.96172798946509</v>
      </c>
      <c r="G136" s="58">
        <v>103.98646735539094</v>
      </c>
      <c r="H136" s="58">
        <v>645.96912865448564</v>
      </c>
      <c r="I136" s="58">
        <v>1690</v>
      </c>
      <c r="J136" s="59">
        <f t="shared" si="2"/>
        <v>4923.8972364800011</v>
      </c>
      <c r="K136" s="150"/>
      <c r="M136" s="150"/>
    </row>
    <row r="137" spans="1:14" ht="20.100000000000001" customHeight="1" x14ac:dyDescent="0.25">
      <c r="A137" s="161" t="s">
        <v>105</v>
      </c>
      <c r="B137" s="58">
        <v>2123</v>
      </c>
      <c r="C137" s="58">
        <v>347</v>
      </c>
      <c r="D137" s="58">
        <v>3050</v>
      </c>
      <c r="E137" s="58">
        <v>0</v>
      </c>
      <c r="F137" s="58">
        <v>38901</v>
      </c>
      <c r="G137" s="58">
        <v>10168.138883329986</v>
      </c>
      <c r="H137" s="58">
        <v>15563</v>
      </c>
      <c r="I137" s="58">
        <v>11766</v>
      </c>
      <c r="J137" s="59">
        <f t="shared" si="2"/>
        <v>81918.138883329986</v>
      </c>
      <c r="K137" s="150"/>
      <c r="M137" s="150"/>
    </row>
    <row r="138" spans="1:14" s="147" customFormat="1" ht="20.100000000000001" customHeight="1" x14ac:dyDescent="0.25">
      <c r="A138" s="189" t="s">
        <v>106</v>
      </c>
      <c r="B138" s="143">
        <v>1282.0760301953617</v>
      </c>
      <c r="C138" s="143">
        <v>3544.0751632850015</v>
      </c>
      <c r="D138" s="143">
        <v>11551.913243192241</v>
      </c>
      <c r="E138" s="143">
        <v>15</v>
      </c>
      <c r="F138" s="143">
        <v>2364.3012720386196</v>
      </c>
      <c r="G138" s="143">
        <v>3014.2315199937138</v>
      </c>
      <c r="H138" s="143">
        <v>40</v>
      </c>
      <c r="I138" s="143">
        <v>1374.2872837950679</v>
      </c>
      <c r="J138" s="190">
        <f t="shared" si="2"/>
        <v>23185.884512500004</v>
      </c>
      <c r="K138" s="150"/>
      <c r="L138" s="148"/>
      <c r="M138" s="150"/>
    </row>
    <row r="139" spans="1:14" ht="20.100000000000001" customHeight="1" x14ac:dyDescent="0.25">
      <c r="A139" s="161" t="s">
        <v>107</v>
      </c>
      <c r="B139" s="58">
        <v>981</v>
      </c>
      <c r="C139" s="58">
        <v>180.03319833352063</v>
      </c>
      <c r="D139" s="58">
        <v>2787.1173007784396</v>
      </c>
      <c r="E139" s="58">
        <v>174.0044264444694</v>
      </c>
      <c r="F139" s="58">
        <v>20</v>
      </c>
      <c r="G139" s="58">
        <v>456.0243454445818</v>
      </c>
      <c r="H139" s="58">
        <v>133.00663966670413</v>
      </c>
      <c r="I139" s="58">
        <v>841.12172722290893</v>
      </c>
      <c r="J139" s="59">
        <f t="shared" si="2"/>
        <v>5572.3076378906244</v>
      </c>
      <c r="K139" s="150"/>
      <c r="M139" s="150"/>
    </row>
    <row r="140" spans="1:14" ht="19.5" customHeight="1" x14ac:dyDescent="0.25">
      <c r="A140" s="161" t="s">
        <v>108</v>
      </c>
      <c r="B140" s="58">
        <v>6121.9093360872102</v>
      </c>
      <c r="C140" s="58">
        <v>14311.85930665758</v>
      </c>
      <c r="D140" s="58">
        <v>151.29946774233161</v>
      </c>
      <c r="E140" s="58">
        <v>22707.428316221463</v>
      </c>
      <c r="F140" s="58">
        <v>7753.3598416132154</v>
      </c>
      <c r="G140" s="58">
        <v>207.48989225027688</v>
      </c>
      <c r="H140" s="58">
        <v>0</v>
      </c>
      <c r="I140" s="58">
        <v>4177.7434719379262</v>
      </c>
      <c r="J140" s="59">
        <f t="shared" si="2"/>
        <v>55431.089632510004</v>
      </c>
      <c r="K140" s="150"/>
      <c r="M140" s="150"/>
    </row>
    <row r="141" spans="1:14" ht="20.100000000000001" customHeight="1" x14ac:dyDescent="0.25">
      <c r="A141" s="161" t="s">
        <v>54</v>
      </c>
      <c r="B141" s="58">
        <v>88278.539492266122</v>
      </c>
      <c r="C141" s="58">
        <v>132692.08718889934</v>
      </c>
      <c r="D141" s="58">
        <v>4619547.2979591526</v>
      </c>
      <c r="E141" s="58">
        <v>343240.61490575824</v>
      </c>
      <c r="F141" s="58">
        <v>184315.0815322143</v>
      </c>
      <c r="G141" s="58">
        <v>265996.62665313669</v>
      </c>
      <c r="H141" s="58">
        <v>401023.69994554244</v>
      </c>
      <c r="I141" s="58">
        <v>28510.027326155043</v>
      </c>
      <c r="J141" s="59">
        <v>505300.33125026035</v>
      </c>
      <c r="K141" s="150"/>
      <c r="M141" s="150"/>
    </row>
    <row r="142" spans="1:14" ht="20.100000000000001" customHeight="1" x14ac:dyDescent="0.25">
      <c r="A142" s="161" t="s">
        <v>55</v>
      </c>
      <c r="B142" s="58">
        <v>391536.21045589988</v>
      </c>
      <c r="C142" s="58">
        <v>2524149.1923298454</v>
      </c>
      <c r="D142" s="58">
        <v>879474.59457668185</v>
      </c>
      <c r="E142" s="58">
        <v>4752865.3832031228</v>
      </c>
      <c r="F142" s="58">
        <v>330800.9981399203</v>
      </c>
      <c r="G142" s="58">
        <v>560417.39163572085</v>
      </c>
      <c r="H142" s="58">
        <v>735041.38737139583</v>
      </c>
      <c r="I142" s="58">
        <v>186001.60895407951</v>
      </c>
      <c r="J142" s="59">
        <v>863357.23055555567</v>
      </c>
      <c r="K142" s="150"/>
      <c r="M142" s="150"/>
    </row>
    <row r="143" spans="1:14" ht="20.100000000000001" customHeight="1" thickBot="1" x14ac:dyDescent="0.3">
      <c r="A143" s="68" t="s">
        <v>10</v>
      </c>
      <c r="B143" s="53">
        <f>SUM(B81:B142)</f>
        <v>905635.63834094687</v>
      </c>
      <c r="C143" s="53">
        <f t="shared" ref="C143:I143" si="3">SUM(C81:C142)</f>
        <v>8611830.7852358148</v>
      </c>
      <c r="D143" s="53">
        <f t="shared" si="3"/>
        <v>6602188.7792399982</v>
      </c>
      <c r="E143" s="53">
        <f t="shared" si="3"/>
        <v>6529059.1941388641</v>
      </c>
      <c r="F143" s="53">
        <f t="shared" si="3"/>
        <v>1675469.7918238966</v>
      </c>
      <c r="G143" s="53">
        <f t="shared" si="3"/>
        <v>1408812.7968092752</v>
      </c>
      <c r="H143" s="53">
        <f t="shared" si="3"/>
        <v>2713114.4408532493</v>
      </c>
      <c r="I143" s="53">
        <f t="shared" si="3"/>
        <v>2570875.3019352364</v>
      </c>
      <c r="J143" s="54">
        <f>SUM(J81:J142)</f>
        <v>12010925.578274567</v>
      </c>
      <c r="K143" s="156"/>
    </row>
    <row r="144" spans="1:14" s="147" customFormat="1" x14ac:dyDescent="0.25">
      <c r="A144" s="109" t="s">
        <v>245</v>
      </c>
      <c r="B144" s="114"/>
      <c r="C144" s="114"/>
      <c r="D144" s="155"/>
      <c r="E144" s="155"/>
      <c r="F144" s="113" t="s">
        <v>244</v>
      </c>
      <c r="G144" s="111"/>
      <c r="H144" s="155"/>
      <c r="I144" s="155"/>
      <c r="J144" s="155"/>
      <c r="L144" s="148"/>
    </row>
    <row r="145" spans="1:13" s="147" customFormat="1" x14ac:dyDescent="0.25">
      <c r="A145" s="109" t="s">
        <v>246</v>
      </c>
      <c r="B145" s="111"/>
      <c r="C145" s="111"/>
      <c r="F145" s="209"/>
      <c r="G145" s="209"/>
      <c r="H145" s="209"/>
      <c r="I145" s="209"/>
      <c r="J145" s="209"/>
      <c r="L145" s="148"/>
    </row>
    <row r="146" spans="1:13" s="147" customFormat="1" x14ac:dyDescent="0.25">
      <c r="L146" s="148"/>
    </row>
    <row r="147" spans="1:13" s="147" customFormat="1" x14ac:dyDescent="0.25">
      <c r="L147" s="148"/>
    </row>
    <row r="148" spans="1:13" s="147" customFormat="1" x14ac:dyDescent="0.25">
      <c r="L148" s="148"/>
    </row>
    <row r="149" spans="1:13" s="147" customFormat="1" x14ac:dyDescent="0.25">
      <c r="L149" s="148"/>
    </row>
    <row r="150" spans="1:13" s="147" customFormat="1" x14ac:dyDescent="0.25">
      <c r="A150" s="199" t="s">
        <v>289</v>
      </c>
      <c r="B150" s="199"/>
      <c r="C150" s="199"/>
      <c r="D150" s="199"/>
      <c r="E150" s="199"/>
      <c r="F150" s="199"/>
      <c r="G150" s="199"/>
      <c r="H150" s="199"/>
      <c r="I150" s="199"/>
      <c r="J150" s="199"/>
      <c r="L150" s="148"/>
    </row>
    <row r="151" spans="1:13" s="147" customFormat="1" ht="16.5" thickBot="1" x14ac:dyDescent="0.3">
      <c r="A151" s="199" t="s">
        <v>87</v>
      </c>
      <c r="B151" s="199"/>
      <c r="C151" s="199"/>
      <c r="D151" s="199"/>
      <c r="E151" s="199"/>
      <c r="F151" s="199"/>
      <c r="G151" s="199"/>
      <c r="H151" s="199"/>
      <c r="I151" s="199"/>
      <c r="J151" s="199"/>
      <c r="L151" s="148"/>
    </row>
    <row r="152" spans="1:13" ht="19.5" customHeight="1" x14ac:dyDescent="0.25">
      <c r="A152" s="65" t="s">
        <v>1</v>
      </c>
      <c r="B152" s="66" t="s">
        <v>2</v>
      </c>
      <c r="C152" s="66" t="s">
        <v>3</v>
      </c>
      <c r="D152" s="66" t="s">
        <v>4</v>
      </c>
      <c r="E152" s="66" t="s">
        <v>5</v>
      </c>
      <c r="F152" s="66" t="s">
        <v>6</v>
      </c>
      <c r="G152" s="66" t="s">
        <v>7</v>
      </c>
      <c r="H152" s="66" t="s">
        <v>8</v>
      </c>
      <c r="I152" s="66" t="s">
        <v>9</v>
      </c>
      <c r="J152" s="67" t="s">
        <v>10</v>
      </c>
    </row>
    <row r="153" spans="1:13" ht="20.100000000000001" customHeight="1" x14ac:dyDescent="0.25">
      <c r="A153" s="161" t="s">
        <v>243</v>
      </c>
      <c r="B153" s="58">
        <v>155598.33300886766</v>
      </c>
      <c r="C153" s="58">
        <v>7341146.2802170543</v>
      </c>
      <c r="D153" s="58">
        <v>3622377.8673783932</v>
      </c>
      <c r="E153" s="58">
        <v>2607031.4463834944</v>
      </c>
      <c r="F153" s="58">
        <v>199851.06227639166</v>
      </c>
      <c r="G153" s="58">
        <v>0</v>
      </c>
      <c r="H153" s="58">
        <v>535745.33566410164</v>
      </c>
      <c r="I153" s="58">
        <v>288249.6737716982</v>
      </c>
      <c r="J153" s="59">
        <f>SUM(B153:I153)</f>
        <v>14749999.9987</v>
      </c>
      <c r="K153" s="150"/>
      <c r="M153" s="150"/>
    </row>
    <row r="154" spans="1:13" ht="20.100000000000001" customHeight="1" x14ac:dyDescent="0.25">
      <c r="A154" s="161" t="s">
        <v>12</v>
      </c>
      <c r="B154" s="58">
        <v>111822.01845335019</v>
      </c>
      <c r="C154" s="58">
        <v>61666.516133364465</v>
      </c>
      <c r="D154" s="58">
        <v>141136.99169530702</v>
      </c>
      <c r="E154" s="58">
        <v>48556.004286168092</v>
      </c>
      <c r="F154" s="58">
        <v>98984.101148029979</v>
      </c>
      <c r="G154" s="58">
        <v>107835.00711009945</v>
      </c>
      <c r="H154" s="58">
        <v>768274.29233795591</v>
      </c>
      <c r="I154" s="58">
        <v>46764.021562997594</v>
      </c>
      <c r="J154" s="59">
        <f t="shared" ref="J154:J214" si="4">SUM(B154:I154)</f>
        <v>1385038.9527272724</v>
      </c>
      <c r="K154" s="150"/>
      <c r="M154" s="150"/>
    </row>
    <row r="155" spans="1:13" ht="20.100000000000001" customHeight="1" x14ac:dyDescent="0.25">
      <c r="A155" s="161" t="s">
        <v>13</v>
      </c>
      <c r="B155" s="58">
        <v>0</v>
      </c>
      <c r="C155" s="58">
        <v>0</v>
      </c>
      <c r="D155" s="58">
        <v>60</v>
      </c>
      <c r="E155" s="58">
        <v>517</v>
      </c>
      <c r="F155" s="58">
        <v>0</v>
      </c>
      <c r="G155" s="58">
        <v>1199</v>
      </c>
      <c r="H155" s="58">
        <v>3167</v>
      </c>
      <c r="I155" s="58">
        <v>0</v>
      </c>
      <c r="J155" s="59">
        <f t="shared" si="4"/>
        <v>4943</v>
      </c>
      <c r="K155" s="150"/>
      <c r="M155" s="150"/>
    </row>
    <row r="156" spans="1:13" ht="20.100000000000001" customHeight="1" x14ac:dyDescent="0.25">
      <c r="A156" s="161" t="s">
        <v>57</v>
      </c>
      <c r="B156" s="58">
        <v>5107.4196849957843</v>
      </c>
      <c r="C156" s="58">
        <v>482123.02345869329</v>
      </c>
      <c r="D156" s="58">
        <v>16302.956586537979</v>
      </c>
      <c r="E156" s="58">
        <v>408.21866397858975</v>
      </c>
      <c r="F156" s="58">
        <v>50790.435173091224</v>
      </c>
      <c r="G156" s="58">
        <v>14479.864263077889</v>
      </c>
      <c r="H156" s="58">
        <v>27209.77886489209</v>
      </c>
      <c r="I156" s="58">
        <v>97003.647890421518</v>
      </c>
      <c r="J156" s="59">
        <f t="shared" si="4"/>
        <v>693425.34458568832</v>
      </c>
      <c r="K156" s="150"/>
      <c r="M156" s="150"/>
    </row>
    <row r="157" spans="1:13" ht="20.100000000000001" customHeight="1" x14ac:dyDescent="0.25">
      <c r="A157" s="161" t="s">
        <v>15</v>
      </c>
      <c r="B157" s="58">
        <v>652.89391694162703</v>
      </c>
      <c r="C157" s="58">
        <v>1698.8268533253024</v>
      </c>
      <c r="D157" s="58">
        <v>23940.194341654591</v>
      </c>
      <c r="E157" s="58">
        <v>59.000440556461896</v>
      </c>
      <c r="F157" s="58">
        <v>0</v>
      </c>
      <c r="G157" s="58">
        <v>48.920063023444619</v>
      </c>
      <c r="H157" s="58">
        <v>110593.23211744912</v>
      </c>
      <c r="I157" s="58">
        <v>10798.542210306694</v>
      </c>
      <c r="J157" s="59">
        <f t="shared" si="4"/>
        <v>147791.60994325724</v>
      </c>
      <c r="K157" s="150"/>
      <c r="M157" s="150"/>
    </row>
    <row r="158" spans="1:13" ht="20.100000000000001" customHeight="1" x14ac:dyDescent="0.25">
      <c r="A158" s="161" t="s">
        <v>16</v>
      </c>
      <c r="B158" s="58">
        <v>11696.008039924915</v>
      </c>
      <c r="C158" s="58">
        <v>2416.0008099824026</v>
      </c>
      <c r="D158" s="58">
        <v>5628.0057802530628</v>
      </c>
      <c r="E158" s="58">
        <v>20008.995422994867</v>
      </c>
      <c r="F158" s="58">
        <v>33918.074428557804</v>
      </c>
      <c r="G158" s="58">
        <v>39322.006551337254</v>
      </c>
      <c r="H158" s="58">
        <v>344998.28112368053</v>
      </c>
      <c r="I158" s="58">
        <v>15874</v>
      </c>
      <c r="J158" s="59">
        <f t="shared" si="4"/>
        <v>473861.37215673085</v>
      </c>
      <c r="K158" s="150"/>
      <c r="M158" s="150"/>
    </row>
    <row r="159" spans="1:13" ht="20.100000000000001" customHeight="1" x14ac:dyDescent="0.25">
      <c r="A159" s="161" t="s">
        <v>17</v>
      </c>
      <c r="B159" s="58">
        <v>1776.0044715518409</v>
      </c>
      <c r="C159" s="58">
        <v>1183.0027919282816</v>
      </c>
      <c r="D159" s="58">
        <v>7600.0073444215595</v>
      </c>
      <c r="E159" s="58">
        <v>1048.0000342289447</v>
      </c>
      <c r="F159" s="58">
        <v>4589.0114849417669</v>
      </c>
      <c r="G159" s="58">
        <v>79856.05783469016</v>
      </c>
      <c r="H159" s="58">
        <v>201126.30390487608</v>
      </c>
      <c r="I159" s="58">
        <v>81937</v>
      </c>
      <c r="J159" s="59">
        <f t="shared" si="4"/>
        <v>379115.3878666386</v>
      </c>
      <c r="K159" s="150"/>
      <c r="M159" s="150"/>
    </row>
    <row r="160" spans="1:13" ht="20.100000000000001" customHeight="1" x14ac:dyDescent="0.25">
      <c r="A160" s="161" t="s">
        <v>18</v>
      </c>
      <c r="B160" s="58">
        <v>3830.3158712613786</v>
      </c>
      <c r="C160" s="58">
        <v>0</v>
      </c>
      <c r="D160" s="58">
        <v>2711</v>
      </c>
      <c r="E160" s="58">
        <v>0</v>
      </c>
      <c r="F160" s="58">
        <v>120</v>
      </c>
      <c r="G160" s="58">
        <v>2327.6010958447278</v>
      </c>
      <c r="H160" s="58">
        <v>4673.5266692575306</v>
      </c>
      <c r="I160" s="58">
        <v>2696</v>
      </c>
      <c r="J160" s="59">
        <f t="shared" si="4"/>
        <v>16358.443636363638</v>
      </c>
      <c r="K160" s="150"/>
      <c r="M160" s="150"/>
    </row>
    <row r="161" spans="1:13" ht="20.100000000000001" customHeight="1" x14ac:dyDescent="0.25">
      <c r="A161" s="161" t="s">
        <v>19</v>
      </c>
      <c r="B161" s="58">
        <v>6600.598673125327</v>
      </c>
      <c r="C161" s="58">
        <v>6791.1977737753132</v>
      </c>
      <c r="D161" s="58">
        <v>20621.585145183388</v>
      </c>
      <c r="E161" s="58">
        <v>1256.7194689219864</v>
      </c>
      <c r="F161" s="58">
        <v>43126.542981856401</v>
      </c>
      <c r="G161" s="58">
        <v>119772.56970365309</v>
      </c>
      <c r="H161" s="58">
        <v>311350.50412511866</v>
      </c>
      <c r="I161" s="58">
        <v>4378.1021283658283</v>
      </c>
      <c r="J161" s="59">
        <f t="shared" si="4"/>
        <v>513897.82</v>
      </c>
      <c r="K161" s="150"/>
      <c r="M161" s="150"/>
    </row>
    <row r="162" spans="1:13" ht="20.100000000000001" customHeight="1" x14ac:dyDescent="0.25">
      <c r="A162" s="161" t="s">
        <v>90</v>
      </c>
      <c r="B162" s="58">
        <v>102649.66751925608</v>
      </c>
      <c r="C162" s="58">
        <v>0</v>
      </c>
      <c r="D162" s="58">
        <v>194.99794364475073</v>
      </c>
      <c r="E162" s="58">
        <v>22087.389082553709</v>
      </c>
      <c r="F162" s="58">
        <v>0</v>
      </c>
      <c r="G162" s="58">
        <v>0</v>
      </c>
      <c r="H162" s="58">
        <v>1695</v>
      </c>
      <c r="I162" s="58">
        <v>0</v>
      </c>
      <c r="J162" s="59">
        <f t="shared" si="4"/>
        <v>126627.05454545454</v>
      </c>
      <c r="K162" s="150"/>
      <c r="M162" s="150"/>
    </row>
    <row r="163" spans="1:13" ht="20.100000000000001" customHeight="1" x14ac:dyDescent="0.25">
      <c r="A163" s="161" t="s">
        <v>20</v>
      </c>
      <c r="B163" s="58">
        <v>253785.39567898016</v>
      </c>
      <c r="C163" s="58">
        <v>212698.25954368984</v>
      </c>
      <c r="D163" s="58">
        <v>11810.290778244474</v>
      </c>
      <c r="E163" s="58">
        <v>295726.03233433957</v>
      </c>
      <c r="F163" s="58">
        <v>54244.047407470665</v>
      </c>
      <c r="G163" s="58">
        <v>67659.006022540067</v>
      </c>
      <c r="H163" s="58">
        <v>418034.77254753403</v>
      </c>
      <c r="I163" s="58">
        <v>58258.6176697837</v>
      </c>
      <c r="J163" s="59">
        <f t="shared" si="4"/>
        <v>1372216.4219825827</v>
      </c>
      <c r="K163" s="150"/>
      <c r="M163" s="150"/>
    </row>
    <row r="164" spans="1:13" ht="20.100000000000001" customHeight="1" x14ac:dyDescent="0.25">
      <c r="A164" s="161" t="s">
        <v>21</v>
      </c>
      <c r="B164" s="58">
        <v>8380.0032184934771</v>
      </c>
      <c r="C164" s="58">
        <v>139822.15080055696</v>
      </c>
      <c r="D164" s="58">
        <v>3266.0008985864069</v>
      </c>
      <c r="E164" s="58">
        <v>19396.005426868498</v>
      </c>
      <c r="F164" s="58">
        <v>168282.18256829923</v>
      </c>
      <c r="G164" s="58">
        <v>122977.00424357121</v>
      </c>
      <c r="H164" s="58">
        <v>88</v>
      </c>
      <c r="I164" s="58">
        <v>355229.03466180601</v>
      </c>
      <c r="J164" s="59">
        <f t="shared" si="4"/>
        <v>817440.38181818184</v>
      </c>
      <c r="K164" s="150"/>
      <c r="M164" s="150"/>
    </row>
    <row r="165" spans="1:13" ht="20.100000000000001" customHeight="1" x14ac:dyDescent="0.25">
      <c r="A165" s="161" t="s">
        <v>22</v>
      </c>
      <c r="B165" s="58">
        <v>0</v>
      </c>
      <c r="C165" s="58">
        <v>0</v>
      </c>
      <c r="D165" s="58">
        <v>0</v>
      </c>
      <c r="E165" s="58">
        <v>1978153.1814005785</v>
      </c>
      <c r="F165" s="58">
        <v>16824.000417603598</v>
      </c>
      <c r="G165" s="58">
        <v>16000</v>
      </c>
      <c r="H165" s="58">
        <v>26625</v>
      </c>
      <c r="I165" s="58">
        <v>0</v>
      </c>
      <c r="J165" s="59">
        <f t="shared" si="4"/>
        <v>2037602.1818181821</v>
      </c>
      <c r="K165" s="150"/>
      <c r="M165" s="150"/>
    </row>
    <row r="166" spans="1:13" ht="20.100000000000001" customHeight="1" x14ac:dyDescent="0.25">
      <c r="A166" s="161" t="s">
        <v>23</v>
      </c>
      <c r="B166" s="58">
        <v>58903.83739926276</v>
      </c>
      <c r="C166" s="58">
        <v>418928.32034868456</v>
      </c>
      <c r="D166" s="58">
        <v>10670.139870746254</v>
      </c>
      <c r="E166" s="58">
        <v>80413.577392618143</v>
      </c>
      <c r="F166" s="58">
        <v>154030.43502744864</v>
      </c>
      <c r="G166" s="58">
        <v>170563.32901564651</v>
      </c>
      <c r="H166" s="58">
        <v>6197</v>
      </c>
      <c r="I166" s="58">
        <v>208238.98094559318</v>
      </c>
      <c r="J166" s="59">
        <f t="shared" si="4"/>
        <v>1107945.6199999999</v>
      </c>
      <c r="K166" s="150"/>
      <c r="M166" s="150"/>
    </row>
    <row r="167" spans="1:13" ht="20.100000000000001" customHeight="1" x14ac:dyDescent="0.25">
      <c r="A167" s="161" t="s">
        <v>24</v>
      </c>
      <c r="B167" s="58">
        <v>930476.95895961102</v>
      </c>
      <c r="C167" s="58">
        <v>513616.58383998135</v>
      </c>
      <c r="D167" s="58">
        <v>490063.37394169992</v>
      </c>
      <c r="E167" s="58">
        <v>1019079.3726835772</v>
      </c>
      <c r="F167" s="58">
        <v>255549.67870630734</v>
      </c>
      <c r="G167" s="58">
        <v>139293.13499104834</v>
      </c>
      <c r="H167" s="58">
        <v>301140.9344954479</v>
      </c>
      <c r="I167" s="58">
        <v>239824.10696773388</v>
      </c>
      <c r="J167" s="59">
        <f t="shared" si="4"/>
        <v>3889044.1445854069</v>
      </c>
      <c r="K167" s="150"/>
      <c r="M167" s="150"/>
    </row>
    <row r="168" spans="1:13" ht="20.100000000000001" customHeight="1" x14ac:dyDescent="0.25">
      <c r="A168" s="161" t="s">
        <v>91</v>
      </c>
      <c r="B168" s="58">
        <v>0</v>
      </c>
      <c r="C168" s="58">
        <v>14904.555596229684</v>
      </c>
      <c r="D168" s="58">
        <v>35.995967893178317</v>
      </c>
      <c r="E168" s="58">
        <v>40</v>
      </c>
      <c r="F168" s="58">
        <v>6324.7652268793336</v>
      </c>
      <c r="G168" s="58">
        <v>3630</v>
      </c>
      <c r="H168" s="58">
        <v>0</v>
      </c>
      <c r="I168" s="58">
        <v>13607.974118088712</v>
      </c>
      <c r="J168" s="59">
        <f t="shared" si="4"/>
        <v>38543.290909090909</v>
      </c>
      <c r="K168" s="150"/>
      <c r="M168" s="150"/>
    </row>
    <row r="169" spans="1:13" ht="20.100000000000001" customHeight="1" x14ac:dyDescent="0.25">
      <c r="A169" s="161" t="s">
        <v>25</v>
      </c>
      <c r="B169" s="58">
        <v>253987.98101997771</v>
      </c>
      <c r="C169" s="58">
        <v>89971.068626874228</v>
      </c>
      <c r="D169" s="58">
        <v>179798.00571059945</v>
      </c>
      <c r="E169" s="58">
        <v>136786.61361197525</v>
      </c>
      <c r="F169" s="58">
        <v>108654.92571782894</v>
      </c>
      <c r="G169" s="58">
        <v>87269.47476062963</v>
      </c>
      <c r="H169" s="58">
        <v>259137.5533926294</v>
      </c>
      <c r="I169" s="58">
        <v>74039.027268937381</v>
      </c>
      <c r="J169" s="59">
        <f t="shared" si="4"/>
        <v>1189644.650109452</v>
      </c>
      <c r="K169" s="150"/>
      <c r="M169" s="150"/>
    </row>
    <row r="170" spans="1:13" ht="20.100000000000001" customHeight="1" x14ac:dyDescent="0.25">
      <c r="A170" s="161" t="s">
        <v>26</v>
      </c>
      <c r="B170" s="58">
        <v>0</v>
      </c>
      <c r="C170" s="58">
        <v>0</v>
      </c>
      <c r="D170" s="58">
        <v>0</v>
      </c>
      <c r="E170" s="58">
        <v>66646.880000000005</v>
      </c>
      <c r="F170" s="58">
        <v>0</v>
      </c>
      <c r="G170" s="58">
        <v>0</v>
      </c>
      <c r="H170" s="58">
        <v>0</v>
      </c>
      <c r="I170" s="58">
        <v>0</v>
      </c>
      <c r="J170" s="59">
        <f t="shared" si="4"/>
        <v>66646.880000000005</v>
      </c>
      <c r="K170" s="150"/>
      <c r="M170" s="150"/>
    </row>
    <row r="171" spans="1:13" ht="20.100000000000001" customHeight="1" x14ac:dyDescent="0.25">
      <c r="A171" s="161" t="s">
        <v>27</v>
      </c>
      <c r="B171" s="58">
        <v>58978.355519136036</v>
      </c>
      <c r="C171" s="58">
        <v>119347.51339658225</v>
      </c>
      <c r="D171" s="58">
        <v>29524.747209637415</v>
      </c>
      <c r="E171" s="58">
        <v>73016.331178995693</v>
      </c>
      <c r="F171" s="58">
        <v>238080.04527179649</v>
      </c>
      <c r="G171" s="58">
        <v>201419.08837909109</v>
      </c>
      <c r="H171" s="58">
        <v>192262.9283549322</v>
      </c>
      <c r="I171" s="58">
        <v>266891.59200191876</v>
      </c>
      <c r="J171" s="59">
        <f t="shared" si="4"/>
        <v>1179520.6013120899</v>
      </c>
      <c r="K171" s="150"/>
      <c r="M171" s="150"/>
    </row>
    <row r="172" spans="1:13" ht="20.100000000000001" customHeight="1" x14ac:dyDescent="0.25">
      <c r="A172" s="161" t="s">
        <v>28</v>
      </c>
      <c r="B172" s="58">
        <v>51127.878440461507</v>
      </c>
      <c r="C172" s="58">
        <v>7403.3845058623165</v>
      </c>
      <c r="D172" s="58">
        <v>10862.012778989952</v>
      </c>
      <c r="E172" s="58">
        <v>81757.432559919209</v>
      </c>
      <c r="F172" s="58">
        <v>18616.976110690652</v>
      </c>
      <c r="G172" s="58">
        <v>192204.22900220953</v>
      </c>
      <c r="H172" s="58">
        <v>191176.83583984681</v>
      </c>
      <c r="I172" s="58">
        <v>6569.3636851673509</v>
      </c>
      <c r="J172" s="59">
        <f t="shared" si="4"/>
        <v>559718.11292314739</v>
      </c>
      <c r="K172" s="150"/>
      <c r="M172" s="150"/>
    </row>
    <row r="173" spans="1:13" ht="20.100000000000001" customHeight="1" x14ac:dyDescent="0.25">
      <c r="A173" s="161" t="s">
        <v>29</v>
      </c>
      <c r="B173" s="58">
        <v>183205.10761882973</v>
      </c>
      <c r="C173" s="58">
        <v>30</v>
      </c>
      <c r="D173" s="58">
        <v>142733.2600318811</v>
      </c>
      <c r="E173" s="58">
        <v>291348.86308968748</v>
      </c>
      <c r="F173" s="58">
        <v>178144.01675777012</v>
      </c>
      <c r="G173" s="58">
        <v>43929.719955597357</v>
      </c>
      <c r="H173" s="58">
        <v>797340.39957412845</v>
      </c>
      <c r="I173" s="58">
        <v>1168.9966084693463</v>
      </c>
      <c r="J173" s="59">
        <f t="shared" si="4"/>
        <v>1637900.3636363635</v>
      </c>
      <c r="K173" s="150"/>
      <c r="M173" s="150"/>
    </row>
    <row r="174" spans="1:13" ht="20.100000000000001" customHeight="1" x14ac:dyDescent="0.25">
      <c r="A174" s="161" t="s">
        <v>30</v>
      </c>
      <c r="B174" s="58">
        <v>20850.321363856274</v>
      </c>
      <c r="C174" s="58">
        <v>809.53780989860377</v>
      </c>
      <c r="D174" s="58">
        <v>1152.9979762150629</v>
      </c>
      <c r="E174" s="58">
        <v>88428.633703833839</v>
      </c>
      <c r="F174" s="58">
        <v>156136.55910899816</v>
      </c>
      <c r="G174" s="58">
        <v>13838.989763593388</v>
      </c>
      <c r="H174" s="58">
        <v>4399.9970512408936</v>
      </c>
      <c r="I174" s="58">
        <v>2548.5353994662028</v>
      </c>
      <c r="J174" s="59">
        <f t="shared" si="4"/>
        <v>288165.5721771025</v>
      </c>
      <c r="K174" s="150"/>
      <c r="M174" s="150"/>
    </row>
    <row r="175" spans="1:13" ht="20.100000000000001" customHeight="1" x14ac:dyDescent="0.25">
      <c r="A175" s="161" t="s">
        <v>58</v>
      </c>
      <c r="B175" s="58">
        <v>3384.2532976677967</v>
      </c>
      <c r="C175" s="58">
        <v>155.0101174216658</v>
      </c>
      <c r="D175" s="58">
        <v>2</v>
      </c>
      <c r="E175" s="58">
        <v>85462.351558384689</v>
      </c>
      <c r="F175" s="58">
        <v>1965.8061301553973</v>
      </c>
      <c r="G175" s="58">
        <v>44</v>
      </c>
      <c r="H175" s="58">
        <v>297</v>
      </c>
      <c r="I175" s="58">
        <v>160.99707818862763</v>
      </c>
      <c r="J175" s="59">
        <f t="shared" si="4"/>
        <v>91471.418181818168</v>
      </c>
      <c r="K175" s="150"/>
      <c r="M175" s="150"/>
    </row>
    <row r="176" spans="1:13" ht="20.100000000000001" customHeight="1" x14ac:dyDescent="0.25">
      <c r="A176" s="161" t="s">
        <v>59</v>
      </c>
      <c r="B176" s="58">
        <v>65</v>
      </c>
      <c r="C176" s="58">
        <v>3</v>
      </c>
      <c r="D176" s="58">
        <v>0</v>
      </c>
      <c r="E176" s="58">
        <v>22422.997293159169</v>
      </c>
      <c r="F176" s="58">
        <v>3907.9990622686983</v>
      </c>
      <c r="G176" s="58">
        <v>76.985462753950344</v>
      </c>
      <c r="H176" s="58">
        <v>75</v>
      </c>
      <c r="I176" s="58">
        <v>24</v>
      </c>
      <c r="J176" s="59">
        <f t="shared" si="4"/>
        <v>26574.981818181815</v>
      </c>
      <c r="K176" s="150"/>
      <c r="M176" s="150"/>
    </row>
    <row r="177" spans="1:13" ht="20.100000000000001" customHeight="1" x14ac:dyDescent="0.25">
      <c r="A177" s="161" t="s">
        <v>60</v>
      </c>
      <c r="B177" s="58">
        <v>602.00026264534426</v>
      </c>
      <c r="C177" s="58">
        <v>0</v>
      </c>
      <c r="D177" s="58">
        <v>0</v>
      </c>
      <c r="E177" s="58">
        <v>794836.12564560724</v>
      </c>
      <c r="F177" s="58">
        <v>2284.0002242094401</v>
      </c>
      <c r="G177" s="58">
        <v>1737.0011402651533</v>
      </c>
      <c r="H177" s="58">
        <v>105</v>
      </c>
      <c r="I177" s="58">
        <v>829</v>
      </c>
      <c r="J177" s="59">
        <f t="shared" si="4"/>
        <v>800393.12727272708</v>
      </c>
      <c r="K177" s="150"/>
      <c r="M177" s="150"/>
    </row>
    <row r="178" spans="1:13" ht="20.100000000000001" customHeight="1" x14ac:dyDescent="0.25">
      <c r="A178" s="161" t="s">
        <v>34</v>
      </c>
      <c r="B178" s="58">
        <v>5415.9901246232785</v>
      </c>
      <c r="C178" s="58">
        <v>428.62172072048202</v>
      </c>
      <c r="D178" s="58">
        <v>60865.796444978427</v>
      </c>
      <c r="E178" s="58">
        <v>934.99659276575335</v>
      </c>
      <c r="F178" s="58">
        <v>583938.45218329295</v>
      </c>
      <c r="G178" s="58">
        <v>4275.0190417083486</v>
      </c>
      <c r="H178" s="58">
        <v>37103.987029152391</v>
      </c>
      <c r="I178" s="58">
        <v>2300.9875001026089</v>
      </c>
      <c r="J178" s="59">
        <f t="shared" si="4"/>
        <v>695263.85063734418</v>
      </c>
      <c r="K178" s="150"/>
      <c r="M178" s="150"/>
    </row>
    <row r="179" spans="1:13" ht="20.100000000000001" customHeight="1" x14ac:dyDescent="0.25">
      <c r="A179" s="161" t="s">
        <v>84</v>
      </c>
      <c r="B179" s="58">
        <v>127845.03657556478</v>
      </c>
      <c r="C179" s="58">
        <v>180.2977513288464</v>
      </c>
      <c r="D179" s="58">
        <v>25591.100488419161</v>
      </c>
      <c r="E179" s="58">
        <v>726977.24851613014</v>
      </c>
      <c r="F179" s="58">
        <v>2138367.8027916052</v>
      </c>
      <c r="G179" s="58">
        <v>0</v>
      </c>
      <c r="H179" s="58">
        <v>12392.943698415706</v>
      </c>
      <c r="I179" s="58">
        <v>28645.57017853596</v>
      </c>
      <c r="J179" s="59">
        <f t="shared" si="4"/>
        <v>3059999.9999999995</v>
      </c>
      <c r="K179" s="150"/>
      <c r="M179" s="150"/>
    </row>
    <row r="180" spans="1:13" ht="20.100000000000001" customHeight="1" x14ac:dyDescent="0.25">
      <c r="A180" s="161" t="s">
        <v>36</v>
      </c>
      <c r="B180" s="58">
        <v>0</v>
      </c>
      <c r="C180" s="58">
        <v>3</v>
      </c>
      <c r="D180" s="58">
        <v>0</v>
      </c>
      <c r="E180" s="58">
        <v>1263942.9137513319</v>
      </c>
      <c r="F180" s="58">
        <v>15478.865456281124</v>
      </c>
      <c r="G180" s="58">
        <v>17484.000406363972</v>
      </c>
      <c r="H180" s="58">
        <v>7231.0058405684504</v>
      </c>
      <c r="I180" s="58">
        <v>24</v>
      </c>
      <c r="J180" s="59">
        <f t="shared" si="4"/>
        <v>1304163.7854545454</v>
      </c>
      <c r="K180" s="150"/>
      <c r="M180" s="150"/>
    </row>
    <row r="181" spans="1:13" ht="19.5" customHeight="1" x14ac:dyDescent="0.25">
      <c r="A181" s="161" t="s">
        <v>37</v>
      </c>
      <c r="B181" s="58">
        <v>24</v>
      </c>
      <c r="C181" s="58">
        <v>7</v>
      </c>
      <c r="D181" s="58">
        <v>0</v>
      </c>
      <c r="E181" s="58">
        <v>225556.51756652229</v>
      </c>
      <c r="F181" s="58">
        <v>3258.000035159766</v>
      </c>
      <c r="G181" s="58">
        <v>27.300070319531951</v>
      </c>
      <c r="H181" s="58">
        <v>3659</v>
      </c>
      <c r="I181" s="58">
        <v>173.00050981660667</v>
      </c>
      <c r="J181" s="59">
        <f t="shared" si="4"/>
        <v>232704.81818181818</v>
      </c>
      <c r="K181" s="150"/>
      <c r="M181" s="150"/>
    </row>
    <row r="182" spans="1:13" ht="21.75" customHeight="1" x14ac:dyDescent="0.25">
      <c r="A182" s="161" t="s">
        <v>38</v>
      </c>
      <c r="B182" s="58">
        <v>8856.2084980462696</v>
      </c>
      <c r="C182" s="58">
        <v>0</v>
      </c>
      <c r="D182" s="58">
        <v>0</v>
      </c>
      <c r="E182" s="58">
        <v>38113.912875034897</v>
      </c>
      <c r="F182" s="58">
        <v>180</v>
      </c>
      <c r="G182" s="58">
        <v>1.0000237347729155</v>
      </c>
      <c r="H182" s="58">
        <v>0</v>
      </c>
      <c r="I182" s="58">
        <v>454.00847331393078</v>
      </c>
      <c r="J182" s="59">
        <f t="shared" si="4"/>
        <v>47605.129870129866</v>
      </c>
      <c r="K182" s="150"/>
      <c r="M182" s="150"/>
    </row>
    <row r="183" spans="1:13" ht="20.100000000000001" customHeight="1" x14ac:dyDescent="0.25">
      <c r="A183" s="161" t="s">
        <v>39</v>
      </c>
      <c r="B183" s="58">
        <v>0</v>
      </c>
      <c r="C183" s="58">
        <v>0</v>
      </c>
      <c r="D183" s="58">
        <v>0</v>
      </c>
      <c r="E183" s="58">
        <v>79955.812949002211</v>
      </c>
      <c r="F183" s="58">
        <v>6</v>
      </c>
      <c r="G183" s="58">
        <v>0</v>
      </c>
      <c r="H183" s="58">
        <v>0</v>
      </c>
      <c r="I183" s="58">
        <v>0</v>
      </c>
      <c r="J183" s="59">
        <f t="shared" si="4"/>
        <v>79961.812949002211</v>
      </c>
      <c r="K183" s="150"/>
      <c r="M183" s="150"/>
    </row>
    <row r="184" spans="1:13" ht="20.100000000000001" customHeight="1" x14ac:dyDescent="0.25">
      <c r="A184" s="161" t="s">
        <v>40</v>
      </c>
      <c r="B184" s="58">
        <v>0</v>
      </c>
      <c r="C184" s="58">
        <v>0</v>
      </c>
      <c r="D184" s="58">
        <v>0</v>
      </c>
      <c r="E184" s="58">
        <v>33343.721333942442</v>
      </c>
      <c r="F184" s="58">
        <v>0</v>
      </c>
      <c r="G184" s="58">
        <v>0</v>
      </c>
      <c r="H184" s="58">
        <v>0</v>
      </c>
      <c r="I184" s="58">
        <v>0</v>
      </c>
      <c r="J184" s="59">
        <f t="shared" si="4"/>
        <v>33343.721333942442</v>
      </c>
      <c r="K184" s="150"/>
      <c r="M184" s="150"/>
    </row>
    <row r="185" spans="1:13" ht="20.100000000000001" customHeight="1" x14ac:dyDescent="0.25">
      <c r="A185" s="161" t="s">
        <v>41</v>
      </c>
      <c r="B185" s="58">
        <v>35042.931309018022</v>
      </c>
      <c r="C185" s="58">
        <v>979.25260402071126</v>
      </c>
      <c r="D185" s="58">
        <v>5755.4645805715045</v>
      </c>
      <c r="E185" s="58">
        <v>6455.6922411789483</v>
      </c>
      <c r="F185" s="58">
        <v>15558.72736033667</v>
      </c>
      <c r="G185" s="58">
        <v>28933.518961268957</v>
      </c>
      <c r="H185" s="58">
        <v>59646.915955779477</v>
      </c>
      <c r="I185" s="58">
        <v>44580.504535424639</v>
      </c>
      <c r="J185" s="59">
        <f t="shared" si="4"/>
        <v>196953.00754759891</v>
      </c>
      <c r="K185" s="150"/>
      <c r="M185" s="150"/>
    </row>
    <row r="186" spans="1:13" ht="20.100000000000001" customHeight="1" x14ac:dyDescent="0.25">
      <c r="A186" s="161" t="s">
        <v>43</v>
      </c>
      <c r="B186" s="58">
        <v>10405.799999999999</v>
      </c>
      <c r="C186" s="58">
        <v>128</v>
      </c>
      <c r="D186" s="58">
        <v>0</v>
      </c>
      <c r="E186" s="58">
        <v>73471.979047619054</v>
      </c>
      <c r="F186" s="58">
        <v>0</v>
      </c>
      <c r="G186" s="58">
        <v>0</v>
      </c>
      <c r="H186" s="58">
        <v>0</v>
      </c>
      <c r="I186" s="58">
        <v>0</v>
      </c>
      <c r="J186" s="59">
        <f t="shared" si="4"/>
        <v>84005.779047619057</v>
      </c>
      <c r="K186" s="150"/>
      <c r="M186" s="150"/>
    </row>
    <row r="187" spans="1:13" ht="20.100000000000001" customHeight="1" x14ac:dyDescent="0.25">
      <c r="A187" s="161" t="s">
        <v>44</v>
      </c>
      <c r="B187" s="58">
        <v>150224.44994443719</v>
      </c>
      <c r="C187" s="58">
        <v>0</v>
      </c>
      <c r="D187" s="58">
        <v>142450.12511938246</v>
      </c>
      <c r="E187" s="58">
        <v>36541.869071113906</v>
      </c>
      <c r="F187" s="58">
        <v>0</v>
      </c>
      <c r="G187" s="58">
        <v>0</v>
      </c>
      <c r="H187" s="58">
        <v>1064.999501430053</v>
      </c>
      <c r="I187" s="58">
        <v>30</v>
      </c>
      <c r="J187" s="59">
        <f t="shared" si="4"/>
        <v>330311.44363636361</v>
      </c>
      <c r="K187" s="150"/>
      <c r="M187" s="150"/>
    </row>
    <row r="188" spans="1:13" ht="20.100000000000001" customHeight="1" x14ac:dyDescent="0.25">
      <c r="A188" s="161" t="s">
        <v>93</v>
      </c>
      <c r="B188" s="58">
        <v>31761.071837712763</v>
      </c>
      <c r="C188" s="58">
        <v>460.00103663094944</v>
      </c>
      <c r="D188" s="58">
        <v>5037.9837717906485</v>
      </c>
      <c r="E188" s="58">
        <v>104836.73608113834</v>
      </c>
      <c r="F188" s="58">
        <v>0</v>
      </c>
      <c r="G188" s="58">
        <v>0</v>
      </c>
      <c r="H188" s="58">
        <v>0</v>
      </c>
      <c r="I188" s="58">
        <v>35</v>
      </c>
      <c r="J188" s="59">
        <f t="shared" si="4"/>
        <v>142130.7927272727</v>
      </c>
      <c r="K188" s="150"/>
      <c r="M188" s="150"/>
    </row>
    <row r="189" spans="1:13" ht="20.100000000000001" customHeight="1" x14ac:dyDescent="0.25">
      <c r="A189" s="161" t="s">
        <v>94</v>
      </c>
      <c r="B189" s="58">
        <v>0</v>
      </c>
      <c r="C189" s="58">
        <v>0</v>
      </c>
      <c r="D189" s="58">
        <v>0</v>
      </c>
      <c r="E189" s="58">
        <v>4434.181818181818</v>
      </c>
      <c r="F189" s="58">
        <v>0</v>
      </c>
      <c r="G189" s="58">
        <v>0</v>
      </c>
      <c r="H189" s="58">
        <v>0</v>
      </c>
      <c r="I189" s="58">
        <v>0</v>
      </c>
      <c r="J189" s="59">
        <f t="shared" si="4"/>
        <v>4434.181818181818</v>
      </c>
      <c r="K189" s="150"/>
      <c r="M189" s="150"/>
    </row>
    <row r="190" spans="1:13" ht="20.100000000000001" customHeight="1" x14ac:dyDescent="0.25">
      <c r="A190" s="161" t="s">
        <v>95</v>
      </c>
      <c r="B190" s="58">
        <v>2552.3719647203538</v>
      </c>
      <c r="C190" s="58">
        <v>103</v>
      </c>
      <c r="D190" s="58">
        <v>200</v>
      </c>
      <c r="E190" s="58">
        <v>34791.345949650684</v>
      </c>
      <c r="F190" s="58">
        <v>0</v>
      </c>
      <c r="G190" s="58">
        <v>0</v>
      </c>
      <c r="H190" s="58">
        <v>0</v>
      </c>
      <c r="I190" s="58">
        <v>0</v>
      </c>
      <c r="J190" s="59">
        <f t="shared" si="4"/>
        <v>37646.717914371038</v>
      </c>
      <c r="K190" s="150"/>
      <c r="M190" s="150"/>
    </row>
    <row r="191" spans="1:13" ht="20.100000000000001" customHeight="1" x14ac:dyDescent="0.25">
      <c r="A191" s="161" t="s">
        <v>96</v>
      </c>
      <c r="B191" s="58">
        <v>9665.2000000000007</v>
      </c>
      <c r="C191" s="58">
        <v>0</v>
      </c>
      <c r="D191" s="58">
        <v>0</v>
      </c>
      <c r="E191" s="58">
        <v>42914.854545454553</v>
      </c>
      <c r="F191" s="58">
        <v>0</v>
      </c>
      <c r="G191" s="58">
        <v>0</v>
      </c>
      <c r="H191" s="58">
        <v>91</v>
      </c>
      <c r="I191" s="58">
        <v>0</v>
      </c>
      <c r="J191" s="59">
        <f t="shared" si="4"/>
        <v>52671.05454545455</v>
      </c>
      <c r="K191" s="150"/>
      <c r="M191" s="150"/>
    </row>
    <row r="192" spans="1:13" ht="20.100000000000001" customHeight="1" x14ac:dyDescent="0.25">
      <c r="A192" s="161" t="s">
        <v>97</v>
      </c>
      <c r="B192" s="58">
        <v>148</v>
      </c>
      <c r="C192" s="58">
        <v>0</v>
      </c>
      <c r="D192" s="58">
        <v>0</v>
      </c>
      <c r="E192" s="58">
        <v>246824.1850432122</v>
      </c>
      <c r="F192" s="58">
        <v>5179.0304299833651</v>
      </c>
      <c r="G192" s="58">
        <v>2005.0424198397588</v>
      </c>
      <c r="H192" s="58">
        <v>1878.1239412482105</v>
      </c>
      <c r="I192" s="58">
        <v>101</v>
      </c>
      <c r="J192" s="59">
        <f t="shared" si="4"/>
        <v>256135.38183428356</v>
      </c>
      <c r="K192" s="150"/>
      <c r="M192" s="150"/>
    </row>
    <row r="193" spans="1:13" ht="20.100000000000001" customHeight="1" x14ac:dyDescent="0.25">
      <c r="A193" s="161" t="s">
        <v>98</v>
      </c>
      <c r="B193" s="58">
        <v>47336.403536240927</v>
      </c>
      <c r="C193" s="58">
        <v>0</v>
      </c>
      <c r="D193" s="58">
        <v>4068.8880823843519</v>
      </c>
      <c r="E193" s="58">
        <v>0</v>
      </c>
      <c r="F193" s="58">
        <v>0</v>
      </c>
      <c r="G193" s="58">
        <v>0</v>
      </c>
      <c r="H193" s="58">
        <v>0</v>
      </c>
      <c r="I193" s="58">
        <v>0</v>
      </c>
      <c r="J193" s="59">
        <f t="shared" si="4"/>
        <v>51405.291618625277</v>
      </c>
      <c r="K193" s="150"/>
      <c r="M193" s="150"/>
    </row>
    <row r="194" spans="1:13" ht="20.100000000000001" customHeight="1" x14ac:dyDescent="0.25">
      <c r="A194" s="161" t="s">
        <v>99</v>
      </c>
      <c r="B194" s="58">
        <v>14.797518162475772</v>
      </c>
      <c r="C194" s="58">
        <v>44638.486490761185</v>
      </c>
      <c r="D194" s="58">
        <v>1899.7465404573463</v>
      </c>
      <c r="E194" s="58">
        <v>12660.925336739052</v>
      </c>
      <c r="F194" s="58">
        <v>7321.2260390516794</v>
      </c>
      <c r="G194" s="58">
        <v>0</v>
      </c>
      <c r="H194" s="58">
        <v>0</v>
      </c>
      <c r="I194" s="58">
        <v>276.99181570251812</v>
      </c>
      <c r="J194" s="59">
        <f t="shared" si="4"/>
        <v>66812.173740874263</v>
      </c>
      <c r="K194" s="150"/>
      <c r="M194" s="150"/>
    </row>
    <row r="195" spans="1:13" ht="20.100000000000001" customHeight="1" x14ac:dyDescent="0.25">
      <c r="A195" s="161" t="s">
        <v>100</v>
      </c>
      <c r="B195" s="58">
        <v>2583.6061827956987</v>
      </c>
      <c r="C195" s="58">
        <v>0</v>
      </c>
      <c r="D195" s="58">
        <v>0</v>
      </c>
      <c r="E195" s="58">
        <v>919</v>
      </c>
      <c r="F195" s="58">
        <v>858</v>
      </c>
      <c r="G195" s="58">
        <v>0</v>
      </c>
      <c r="H195" s="58">
        <v>0</v>
      </c>
      <c r="I195" s="58">
        <v>0</v>
      </c>
      <c r="J195" s="59">
        <f t="shared" si="4"/>
        <v>4360.6061827956983</v>
      </c>
      <c r="K195" s="150"/>
      <c r="M195" s="150"/>
    </row>
    <row r="196" spans="1:13" ht="20.100000000000001" customHeight="1" x14ac:dyDescent="0.25">
      <c r="A196" s="161" t="s">
        <v>61</v>
      </c>
      <c r="B196" s="58">
        <v>662759.60622969642</v>
      </c>
      <c r="C196" s="58">
        <v>22300.93083635443</v>
      </c>
      <c r="D196" s="58">
        <v>12226.963673156399</v>
      </c>
      <c r="E196" s="58">
        <v>43130.007626020641</v>
      </c>
      <c r="F196" s="58">
        <v>229019.80440526316</v>
      </c>
      <c r="G196" s="58">
        <v>232974.66266155886</v>
      </c>
      <c r="H196" s="58">
        <v>118994.11960400024</v>
      </c>
      <c r="I196" s="58">
        <v>32954.996764536438</v>
      </c>
      <c r="J196" s="59">
        <f t="shared" si="4"/>
        <v>1354361.0918005868</v>
      </c>
      <c r="K196" s="150"/>
      <c r="M196" s="150"/>
    </row>
    <row r="197" spans="1:13" ht="20.100000000000001" customHeight="1" x14ac:dyDescent="0.25">
      <c r="A197" s="161" t="s">
        <v>62</v>
      </c>
      <c r="B197" s="58">
        <v>11256.449983133714</v>
      </c>
      <c r="C197" s="58">
        <v>72580.215018078714</v>
      </c>
      <c r="D197" s="58">
        <v>10408.113911313843</v>
      </c>
      <c r="E197" s="58">
        <v>8028.2492527321665</v>
      </c>
      <c r="F197" s="58">
        <v>107509.89991160049</v>
      </c>
      <c r="G197" s="58">
        <v>6650.5786787937677</v>
      </c>
      <c r="H197" s="58">
        <v>16931.501623702792</v>
      </c>
      <c r="I197" s="58">
        <v>105798.06434791721</v>
      </c>
      <c r="J197" s="59">
        <f t="shared" si="4"/>
        <v>339163.07272727269</v>
      </c>
      <c r="K197" s="150"/>
      <c r="M197" s="150"/>
    </row>
    <row r="198" spans="1:13" ht="20.100000000000001" customHeight="1" x14ac:dyDescent="0.25">
      <c r="A198" s="161" t="s">
        <v>63</v>
      </c>
      <c r="B198" s="58">
        <v>5790.6517577008253</v>
      </c>
      <c r="C198" s="58">
        <v>120198.90684222041</v>
      </c>
      <c r="D198" s="58">
        <v>105732.64315437384</v>
      </c>
      <c r="E198" s="58">
        <v>79914.908131388351</v>
      </c>
      <c r="F198" s="58">
        <v>26813.363709009889</v>
      </c>
      <c r="G198" s="58">
        <v>14613.530865409413</v>
      </c>
      <c r="H198" s="58">
        <v>112230.14407030378</v>
      </c>
      <c r="I198" s="58">
        <v>5654.8352968626814</v>
      </c>
      <c r="J198" s="59">
        <f t="shared" si="4"/>
        <v>470948.98382726923</v>
      </c>
      <c r="K198" s="150"/>
      <c r="M198" s="150"/>
    </row>
    <row r="199" spans="1:13" ht="20.100000000000001" customHeight="1" x14ac:dyDescent="0.25">
      <c r="A199" s="161" t="s">
        <v>64</v>
      </c>
      <c r="B199" s="58">
        <v>1071.8699999999999</v>
      </c>
      <c r="C199" s="58">
        <v>0</v>
      </c>
      <c r="D199" s="58">
        <v>1764.4771078773558</v>
      </c>
      <c r="E199" s="58">
        <v>3</v>
      </c>
      <c r="F199" s="58">
        <v>1705.6956129517262</v>
      </c>
      <c r="G199" s="58">
        <v>6090.4024067013897</v>
      </c>
      <c r="H199" s="58">
        <v>5542.7895382054448</v>
      </c>
      <c r="I199" s="58">
        <v>4133.074425173173</v>
      </c>
      <c r="J199" s="59">
        <f t="shared" si="4"/>
        <v>20311.30909090909</v>
      </c>
      <c r="K199" s="150"/>
      <c r="M199" s="150"/>
    </row>
    <row r="200" spans="1:13" ht="20.100000000000001" customHeight="1" x14ac:dyDescent="0.25">
      <c r="A200" s="161" t="s">
        <v>65</v>
      </c>
      <c r="B200" s="58">
        <v>6479.9757117970057</v>
      </c>
      <c r="C200" s="58">
        <v>35899.263509365577</v>
      </c>
      <c r="D200" s="58">
        <v>365.00611357726416</v>
      </c>
      <c r="E200" s="58">
        <v>511.00136362165733</v>
      </c>
      <c r="F200" s="58">
        <v>80344.944862294797</v>
      </c>
      <c r="G200" s="58">
        <v>1023.9977655308141</v>
      </c>
      <c r="H200" s="58">
        <v>628</v>
      </c>
      <c r="I200" s="58">
        <v>315707.64307071024</v>
      </c>
      <c r="J200" s="59">
        <f t="shared" si="4"/>
        <v>440959.83239689737</v>
      </c>
      <c r="K200" s="150"/>
      <c r="M200" s="150"/>
    </row>
    <row r="201" spans="1:13" ht="20.100000000000001" customHeight="1" x14ac:dyDescent="0.25">
      <c r="A201" s="161" t="s">
        <v>66</v>
      </c>
      <c r="B201" s="58">
        <v>9447.9924053813993</v>
      </c>
      <c r="C201" s="58">
        <v>59988.894378542085</v>
      </c>
      <c r="D201" s="58">
        <v>11</v>
      </c>
      <c r="E201" s="58">
        <v>300.99925459030629</v>
      </c>
      <c r="F201" s="58">
        <v>147923.29888322231</v>
      </c>
      <c r="G201" s="58">
        <v>0</v>
      </c>
      <c r="H201" s="58">
        <v>0</v>
      </c>
      <c r="I201" s="58">
        <v>1408.999434516784</v>
      </c>
      <c r="J201" s="59">
        <f t="shared" si="4"/>
        <v>219081.1843562529</v>
      </c>
      <c r="K201" s="150"/>
      <c r="M201" s="150"/>
    </row>
    <row r="202" spans="1:13" ht="20.100000000000001" customHeight="1" x14ac:dyDescent="0.25">
      <c r="A202" s="161" t="s">
        <v>67</v>
      </c>
      <c r="B202" s="58">
        <v>141914.35619099572</v>
      </c>
      <c r="C202" s="58">
        <v>43060.40281390131</v>
      </c>
      <c r="D202" s="58">
        <v>153201.18595099737</v>
      </c>
      <c r="E202" s="58">
        <v>272443.87606675626</v>
      </c>
      <c r="F202" s="58">
        <v>124533.60579458388</v>
      </c>
      <c r="G202" s="58">
        <v>102476.29214073773</v>
      </c>
      <c r="H202" s="58">
        <v>175414.08078770566</v>
      </c>
      <c r="I202" s="58">
        <v>46125.320196687404</v>
      </c>
      <c r="J202" s="59">
        <f t="shared" si="4"/>
        <v>1059169.1199423654</v>
      </c>
      <c r="K202" s="150"/>
      <c r="M202" s="150"/>
    </row>
    <row r="203" spans="1:13" ht="20.100000000000001" customHeight="1" x14ac:dyDescent="0.25">
      <c r="A203" s="161" t="s">
        <v>68</v>
      </c>
      <c r="B203" s="58">
        <v>16</v>
      </c>
      <c r="C203" s="58">
        <v>557</v>
      </c>
      <c r="D203" s="58">
        <v>2</v>
      </c>
      <c r="E203" s="58">
        <v>0</v>
      </c>
      <c r="F203" s="58">
        <v>1143.5352199958686</v>
      </c>
      <c r="G203" s="58">
        <v>2423.7172071885971</v>
      </c>
      <c r="H203" s="58">
        <v>0</v>
      </c>
      <c r="I203" s="58">
        <v>160</v>
      </c>
      <c r="J203" s="59">
        <f t="shared" si="4"/>
        <v>4302.2524271844659</v>
      </c>
      <c r="K203" s="150"/>
      <c r="M203" s="150"/>
    </row>
    <row r="204" spans="1:13" ht="20.100000000000001" customHeight="1" x14ac:dyDescent="0.25">
      <c r="A204" s="161" t="s">
        <v>69</v>
      </c>
      <c r="B204" s="58">
        <v>25327.712048811693</v>
      </c>
      <c r="C204" s="58">
        <v>31.998915360273198</v>
      </c>
      <c r="D204" s="58">
        <v>0</v>
      </c>
      <c r="E204" s="58">
        <v>20.99962100918081</v>
      </c>
      <c r="F204" s="58">
        <v>1896.3425707724004</v>
      </c>
      <c r="G204" s="58">
        <v>6</v>
      </c>
      <c r="H204" s="58">
        <v>0</v>
      </c>
      <c r="I204" s="58">
        <v>35722.633486647675</v>
      </c>
      <c r="J204" s="59">
        <f t="shared" si="4"/>
        <v>63005.686642601228</v>
      </c>
      <c r="K204" s="150"/>
      <c r="M204" s="150"/>
    </row>
    <row r="205" spans="1:13" ht="20.100000000000001" customHeight="1" x14ac:dyDescent="0.25">
      <c r="A205" s="161" t="s">
        <v>101</v>
      </c>
      <c r="B205" s="58">
        <v>20103.746192372786</v>
      </c>
      <c r="C205" s="58">
        <v>1208.6062307741547</v>
      </c>
      <c r="D205" s="58">
        <v>599.00220492523908</v>
      </c>
      <c r="E205" s="58">
        <v>4011.8110203019601</v>
      </c>
      <c r="F205" s="58">
        <v>134233.25468166859</v>
      </c>
      <c r="G205" s="58">
        <v>0</v>
      </c>
      <c r="H205" s="58">
        <v>0</v>
      </c>
      <c r="I205" s="58">
        <v>5915.9979251385439</v>
      </c>
      <c r="J205" s="59">
        <f t="shared" si="4"/>
        <v>166072.41825518128</v>
      </c>
      <c r="K205" s="150"/>
      <c r="M205" s="150"/>
    </row>
    <row r="206" spans="1:13" ht="20.100000000000001" customHeight="1" x14ac:dyDescent="0.25">
      <c r="A206" s="161" t="s">
        <v>111</v>
      </c>
      <c r="B206" s="58">
        <v>33.083563799681073</v>
      </c>
      <c r="C206" s="58">
        <v>21</v>
      </c>
      <c r="D206" s="58">
        <v>0</v>
      </c>
      <c r="E206" s="58">
        <v>1089.441365481192</v>
      </c>
      <c r="F206" s="58">
        <v>13091.767917903151</v>
      </c>
      <c r="G206" s="58">
        <v>1</v>
      </c>
      <c r="H206" s="58">
        <v>0</v>
      </c>
      <c r="I206" s="58">
        <v>20.532132297681343</v>
      </c>
      <c r="J206" s="59">
        <f t="shared" si="4"/>
        <v>14256.824979481706</v>
      </c>
      <c r="K206" s="150"/>
      <c r="M206" s="150"/>
    </row>
    <row r="207" spans="1:13" ht="20.100000000000001" customHeight="1" x14ac:dyDescent="0.25">
      <c r="A207" s="161" t="s">
        <v>112</v>
      </c>
      <c r="B207" s="58">
        <v>4869.8819616385781</v>
      </c>
      <c r="C207" s="58">
        <v>255.61</v>
      </c>
      <c r="D207" s="58">
        <v>150</v>
      </c>
      <c r="E207" s="58">
        <v>11.240000000000002</v>
      </c>
      <c r="F207" s="58">
        <v>3765.6691294469724</v>
      </c>
      <c r="G207" s="58">
        <v>7840.2993618537357</v>
      </c>
      <c r="H207" s="58">
        <v>0</v>
      </c>
      <c r="I207" s="58">
        <v>349.49</v>
      </c>
      <c r="J207" s="59">
        <f t="shared" si="4"/>
        <v>17242.190452939289</v>
      </c>
      <c r="K207" s="150"/>
      <c r="M207" s="150"/>
    </row>
    <row r="208" spans="1:13" ht="20.100000000000001" customHeight="1" x14ac:dyDescent="0.25">
      <c r="A208" s="161" t="s">
        <v>113</v>
      </c>
      <c r="B208" s="58">
        <v>2862.4569607377803</v>
      </c>
      <c r="C208" s="58">
        <v>68.060728001238687</v>
      </c>
      <c r="D208" s="58">
        <v>637</v>
      </c>
      <c r="E208" s="58">
        <v>1354.8893081302908</v>
      </c>
      <c r="F208" s="58">
        <v>4984.6589916229814</v>
      </c>
      <c r="G208" s="58">
        <v>888.04872100441094</v>
      </c>
      <c r="H208" s="58">
        <v>897.8299967575208</v>
      </c>
      <c r="I208" s="58">
        <v>2122.4199663103946</v>
      </c>
      <c r="J208" s="59">
        <f t="shared" si="4"/>
        <v>13815.364672564614</v>
      </c>
      <c r="K208" s="150"/>
      <c r="M208" s="150"/>
    </row>
    <row r="209" spans="1:13" ht="20.100000000000001" customHeight="1" x14ac:dyDescent="0.25">
      <c r="A209" s="161" t="s">
        <v>114</v>
      </c>
      <c r="B209" s="58">
        <v>4537.8532263674979</v>
      </c>
      <c r="C209" s="58">
        <v>208</v>
      </c>
      <c r="D209" s="58">
        <v>8750.0004181262375</v>
      </c>
      <c r="E209" s="58">
        <v>0</v>
      </c>
      <c r="F209" s="58">
        <v>99309.404185443011</v>
      </c>
      <c r="G209" s="58">
        <v>17036.277716273522</v>
      </c>
      <c r="H209" s="58">
        <v>49215.163606682909</v>
      </c>
      <c r="I209" s="58">
        <v>26135.173574379514</v>
      </c>
      <c r="J209" s="59">
        <f t="shared" si="4"/>
        <v>205191.87272727268</v>
      </c>
      <c r="K209" s="150"/>
      <c r="M209" s="150"/>
    </row>
    <row r="210" spans="1:13" s="147" customFormat="1" ht="20.100000000000001" customHeight="1" x14ac:dyDescent="0.25">
      <c r="A210" s="189" t="s">
        <v>115</v>
      </c>
      <c r="B210" s="143">
        <v>1097.0306586257086</v>
      </c>
      <c r="C210" s="143">
        <v>29283.290277365581</v>
      </c>
      <c r="D210" s="143">
        <v>39425.02421105071</v>
      </c>
      <c r="E210" s="143">
        <v>247</v>
      </c>
      <c r="F210" s="143">
        <v>16376.996040425218</v>
      </c>
      <c r="G210" s="143">
        <v>1550.1679460085393</v>
      </c>
      <c r="H210" s="143">
        <v>21.000203980634776</v>
      </c>
      <c r="I210" s="143">
        <v>5667.6656625436153</v>
      </c>
      <c r="J210" s="190">
        <f t="shared" si="4"/>
        <v>93668.175000000003</v>
      </c>
      <c r="K210" s="150"/>
      <c r="L210" s="148"/>
      <c r="M210" s="150"/>
    </row>
    <row r="211" spans="1:13" ht="20.100000000000001" customHeight="1" x14ac:dyDescent="0.25">
      <c r="A211" s="161" t="s">
        <v>107</v>
      </c>
      <c r="B211" s="58">
        <v>17035.245004931883</v>
      </c>
      <c r="C211" s="58">
        <v>305.99687423507436</v>
      </c>
      <c r="D211" s="58">
        <v>500.99880228020527</v>
      </c>
      <c r="E211" s="58">
        <v>307.99292280053317</v>
      </c>
      <c r="F211" s="58">
        <v>31</v>
      </c>
      <c r="G211" s="58">
        <v>474.98687334875746</v>
      </c>
      <c r="H211" s="58">
        <v>463.00126781176778</v>
      </c>
      <c r="I211" s="58">
        <v>9785.8591546817861</v>
      </c>
      <c r="J211" s="59">
        <f t="shared" si="4"/>
        <v>28905.080900090012</v>
      </c>
      <c r="K211" s="150"/>
      <c r="M211" s="150"/>
    </row>
    <row r="212" spans="1:13" ht="20.100000000000001" customHeight="1" x14ac:dyDescent="0.25">
      <c r="A212" s="161" t="s">
        <v>116</v>
      </c>
      <c r="B212" s="58">
        <v>76834.303655588636</v>
      </c>
      <c r="C212" s="58">
        <v>28976.835717805723</v>
      </c>
      <c r="D212" s="58">
        <v>4312.8855480994089</v>
      </c>
      <c r="E212" s="58">
        <v>24377.974573313422</v>
      </c>
      <c r="F212" s="58">
        <v>40134.107030451851</v>
      </c>
      <c r="G212" s="58">
        <v>13.999862443323913</v>
      </c>
      <c r="H212" s="58">
        <v>0</v>
      </c>
      <c r="I212" s="58">
        <v>24778.984559396184</v>
      </c>
      <c r="J212" s="59">
        <f t="shared" si="4"/>
        <v>199429.09094709856</v>
      </c>
      <c r="K212" s="150"/>
      <c r="M212" s="150"/>
    </row>
    <row r="213" spans="1:13" ht="20.100000000000001" customHeight="1" x14ac:dyDescent="0.25">
      <c r="A213" s="161" t="s">
        <v>70</v>
      </c>
      <c r="B213" s="58">
        <v>6590566.4334918354</v>
      </c>
      <c r="C213" s="58">
        <v>394820.59682030277</v>
      </c>
      <c r="D213" s="58">
        <v>38674157.426359534</v>
      </c>
      <c r="E213" s="58">
        <v>743738.79641834274</v>
      </c>
      <c r="F213" s="58">
        <v>1266162.3986153966</v>
      </c>
      <c r="G213" s="58">
        <v>1344532.9926742022</v>
      </c>
      <c r="H213" s="58">
        <v>1448380.3896597261</v>
      </c>
      <c r="I213" s="58">
        <v>884317.70748076076</v>
      </c>
      <c r="J213" s="59">
        <f t="shared" si="4"/>
        <v>51346676.741520092</v>
      </c>
      <c r="K213" s="150"/>
      <c r="M213" s="150"/>
    </row>
    <row r="214" spans="1:13" ht="20.100000000000001" customHeight="1" thickBot="1" x14ac:dyDescent="0.3">
      <c r="A214" s="162" t="s">
        <v>71</v>
      </c>
      <c r="B214" s="163">
        <v>565098.43683233543</v>
      </c>
      <c r="C214" s="163">
        <v>798140.28274687193</v>
      </c>
      <c r="D214" s="163">
        <v>223026.3601651272</v>
      </c>
      <c r="E214" s="163">
        <v>496403.68063726806</v>
      </c>
      <c r="F214" s="163">
        <v>310368.13074307673</v>
      </c>
      <c r="G214" s="163">
        <v>128697.07685653018</v>
      </c>
      <c r="H214" s="163">
        <v>172094.28963509868</v>
      </c>
      <c r="I214" s="163">
        <v>126426.54905035843</v>
      </c>
      <c r="J214" s="164">
        <f t="shared" si="4"/>
        <v>2820254.8066666666</v>
      </c>
      <c r="K214" s="150"/>
      <c r="M214" s="150"/>
    </row>
    <row r="215" spans="1:13" s="147" customFormat="1" ht="15" customHeight="1" x14ac:dyDescent="0.25">
      <c r="A215" s="113" t="s">
        <v>72</v>
      </c>
      <c r="B215" s="115"/>
      <c r="C215" s="115"/>
      <c r="D215" s="112"/>
      <c r="E215" s="115"/>
      <c r="F215" s="112"/>
      <c r="G215" s="112"/>
      <c r="H215" s="55"/>
      <c r="I215" s="55"/>
      <c r="J215" s="55"/>
      <c r="K215" s="150"/>
      <c r="L215" s="148"/>
      <c r="M215" s="150"/>
    </row>
    <row r="216" spans="1:13" s="147" customFormat="1" ht="14.25" customHeight="1" x14ac:dyDescent="0.25">
      <c r="A216" s="113" t="s">
        <v>73</v>
      </c>
      <c r="B216" s="112"/>
      <c r="C216" s="112"/>
      <c r="D216" s="112"/>
      <c r="E216" s="112"/>
      <c r="F216" s="112"/>
      <c r="G216" s="112"/>
      <c r="H216" s="55"/>
      <c r="I216" s="55"/>
      <c r="J216" s="55"/>
      <c r="K216" s="150"/>
      <c r="L216" s="148"/>
      <c r="M216" s="150"/>
    </row>
    <row r="217" spans="1:13" s="147" customFormat="1" ht="12.75" customHeight="1" x14ac:dyDescent="0.25">
      <c r="A217" s="113" t="s">
        <v>268</v>
      </c>
      <c r="B217" s="112"/>
      <c r="C217" s="112"/>
      <c r="D217" s="112"/>
      <c r="E217" s="112"/>
      <c r="F217" s="112"/>
      <c r="G217" s="112"/>
      <c r="L217" s="148"/>
    </row>
    <row r="218" spans="1:13" s="147" customFormat="1" ht="12.75" customHeight="1" x14ac:dyDescent="0.25">
      <c r="A218" s="113" t="s">
        <v>244</v>
      </c>
      <c r="B218" s="112"/>
      <c r="C218" s="112"/>
      <c r="D218" s="112"/>
      <c r="E218" s="112"/>
      <c r="F218" s="112"/>
      <c r="G218" s="112"/>
      <c r="L218" s="148"/>
    </row>
    <row r="219" spans="1:13" s="147" customFormat="1" ht="11.25" customHeight="1" x14ac:dyDescent="0.25">
      <c r="A219" s="113" t="s">
        <v>267</v>
      </c>
      <c r="B219" s="112"/>
      <c r="C219" s="112"/>
      <c r="D219" s="112"/>
      <c r="E219" s="112"/>
      <c r="F219" s="112"/>
      <c r="G219" s="112"/>
      <c r="L219" s="148"/>
    </row>
    <row r="220" spans="1:13" s="147" customFormat="1" x14ac:dyDescent="0.25">
      <c r="D220" s="150"/>
      <c r="L220" s="148"/>
    </row>
    <row r="221" spans="1:13" s="147" customFormat="1" x14ac:dyDescent="0.25">
      <c r="L221" s="148"/>
    </row>
    <row r="222" spans="1:13" s="147" customFormat="1" x14ac:dyDescent="0.25">
      <c r="L222" s="148"/>
    </row>
    <row r="223" spans="1:13" s="147" customFormat="1" x14ac:dyDescent="0.25">
      <c r="A223" s="199" t="s">
        <v>291</v>
      </c>
      <c r="B223" s="199"/>
      <c r="C223" s="199"/>
      <c r="D223" s="199"/>
      <c r="E223" s="199"/>
      <c r="F223" s="199"/>
      <c r="G223" s="199"/>
      <c r="H223" s="199"/>
      <c r="I223" s="199"/>
      <c r="J223" s="199"/>
      <c r="L223" s="148"/>
    </row>
    <row r="224" spans="1:13" s="147" customFormat="1" ht="16.5" thickBot="1" x14ac:dyDescent="0.3">
      <c r="A224" s="199" t="s">
        <v>88</v>
      </c>
      <c r="B224" s="199"/>
      <c r="C224" s="199"/>
      <c r="D224" s="199"/>
      <c r="E224" s="199"/>
      <c r="F224" s="199"/>
      <c r="G224" s="199"/>
      <c r="H224" s="199"/>
      <c r="I224" s="199"/>
      <c r="J224" s="199"/>
      <c r="L224" s="148"/>
    </row>
    <row r="225" spans="1:13" ht="19.5" customHeight="1" x14ac:dyDescent="0.25">
      <c r="A225" s="65" t="s">
        <v>1</v>
      </c>
      <c r="B225" s="66" t="s">
        <v>2</v>
      </c>
      <c r="C225" s="66" t="s">
        <v>3</v>
      </c>
      <c r="D225" s="66" t="s">
        <v>4</v>
      </c>
      <c r="E225" s="66" t="s">
        <v>5</v>
      </c>
      <c r="F225" s="66" t="s">
        <v>6</v>
      </c>
      <c r="G225" s="66" t="s">
        <v>7</v>
      </c>
      <c r="H225" s="66" t="s">
        <v>8</v>
      </c>
      <c r="I225" s="66" t="s">
        <v>9</v>
      </c>
      <c r="J225" s="67" t="s">
        <v>10</v>
      </c>
    </row>
    <row r="226" spans="1:13" ht="20.100000000000001" customHeight="1" x14ac:dyDescent="0.25">
      <c r="A226" s="161" t="s">
        <v>243</v>
      </c>
      <c r="B226" s="58">
        <v>155598.30675109132</v>
      </c>
      <c r="C226" s="58">
        <v>7341145.8037687615</v>
      </c>
      <c r="D226" s="58">
        <v>3622377.6706933524</v>
      </c>
      <c r="E226" s="58">
        <v>2607031.2248372608</v>
      </c>
      <c r="F226" s="58">
        <v>199851.04673977313</v>
      </c>
      <c r="G226" s="58">
        <v>0</v>
      </c>
      <c r="H226" s="58">
        <v>535745.29681004118</v>
      </c>
      <c r="I226" s="58">
        <v>288250.64909972018</v>
      </c>
      <c r="J226" s="59">
        <f t="shared" ref="J226:J264" si="5">SUM(B226:I226)</f>
        <v>14749999.998700002</v>
      </c>
      <c r="K226" s="150"/>
      <c r="M226" s="150"/>
    </row>
    <row r="227" spans="1:13" ht="20.100000000000001" customHeight="1" x14ac:dyDescent="0.25">
      <c r="A227" s="161" t="s">
        <v>12</v>
      </c>
      <c r="B227" s="58">
        <v>111822.01845335019</v>
      </c>
      <c r="C227" s="58">
        <v>61666.516133364465</v>
      </c>
      <c r="D227" s="58">
        <v>141136.99169530702</v>
      </c>
      <c r="E227" s="58">
        <v>48556.004286168092</v>
      </c>
      <c r="F227" s="58">
        <v>98984.101148029979</v>
      </c>
      <c r="G227" s="58">
        <v>107835.00711009945</v>
      </c>
      <c r="H227" s="58">
        <v>768274.29233795591</v>
      </c>
      <c r="I227" s="58">
        <v>46764.021562997594</v>
      </c>
      <c r="J227" s="59">
        <f t="shared" si="5"/>
        <v>1385038.9527272724</v>
      </c>
      <c r="K227" s="150"/>
      <c r="M227" s="150"/>
    </row>
    <row r="228" spans="1:13" ht="20.100000000000001" customHeight="1" x14ac:dyDescent="0.25">
      <c r="A228" s="161" t="s">
        <v>13</v>
      </c>
      <c r="B228" s="58">
        <v>0</v>
      </c>
      <c r="C228" s="58">
        <v>0</v>
      </c>
      <c r="D228" s="58">
        <v>60</v>
      </c>
      <c r="E228" s="58">
        <v>517</v>
      </c>
      <c r="F228" s="58">
        <v>0</v>
      </c>
      <c r="G228" s="58">
        <v>1199</v>
      </c>
      <c r="H228" s="58">
        <v>3167</v>
      </c>
      <c r="I228" s="58">
        <v>0</v>
      </c>
      <c r="J228" s="59">
        <f t="shared" si="5"/>
        <v>4943</v>
      </c>
      <c r="K228" s="150"/>
      <c r="M228" s="150"/>
    </row>
    <row r="229" spans="1:13" ht="20.100000000000001" customHeight="1" x14ac:dyDescent="0.25">
      <c r="A229" s="161" t="s">
        <v>14</v>
      </c>
      <c r="B229" s="58">
        <v>76609.152039707638</v>
      </c>
      <c r="C229" s="58">
        <v>7231838.2030904638</v>
      </c>
      <c r="D229" s="58">
        <v>244544.34924230768</v>
      </c>
      <c r="E229" s="58">
        <v>6123.2712220930471</v>
      </c>
      <c r="F229" s="58">
        <v>761862.90764635964</v>
      </c>
      <c r="G229" s="58">
        <v>217197.81136391728</v>
      </c>
      <c r="H229" s="58">
        <v>408150.67791932833</v>
      </c>
      <c r="I229" s="58">
        <v>1455053.7962611481</v>
      </c>
      <c r="J229" s="59">
        <f t="shared" si="5"/>
        <v>10401380.168785326</v>
      </c>
      <c r="K229" s="150"/>
      <c r="M229" s="150"/>
    </row>
    <row r="230" spans="1:13" ht="20.100000000000001" customHeight="1" x14ac:dyDescent="0.25">
      <c r="A230" s="161" t="s">
        <v>15</v>
      </c>
      <c r="B230" s="58">
        <v>697.29901148313149</v>
      </c>
      <c r="C230" s="58">
        <v>1621.5528533253025</v>
      </c>
      <c r="D230" s="58">
        <v>23785.089071626531</v>
      </c>
      <c r="E230" s="58">
        <v>59.000440556461896</v>
      </c>
      <c r="F230" s="58">
        <v>0</v>
      </c>
      <c r="G230" s="58">
        <v>48.920063023444619</v>
      </c>
      <c r="H230" s="58">
        <v>110781.20629293568</v>
      </c>
      <c r="I230" s="58">
        <v>10798.542210306694</v>
      </c>
      <c r="J230" s="59">
        <f t="shared" si="5"/>
        <v>147791.60994325724</v>
      </c>
      <c r="K230" s="150"/>
      <c r="M230" s="150"/>
    </row>
    <row r="231" spans="1:13" ht="20.100000000000001" customHeight="1" x14ac:dyDescent="0.25">
      <c r="A231" s="161" t="s">
        <v>16</v>
      </c>
      <c r="B231" s="58">
        <v>11306.044182174624</v>
      </c>
      <c r="C231" s="58">
        <v>2344.8009646016526</v>
      </c>
      <c r="D231" s="58">
        <v>5700.6184590315706</v>
      </c>
      <c r="E231" s="58">
        <v>20374.434348391082</v>
      </c>
      <c r="F231" s="58">
        <v>33883.66217498223</v>
      </c>
      <c r="G231" s="58">
        <v>39191.113431893886</v>
      </c>
      <c r="H231" s="58">
        <v>345201.69859565579</v>
      </c>
      <c r="I231" s="58">
        <v>15859</v>
      </c>
      <c r="J231" s="59">
        <f t="shared" si="5"/>
        <v>473861.37215673085</v>
      </c>
      <c r="K231" s="150"/>
      <c r="M231" s="150"/>
    </row>
    <row r="232" spans="1:13" ht="20.100000000000001" customHeight="1" x14ac:dyDescent="0.25">
      <c r="A232" s="161" t="s">
        <v>17</v>
      </c>
      <c r="B232" s="58">
        <v>1776.0044715518409</v>
      </c>
      <c r="C232" s="58">
        <v>1183.0027919282816</v>
      </c>
      <c r="D232" s="58">
        <v>7600.0073444215595</v>
      </c>
      <c r="E232" s="58">
        <v>1048.0000342289447</v>
      </c>
      <c r="F232" s="58">
        <v>4589.0114849417669</v>
      </c>
      <c r="G232" s="58">
        <v>79856.05783469016</v>
      </c>
      <c r="H232" s="58">
        <v>201126.30390487608</v>
      </c>
      <c r="I232" s="58">
        <v>81937</v>
      </c>
      <c r="J232" s="59">
        <f t="shared" si="5"/>
        <v>379115.3878666386</v>
      </c>
      <c r="K232" s="150"/>
      <c r="M232" s="150"/>
    </row>
    <row r="233" spans="1:13" ht="20.100000000000001" customHeight="1" x14ac:dyDescent="0.25">
      <c r="A233" s="161" t="s">
        <v>18</v>
      </c>
      <c r="B233" s="58">
        <v>3830.3158712613786</v>
      </c>
      <c r="C233" s="58">
        <v>0</v>
      </c>
      <c r="D233" s="58">
        <v>2711</v>
      </c>
      <c r="E233" s="58">
        <v>0</v>
      </c>
      <c r="F233" s="58">
        <v>120</v>
      </c>
      <c r="G233" s="58">
        <v>2327.6010958447278</v>
      </c>
      <c r="H233" s="58">
        <v>4673.5266692575306</v>
      </c>
      <c r="I233" s="58">
        <v>2696</v>
      </c>
      <c r="J233" s="59">
        <f t="shared" si="5"/>
        <v>16358.443636363638</v>
      </c>
      <c r="K233" s="150"/>
      <c r="M233" s="150"/>
    </row>
    <row r="234" spans="1:13" ht="20.100000000000001" customHeight="1" x14ac:dyDescent="0.25">
      <c r="A234" s="161" t="s">
        <v>19</v>
      </c>
      <c r="B234" s="58">
        <v>6600.598673125327</v>
      </c>
      <c r="C234" s="58">
        <v>6791.1977737753132</v>
      </c>
      <c r="D234" s="58">
        <v>20621.585145183388</v>
      </c>
      <c r="E234" s="58">
        <v>1256.7194689219864</v>
      </c>
      <c r="F234" s="58">
        <v>43126.542981856401</v>
      </c>
      <c r="G234" s="58">
        <v>119772.56970365309</v>
      </c>
      <c r="H234" s="58">
        <v>311350.50412511866</v>
      </c>
      <c r="I234" s="58">
        <v>4378.1021283658283</v>
      </c>
      <c r="J234" s="59">
        <f t="shared" si="5"/>
        <v>513897.82</v>
      </c>
      <c r="K234" s="150"/>
      <c r="M234" s="150"/>
    </row>
    <row r="235" spans="1:13" ht="20.100000000000001" customHeight="1" x14ac:dyDescent="0.25">
      <c r="A235" s="161" t="s">
        <v>90</v>
      </c>
      <c r="B235" s="58">
        <v>102649.66751925608</v>
      </c>
      <c r="C235" s="58">
        <v>0</v>
      </c>
      <c r="D235" s="58">
        <v>194.99794364475073</v>
      </c>
      <c r="E235" s="58">
        <v>22087.389082553709</v>
      </c>
      <c r="F235" s="58">
        <v>0</v>
      </c>
      <c r="G235" s="58">
        <v>0</v>
      </c>
      <c r="H235" s="58">
        <v>1695</v>
      </c>
      <c r="I235" s="58">
        <v>0</v>
      </c>
      <c r="J235" s="59">
        <f t="shared" si="5"/>
        <v>126627.05454545454</v>
      </c>
      <c r="K235" s="150"/>
      <c r="M235" s="150"/>
    </row>
    <row r="236" spans="1:13" ht="20.100000000000001" customHeight="1" x14ac:dyDescent="0.25">
      <c r="A236" s="161" t="s">
        <v>20</v>
      </c>
      <c r="B236" s="58">
        <v>253785.39567898016</v>
      </c>
      <c r="C236" s="58">
        <v>212698.25954368984</v>
      </c>
      <c r="D236" s="58">
        <v>11810.290778244474</v>
      </c>
      <c r="E236" s="58">
        <v>295726.03233433957</v>
      </c>
      <c r="F236" s="58">
        <v>54244.047407470665</v>
      </c>
      <c r="G236" s="58">
        <v>67659.006022540067</v>
      </c>
      <c r="H236" s="58">
        <v>418034.77254753403</v>
      </c>
      <c r="I236" s="58">
        <v>58258.6176697837</v>
      </c>
      <c r="J236" s="59">
        <f t="shared" si="5"/>
        <v>1372216.4219825827</v>
      </c>
      <c r="K236" s="150"/>
      <c r="M236" s="150"/>
    </row>
    <row r="237" spans="1:13" ht="20.100000000000001" customHeight="1" x14ac:dyDescent="0.25">
      <c r="A237" s="161" t="s">
        <v>21</v>
      </c>
      <c r="B237" s="58">
        <v>8380.0032184934771</v>
      </c>
      <c r="C237" s="58">
        <v>139822.15080055696</v>
      </c>
      <c r="D237" s="58">
        <v>3266.0008985864069</v>
      </c>
      <c r="E237" s="58">
        <v>19396.005426868498</v>
      </c>
      <c r="F237" s="58">
        <v>168282.18256829923</v>
      </c>
      <c r="G237" s="58">
        <v>122977.00424357121</v>
      </c>
      <c r="H237" s="58">
        <v>88</v>
      </c>
      <c r="I237" s="58">
        <v>355229.03466180601</v>
      </c>
      <c r="J237" s="59">
        <f t="shared" si="5"/>
        <v>817440.38181818184</v>
      </c>
      <c r="K237" s="150"/>
      <c r="M237" s="150"/>
    </row>
    <row r="238" spans="1:13" ht="20.100000000000001" customHeight="1" x14ac:dyDescent="0.25">
      <c r="A238" s="161" t="s">
        <v>22</v>
      </c>
      <c r="B238" s="58">
        <v>0</v>
      </c>
      <c r="C238" s="58">
        <v>0</v>
      </c>
      <c r="D238" s="58">
        <v>0</v>
      </c>
      <c r="E238" s="58">
        <v>1978153.1814005785</v>
      </c>
      <c r="F238" s="58">
        <v>16824.000417603598</v>
      </c>
      <c r="G238" s="58">
        <v>16000</v>
      </c>
      <c r="H238" s="58">
        <v>26625</v>
      </c>
      <c r="I238" s="58">
        <v>0</v>
      </c>
      <c r="J238" s="59">
        <f t="shared" si="5"/>
        <v>2037602.1818181821</v>
      </c>
      <c r="K238" s="150"/>
      <c r="M238" s="150"/>
    </row>
    <row r="239" spans="1:13" ht="20.100000000000001" customHeight="1" x14ac:dyDescent="0.25">
      <c r="A239" s="161" t="s">
        <v>23</v>
      </c>
      <c r="B239" s="58">
        <v>58903.83739926276</v>
      </c>
      <c r="C239" s="58">
        <v>418928.32034868456</v>
      </c>
      <c r="D239" s="58">
        <v>10670.139870746254</v>
      </c>
      <c r="E239" s="58">
        <v>80413.577392618143</v>
      </c>
      <c r="F239" s="58">
        <v>154030.43502744864</v>
      </c>
      <c r="G239" s="58">
        <v>170563.32901564651</v>
      </c>
      <c r="H239" s="58">
        <v>6197</v>
      </c>
      <c r="I239" s="58">
        <v>208238.98094559318</v>
      </c>
      <c r="J239" s="59">
        <f t="shared" si="5"/>
        <v>1107945.6199999999</v>
      </c>
      <c r="K239" s="150"/>
      <c r="M239" s="150"/>
    </row>
    <row r="240" spans="1:13" ht="20.100000000000001" customHeight="1" x14ac:dyDescent="0.25">
      <c r="A240" s="161" t="s">
        <v>24</v>
      </c>
      <c r="B240" s="58">
        <v>930476.95895961102</v>
      </c>
      <c r="C240" s="58">
        <v>513616.58383998135</v>
      </c>
      <c r="D240" s="58">
        <v>490063.37394169992</v>
      </c>
      <c r="E240" s="58">
        <v>1019079.3726835772</v>
      </c>
      <c r="F240" s="58">
        <v>255549.67870630734</v>
      </c>
      <c r="G240" s="58">
        <v>139293.13499104834</v>
      </c>
      <c r="H240" s="58">
        <v>301140.9344954479</v>
      </c>
      <c r="I240" s="58">
        <v>239824.10696773388</v>
      </c>
      <c r="J240" s="59">
        <f t="shared" si="5"/>
        <v>3889044.1445854069</v>
      </c>
      <c r="K240" s="150"/>
      <c r="M240" s="150"/>
    </row>
    <row r="241" spans="1:13" ht="20.100000000000001" customHeight="1" x14ac:dyDescent="0.25">
      <c r="A241" s="161" t="s">
        <v>91</v>
      </c>
      <c r="B241" s="58">
        <v>0</v>
      </c>
      <c r="C241" s="58">
        <v>14904.555596229684</v>
      </c>
      <c r="D241" s="58">
        <v>35.995967893178317</v>
      </c>
      <c r="E241" s="58">
        <v>40</v>
      </c>
      <c r="F241" s="58">
        <v>6324.7652268793336</v>
      </c>
      <c r="G241" s="58">
        <v>3630</v>
      </c>
      <c r="H241" s="58">
        <v>0</v>
      </c>
      <c r="I241" s="58">
        <v>13607.974118088712</v>
      </c>
      <c r="J241" s="59">
        <f t="shared" si="5"/>
        <v>38543.290909090909</v>
      </c>
      <c r="K241" s="150"/>
      <c r="M241" s="150"/>
    </row>
    <row r="242" spans="1:13" ht="20.100000000000001" customHeight="1" x14ac:dyDescent="0.25">
      <c r="A242" s="161" t="s">
        <v>25</v>
      </c>
      <c r="B242" s="58">
        <v>253987.98101997771</v>
      </c>
      <c r="C242" s="58">
        <v>89971.068626874228</v>
      </c>
      <c r="D242" s="58">
        <v>179798.00571059945</v>
      </c>
      <c r="E242" s="58">
        <v>136786.61361197525</v>
      </c>
      <c r="F242" s="58">
        <v>108654.92571782894</v>
      </c>
      <c r="G242" s="58">
        <v>87269.47476062963</v>
      </c>
      <c r="H242" s="58">
        <v>259137.5533926294</v>
      </c>
      <c r="I242" s="58">
        <v>74039.027268937381</v>
      </c>
      <c r="J242" s="59">
        <f t="shared" si="5"/>
        <v>1189644.650109452</v>
      </c>
      <c r="K242" s="150"/>
      <c r="M242" s="150"/>
    </row>
    <row r="243" spans="1:13" ht="20.100000000000001" customHeight="1" x14ac:dyDescent="0.25">
      <c r="A243" s="161" t="s">
        <v>26</v>
      </c>
      <c r="B243" s="58">
        <v>0</v>
      </c>
      <c r="C243" s="58">
        <v>0</v>
      </c>
      <c r="D243" s="58">
        <v>0</v>
      </c>
      <c r="E243" s="58">
        <v>66646.880000000005</v>
      </c>
      <c r="F243" s="58">
        <v>0</v>
      </c>
      <c r="G243" s="58">
        <v>0</v>
      </c>
      <c r="H243" s="58">
        <v>0</v>
      </c>
      <c r="I243" s="58">
        <v>0</v>
      </c>
      <c r="J243" s="59">
        <f t="shared" si="5"/>
        <v>66646.880000000005</v>
      </c>
      <c r="K243" s="150"/>
      <c r="M243" s="150"/>
    </row>
    <row r="244" spans="1:13" ht="20.100000000000001" customHeight="1" x14ac:dyDescent="0.25">
      <c r="A244" s="161" t="s">
        <v>27</v>
      </c>
      <c r="B244" s="58">
        <v>58978.355519136036</v>
      </c>
      <c r="C244" s="58">
        <v>119347.51339658225</v>
      </c>
      <c r="D244" s="58">
        <v>29524.747209637415</v>
      </c>
      <c r="E244" s="58">
        <v>73016.331178995693</v>
      </c>
      <c r="F244" s="58">
        <v>238080.04527179649</v>
      </c>
      <c r="G244" s="58">
        <v>201419.08837909109</v>
      </c>
      <c r="H244" s="58">
        <v>192262.9283549322</v>
      </c>
      <c r="I244" s="58">
        <v>266891.59200191876</v>
      </c>
      <c r="J244" s="59">
        <f t="shared" si="5"/>
        <v>1179520.6013120899</v>
      </c>
      <c r="K244" s="150"/>
      <c r="M244" s="150"/>
    </row>
    <row r="245" spans="1:13" ht="20.100000000000001" customHeight="1" x14ac:dyDescent="0.25">
      <c r="A245" s="161" t="s">
        <v>28</v>
      </c>
      <c r="B245" s="58">
        <v>51127.878440461507</v>
      </c>
      <c r="C245" s="58">
        <v>7403.3845058623165</v>
      </c>
      <c r="D245" s="58">
        <v>10862.012778989952</v>
      </c>
      <c r="E245" s="58">
        <v>81757.432559919209</v>
      </c>
      <c r="F245" s="58">
        <v>18616.976110690652</v>
      </c>
      <c r="G245" s="58">
        <v>192204.22900220953</v>
      </c>
      <c r="H245" s="58">
        <v>191176.83583984681</v>
      </c>
      <c r="I245" s="58">
        <v>6569.3636851673509</v>
      </c>
      <c r="J245" s="59">
        <f t="shared" si="5"/>
        <v>559718.11292314739</v>
      </c>
      <c r="K245" s="150"/>
      <c r="M245" s="150"/>
    </row>
    <row r="246" spans="1:13" ht="20.100000000000001" customHeight="1" x14ac:dyDescent="0.25">
      <c r="A246" s="161" t="s">
        <v>29</v>
      </c>
      <c r="B246" s="58">
        <v>183205.10761882973</v>
      </c>
      <c r="C246" s="58">
        <v>30</v>
      </c>
      <c r="D246" s="58">
        <v>142733.2600318811</v>
      </c>
      <c r="E246" s="58">
        <v>291348.86308968748</v>
      </c>
      <c r="F246" s="58">
        <v>178144.01675777012</v>
      </c>
      <c r="G246" s="58">
        <v>43929.719955597357</v>
      </c>
      <c r="H246" s="58">
        <v>797340.39957412845</v>
      </c>
      <c r="I246" s="58">
        <v>1168.9966084693463</v>
      </c>
      <c r="J246" s="59">
        <f t="shared" si="5"/>
        <v>1637900.3636363635</v>
      </c>
      <c r="K246" s="150"/>
      <c r="M246" s="150"/>
    </row>
    <row r="247" spans="1:13" ht="20.100000000000001" customHeight="1" x14ac:dyDescent="0.25">
      <c r="A247" s="161" t="s">
        <v>30</v>
      </c>
      <c r="B247" s="58">
        <v>20850.321363856274</v>
      </c>
      <c r="C247" s="58">
        <v>809.53780989860377</v>
      </c>
      <c r="D247" s="58">
        <v>1152.9979762150629</v>
      </c>
      <c r="E247" s="58">
        <v>88428.633703833839</v>
      </c>
      <c r="F247" s="58">
        <v>156136.55910899816</v>
      </c>
      <c r="G247" s="58">
        <v>13838.989763593388</v>
      </c>
      <c r="H247" s="58">
        <v>4399.9970512408936</v>
      </c>
      <c r="I247" s="58">
        <v>2548.5353994662028</v>
      </c>
      <c r="J247" s="59">
        <f t="shared" si="5"/>
        <v>288165.5721771025</v>
      </c>
      <c r="K247" s="150"/>
      <c r="M247" s="150"/>
    </row>
    <row r="248" spans="1:13" ht="20.100000000000001" customHeight="1" x14ac:dyDescent="0.25">
      <c r="A248" s="161" t="s">
        <v>31</v>
      </c>
      <c r="B248" s="58">
        <v>5414.8273155390798</v>
      </c>
      <c r="C248" s="58">
        <v>248.01645024693437</v>
      </c>
      <c r="D248" s="58">
        <v>3.2</v>
      </c>
      <c r="E248" s="58">
        <v>136739.69165290287</v>
      </c>
      <c r="F248" s="58">
        <v>3145.3277210415208</v>
      </c>
      <c r="G248" s="58">
        <v>70.400000000000006</v>
      </c>
      <c r="H248" s="58">
        <v>475.19999999999993</v>
      </c>
      <c r="I248" s="58">
        <v>257.60595117870281</v>
      </c>
      <c r="J248" s="59">
        <f t="shared" si="5"/>
        <v>146354.2690909091</v>
      </c>
      <c r="K248" s="150"/>
      <c r="M248" s="150"/>
    </row>
    <row r="249" spans="1:13" ht="20.100000000000001" customHeight="1" x14ac:dyDescent="0.25">
      <c r="A249" s="161" t="s">
        <v>32</v>
      </c>
      <c r="B249" s="58">
        <v>2275</v>
      </c>
      <c r="C249" s="58">
        <v>105</v>
      </c>
      <c r="D249" s="58">
        <v>0</v>
      </c>
      <c r="E249" s="58">
        <v>784806.00238046376</v>
      </c>
      <c r="F249" s="58">
        <v>136778.8700595116</v>
      </c>
      <c r="G249" s="58">
        <v>2694.4911963882619</v>
      </c>
      <c r="H249" s="58">
        <v>2625</v>
      </c>
      <c r="I249" s="58">
        <v>840</v>
      </c>
      <c r="J249" s="59">
        <f t="shared" si="5"/>
        <v>930124.36363636365</v>
      </c>
      <c r="K249" s="150"/>
      <c r="M249" s="150"/>
    </row>
    <row r="250" spans="1:13" ht="20.100000000000001" customHeight="1" x14ac:dyDescent="0.25">
      <c r="A250" s="161" t="s">
        <v>33</v>
      </c>
      <c r="B250" s="58">
        <v>9030.0041688088695</v>
      </c>
      <c r="C250" s="58">
        <v>0</v>
      </c>
      <c r="D250" s="58">
        <v>0</v>
      </c>
      <c r="E250" s="58">
        <v>11922541.883763188</v>
      </c>
      <c r="F250" s="58">
        <v>34260.003433642742</v>
      </c>
      <c r="G250" s="58">
        <v>26055.017707643314</v>
      </c>
      <c r="H250" s="58">
        <v>1575</v>
      </c>
      <c r="I250" s="58">
        <v>12435.000017625285</v>
      </c>
      <c r="J250" s="59">
        <f t="shared" si="5"/>
        <v>12005896.90909091</v>
      </c>
      <c r="K250" s="150"/>
      <c r="M250" s="150"/>
    </row>
    <row r="251" spans="1:13" ht="20.100000000000001" customHeight="1" x14ac:dyDescent="0.25">
      <c r="A251" s="161" t="s">
        <v>34</v>
      </c>
      <c r="B251" s="58">
        <v>5415.9901246232785</v>
      </c>
      <c r="C251" s="58">
        <v>428.62154547520851</v>
      </c>
      <c r="D251" s="58">
        <v>60865.795892287017</v>
      </c>
      <c r="E251" s="58">
        <v>934.99659276575335</v>
      </c>
      <c r="F251" s="58">
        <v>583938.54059154587</v>
      </c>
      <c r="G251" s="58">
        <v>4275.0190417083486</v>
      </c>
      <c r="H251" s="58">
        <v>37103.899810509974</v>
      </c>
      <c r="I251" s="58">
        <v>2300.9870384287469</v>
      </c>
      <c r="J251" s="59">
        <f t="shared" si="5"/>
        <v>695263.85063734418</v>
      </c>
      <c r="K251" s="150"/>
      <c r="M251" s="150"/>
    </row>
    <row r="252" spans="1:13" ht="20.100000000000001" customHeight="1" x14ac:dyDescent="0.25">
      <c r="A252" s="161" t="s">
        <v>84</v>
      </c>
      <c r="B252" s="58">
        <v>130981.89404642665</v>
      </c>
      <c r="C252" s="58">
        <v>180.29862023166106</v>
      </c>
      <c r="D252" s="58">
        <v>15186.5329147148</v>
      </c>
      <c r="E252" s="58">
        <v>722257.4160361822</v>
      </c>
      <c r="F252" s="58">
        <v>2150500.0343511277</v>
      </c>
      <c r="G252" s="58">
        <v>0</v>
      </c>
      <c r="H252" s="58">
        <v>11541.142059792548</v>
      </c>
      <c r="I252" s="58">
        <v>29352.681971524406</v>
      </c>
      <c r="J252" s="59">
        <f t="shared" si="5"/>
        <v>3060000</v>
      </c>
      <c r="K252" s="150"/>
      <c r="M252" s="150"/>
    </row>
    <row r="253" spans="1:13" ht="20.100000000000001" customHeight="1" x14ac:dyDescent="0.25">
      <c r="A253" s="161" t="s">
        <v>36</v>
      </c>
      <c r="B253" s="58">
        <v>0</v>
      </c>
      <c r="C253" s="58">
        <v>3</v>
      </c>
      <c r="D253" s="58">
        <v>0</v>
      </c>
      <c r="E253" s="58">
        <v>1263942.9137513319</v>
      </c>
      <c r="F253" s="58">
        <v>15478.865456281124</v>
      </c>
      <c r="G253" s="58">
        <v>17484.000406363972</v>
      </c>
      <c r="H253" s="58">
        <v>7231.0058405684504</v>
      </c>
      <c r="I253" s="58">
        <v>24</v>
      </c>
      <c r="J253" s="59">
        <f t="shared" si="5"/>
        <v>1304163.7854545454</v>
      </c>
      <c r="K253" s="150"/>
      <c r="M253" s="150"/>
    </row>
    <row r="254" spans="1:13" ht="20.100000000000001" customHeight="1" x14ac:dyDescent="0.25">
      <c r="A254" s="161" t="s">
        <v>37</v>
      </c>
      <c r="B254" s="58">
        <v>24</v>
      </c>
      <c r="C254" s="58">
        <v>7</v>
      </c>
      <c r="D254" s="58">
        <v>0</v>
      </c>
      <c r="E254" s="58">
        <v>225556.50671808701</v>
      </c>
      <c r="F254" s="58">
        <v>3258.0085330553416</v>
      </c>
      <c r="G254" s="58">
        <v>27.300269148498941</v>
      </c>
      <c r="H254" s="58">
        <v>3659.0013890790847</v>
      </c>
      <c r="I254" s="58">
        <v>173.00127244826086</v>
      </c>
      <c r="J254" s="59">
        <f t="shared" si="5"/>
        <v>232704.81818181818</v>
      </c>
      <c r="K254" s="150"/>
      <c r="M254" s="150"/>
    </row>
    <row r="255" spans="1:13" ht="20.100000000000001" customHeight="1" x14ac:dyDescent="0.25">
      <c r="A255" s="161" t="s">
        <v>38</v>
      </c>
      <c r="B255" s="58">
        <v>8856.2084980462696</v>
      </c>
      <c r="C255" s="58">
        <v>0</v>
      </c>
      <c r="D255" s="58">
        <v>0</v>
      </c>
      <c r="E255" s="58">
        <v>38113.912875034897</v>
      </c>
      <c r="F255" s="58">
        <v>180</v>
      </c>
      <c r="G255" s="58">
        <v>1.0000237347729155</v>
      </c>
      <c r="H255" s="58">
        <v>0</v>
      </c>
      <c r="I255" s="58">
        <v>454.00847331393078</v>
      </c>
      <c r="J255" s="59">
        <f t="shared" si="5"/>
        <v>47605.129870129866</v>
      </c>
      <c r="K255" s="150"/>
      <c r="M255" s="150"/>
    </row>
    <row r="256" spans="1:13" ht="20.100000000000001" customHeight="1" x14ac:dyDescent="0.25">
      <c r="A256" s="161" t="s">
        <v>39</v>
      </c>
      <c r="B256" s="58">
        <v>0</v>
      </c>
      <c r="C256" s="58">
        <v>0</v>
      </c>
      <c r="D256" s="58">
        <v>0</v>
      </c>
      <c r="E256" s="58">
        <v>79955.812949002211</v>
      </c>
      <c r="F256" s="58">
        <v>6</v>
      </c>
      <c r="G256" s="58">
        <v>0</v>
      </c>
      <c r="H256" s="58">
        <v>0</v>
      </c>
      <c r="I256" s="58">
        <v>0</v>
      </c>
      <c r="J256" s="59">
        <f t="shared" si="5"/>
        <v>79961.812949002211</v>
      </c>
      <c r="K256" s="150"/>
      <c r="M256" s="150"/>
    </row>
    <row r="257" spans="1:15" ht="20.100000000000001" customHeight="1" x14ac:dyDescent="0.25">
      <c r="A257" s="161" t="s">
        <v>40</v>
      </c>
      <c r="B257" s="58">
        <v>0</v>
      </c>
      <c r="C257" s="58">
        <v>0</v>
      </c>
      <c r="D257" s="58">
        <v>0</v>
      </c>
      <c r="E257" s="58">
        <v>33343.721333942442</v>
      </c>
      <c r="F257" s="58">
        <v>0</v>
      </c>
      <c r="G257" s="58">
        <v>0</v>
      </c>
      <c r="H257" s="58">
        <v>0</v>
      </c>
      <c r="I257" s="58">
        <v>0</v>
      </c>
      <c r="J257" s="59">
        <f t="shared" si="5"/>
        <v>33343.721333942442</v>
      </c>
      <c r="K257" s="150"/>
      <c r="M257" s="150"/>
    </row>
    <row r="258" spans="1:15" ht="20.100000000000001" customHeight="1" x14ac:dyDescent="0.25">
      <c r="A258" s="161" t="s">
        <v>41</v>
      </c>
      <c r="B258" s="58">
        <v>35042.90914106508</v>
      </c>
      <c r="C258" s="58">
        <v>979.25141662461465</v>
      </c>
      <c r="D258" s="58">
        <v>5755.4401771305274</v>
      </c>
      <c r="E258" s="58">
        <v>6455.6815746056272</v>
      </c>
      <c r="F258" s="58">
        <v>15558.69025856987</v>
      </c>
      <c r="G258" s="58">
        <v>28933.51630557641</v>
      </c>
      <c r="H258" s="58">
        <v>59647.116712816722</v>
      </c>
      <c r="I258" s="58">
        <v>44580.401961210075</v>
      </c>
      <c r="J258" s="59">
        <f t="shared" si="5"/>
        <v>196953.00754759891</v>
      </c>
      <c r="K258" s="150"/>
      <c r="M258" s="150"/>
    </row>
    <row r="259" spans="1:15" ht="20.100000000000001" customHeight="1" x14ac:dyDescent="0.25">
      <c r="A259" s="161" t="s">
        <v>43</v>
      </c>
      <c r="B259" s="58">
        <v>10405.799999999999</v>
      </c>
      <c r="C259" s="58">
        <v>128</v>
      </c>
      <c r="D259" s="58">
        <v>0</v>
      </c>
      <c r="E259" s="58">
        <v>73471.979047619054</v>
      </c>
      <c r="F259" s="58">
        <v>0</v>
      </c>
      <c r="G259" s="58">
        <v>0</v>
      </c>
      <c r="H259" s="58">
        <v>0</v>
      </c>
      <c r="I259" s="58">
        <v>0</v>
      </c>
      <c r="J259" s="59">
        <f t="shared" si="5"/>
        <v>84005.779047619057</v>
      </c>
      <c r="K259" s="150"/>
      <c r="M259" s="150"/>
    </row>
    <row r="260" spans="1:15" ht="20.100000000000001" customHeight="1" x14ac:dyDescent="0.25">
      <c r="A260" s="161" t="s">
        <v>44</v>
      </c>
      <c r="B260" s="58">
        <v>150224.44994443719</v>
      </c>
      <c r="C260" s="58">
        <v>0</v>
      </c>
      <c r="D260" s="58">
        <v>142450.12511938246</v>
      </c>
      <c r="E260" s="58">
        <v>36541.869071113906</v>
      </c>
      <c r="F260" s="58">
        <v>0</v>
      </c>
      <c r="G260" s="58">
        <v>0</v>
      </c>
      <c r="H260" s="58">
        <v>1064.999501430053</v>
      </c>
      <c r="I260" s="58">
        <v>30</v>
      </c>
      <c r="J260" s="59">
        <f t="shared" si="5"/>
        <v>330311.44363636361</v>
      </c>
      <c r="K260" s="150"/>
      <c r="M260" s="150"/>
    </row>
    <row r="261" spans="1:15" ht="20.100000000000001" customHeight="1" x14ac:dyDescent="0.25">
      <c r="A261" s="161" t="s">
        <v>93</v>
      </c>
      <c r="B261" s="58">
        <v>31761.071837712763</v>
      </c>
      <c r="C261" s="58">
        <v>460.00103663094944</v>
      </c>
      <c r="D261" s="58">
        <v>5037.9837717906485</v>
      </c>
      <c r="E261" s="58">
        <v>104836.73608113834</v>
      </c>
      <c r="F261" s="58">
        <v>0</v>
      </c>
      <c r="G261" s="58">
        <v>0</v>
      </c>
      <c r="H261" s="58">
        <v>0</v>
      </c>
      <c r="I261" s="58">
        <v>35</v>
      </c>
      <c r="J261" s="59">
        <f t="shared" si="5"/>
        <v>142130.7927272727</v>
      </c>
      <c r="K261" s="150"/>
      <c r="M261" s="150"/>
    </row>
    <row r="262" spans="1:15" ht="20.100000000000001" customHeight="1" x14ac:dyDescent="0.25">
      <c r="A262" s="161" t="s">
        <v>94</v>
      </c>
      <c r="B262" s="58">
        <v>0</v>
      </c>
      <c r="C262" s="58">
        <v>0</v>
      </c>
      <c r="D262" s="58">
        <v>0</v>
      </c>
      <c r="E262" s="58">
        <v>4434.181818181818</v>
      </c>
      <c r="F262" s="58">
        <v>0</v>
      </c>
      <c r="G262" s="58">
        <v>0</v>
      </c>
      <c r="H262" s="58">
        <v>0</v>
      </c>
      <c r="I262" s="58">
        <v>0</v>
      </c>
      <c r="J262" s="59">
        <f t="shared" si="5"/>
        <v>4434.181818181818</v>
      </c>
      <c r="K262" s="150"/>
      <c r="M262" s="150"/>
    </row>
    <row r="263" spans="1:15" ht="20.100000000000001" customHeight="1" x14ac:dyDescent="0.25">
      <c r="A263" s="161" t="s">
        <v>95</v>
      </c>
      <c r="B263" s="58">
        <v>2552.3719647203538</v>
      </c>
      <c r="C263" s="58">
        <v>103</v>
      </c>
      <c r="D263" s="58">
        <v>200</v>
      </c>
      <c r="E263" s="58">
        <v>34791.345949650684</v>
      </c>
      <c r="F263" s="58">
        <v>0</v>
      </c>
      <c r="G263" s="58">
        <v>0</v>
      </c>
      <c r="H263" s="58">
        <v>0</v>
      </c>
      <c r="I263" s="58">
        <v>0</v>
      </c>
      <c r="J263" s="59">
        <f t="shared" si="5"/>
        <v>37646.717914371038</v>
      </c>
      <c r="K263" s="150"/>
      <c r="M263" s="150"/>
    </row>
    <row r="264" spans="1:15" ht="20.100000000000001" customHeight="1" x14ac:dyDescent="0.25">
      <c r="A264" s="161" t="s">
        <v>96</v>
      </c>
      <c r="B264" s="58">
        <v>9665.2000000000007</v>
      </c>
      <c r="C264" s="58">
        <v>0</v>
      </c>
      <c r="D264" s="58">
        <v>0</v>
      </c>
      <c r="E264" s="58">
        <v>42914.854545454553</v>
      </c>
      <c r="F264" s="58">
        <v>0</v>
      </c>
      <c r="G264" s="58">
        <v>0</v>
      </c>
      <c r="H264" s="58">
        <v>91</v>
      </c>
      <c r="I264" s="58">
        <v>0</v>
      </c>
      <c r="J264" s="59">
        <f t="shared" si="5"/>
        <v>52671.05454545455</v>
      </c>
      <c r="K264" s="150"/>
      <c r="M264" s="150"/>
    </row>
    <row r="265" spans="1:15" ht="20.100000000000001" customHeight="1" x14ac:dyDescent="0.25">
      <c r="A265" s="161" t="s">
        <v>97</v>
      </c>
      <c r="B265" s="58">
        <v>148</v>
      </c>
      <c r="C265" s="58">
        <v>0</v>
      </c>
      <c r="D265" s="58">
        <v>0</v>
      </c>
      <c r="E265" s="58">
        <v>246824.1850432122</v>
      </c>
      <c r="F265" s="58">
        <v>5179.0304299833651</v>
      </c>
      <c r="G265" s="58">
        <v>2005.0424198397588</v>
      </c>
      <c r="H265" s="58">
        <v>1878.1239412482105</v>
      </c>
      <c r="I265" s="58">
        <v>101</v>
      </c>
      <c r="J265" s="59">
        <f>SUM(B265:I265)</f>
        <v>256135.38183428356</v>
      </c>
      <c r="K265" s="150"/>
      <c r="M265" s="150"/>
    </row>
    <row r="266" spans="1:15" ht="20.100000000000001" customHeight="1" x14ac:dyDescent="0.25">
      <c r="A266" s="161" t="s">
        <v>98</v>
      </c>
      <c r="B266" s="58">
        <v>47336.403536240927</v>
      </c>
      <c r="C266" s="58">
        <v>0</v>
      </c>
      <c r="D266" s="58">
        <v>4068.8880823843519</v>
      </c>
      <c r="E266" s="58">
        <v>0</v>
      </c>
      <c r="F266" s="58">
        <v>0</v>
      </c>
      <c r="G266" s="58">
        <v>0</v>
      </c>
      <c r="H266" s="58">
        <v>0</v>
      </c>
      <c r="I266" s="58">
        <v>0</v>
      </c>
      <c r="J266" s="59">
        <f t="shared" ref="J266:J268" si="6">SUM(B266:I266)</f>
        <v>51405.291618625277</v>
      </c>
      <c r="K266" s="150"/>
      <c r="M266" s="150"/>
    </row>
    <row r="267" spans="1:15" ht="20.100000000000001" customHeight="1" x14ac:dyDescent="0.25">
      <c r="A267" s="161" t="s">
        <v>99</v>
      </c>
      <c r="B267" s="58">
        <v>12.420003139549038</v>
      </c>
      <c r="C267" s="58">
        <v>39536.858820517904</v>
      </c>
      <c r="D267" s="58">
        <v>1076.0168691969545</v>
      </c>
      <c r="E267" s="58">
        <v>18499.52144811063</v>
      </c>
      <c r="F267" s="58">
        <v>6881.4070883404038</v>
      </c>
      <c r="G267" s="58">
        <v>0</v>
      </c>
      <c r="H267" s="58">
        <v>0</v>
      </c>
      <c r="I267" s="58">
        <v>805.94951156881189</v>
      </c>
      <c r="J267" s="59">
        <f t="shared" si="6"/>
        <v>66812.173740874263</v>
      </c>
      <c r="K267" s="150"/>
      <c r="M267" s="150"/>
    </row>
    <row r="268" spans="1:15" ht="20.100000000000001" customHeight="1" x14ac:dyDescent="0.25">
      <c r="A268" s="161" t="s">
        <v>100</v>
      </c>
      <c r="B268" s="58">
        <v>2583.6061827956987</v>
      </c>
      <c r="C268" s="58">
        <v>0</v>
      </c>
      <c r="D268" s="58">
        <v>0</v>
      </c>
      <c r="E268" s="58">
        <v>919</v>
      </c>
      <c r="F268" s="58">
        <v>858</v>
      </c>
      <c r="G268" s="58">
        <v>0</v>
      </c>
      <c r="H268" s="58">
        <v>0</v>
      </c>
      <c r="I268" s="58">
        <v>0</v>
      </c>
      <c r="J268" s="59">
        <f t="shared" si="6"/>
        <v>4360.6061827956983</v>
      </c>
      <c r="K268" s="150"/>
      <c r="M268" s="150"/>
    </row>
    <row r="269" spans="1:15" ht="20.100000000000001" customHeight="1" x14ac:dyDescent="0.25">
      <c r="A269" s="161" t="s">
        <v>45</v>
      </c>
      <c r="B269" s="58">
        <v>7953115.2747563552</v>
      </c>
      <c r="C269" s="58">
        <v>267611.17003625317</v>
      </c>
      <c r="D269" s="58">
        <v>146723.56407787674</v>
      </c>
      <c r="E269" s="58">
        <v>517560.09151224769</v>
      </c>
      <c r="F269" s="58">
        <v>2748237.6528631584</v>
      </c>
      <c r="G269" s="58">
        <v>2795695.9519387065</v>
      </c>
      <c r="H269" s="58">
        <v>1427929.4352480029</v>
      </c>
      <c r="I269" s="58">
        <v>395459.96117443725</v>
      </c>
      <c r="J269" s="59">
        <f>SUM(B269:I269)</f>
        <v>16252333.101607038</v>
      </c>
      <c r="K269" s="150"/>
      <c r="M269" s="150"/>
    </row>
    <row r="270" spans="1:15" ht="20.100000000000001" customHeight="1" x14ac:dyDescent="0.25">
      <c r="A270" s="161" t="s">
        <v>46</v>
      </c>
      <c r="B270" s="58">
        <v>33769.401613716502</v>
      </c>
      <c r="C270" s="58">
        <v>217740.66184356433</v>
      </c>
      <c r="D270" s="58">
        <v>31223.894446186718</v>
      </c>
      <c r="E270" s="58">
        <v>24084.764626165128</v>
      </c>
      <c r="F270" s="58">
        <v>322529.98749134591</v>
      </c>
      <c r="G270" s="58">
        <v>19951.739410165912</v>
      </c>
      <c r="H270" s="58">
        <v>50794.46075203424</v>
      </c>
      <c r="I270" s="58">
        <v>317394.3079986393</v>
      </c>
      <c r="J270" s="59">
        <f t="shared" ref="J270:J287" si="7">SUM(B270:I270)</f>
        <v>1017489.218181818</v>
      </c>
      <c r="K270" s="150"/>
      <c r="M270" s="150"/>
    </row>
    <row r="271" spans="1:15" ht="20.100000000000001" customHeight="1" x14ac:dyDescent="0.25">
      <c r="A271" s="161" t="s">
        <v>47</v>
      </c>
      <c r="B271" s="58">
        <v>347439.58707613597</v>
      </c>
      <c r="C271" s="58">
        <v>7211937.368889208</v>
      </c>
      <c r="D271" s="58">
        <v>6343963.9578611339</v>
      </c>
      <c r="E271" s="58">
        <v>4794898.2413934674</v>
      </c>
      <c r="F271" s="58">
        <v>1608804.5494147034</v>
      </c>
      <c r="G271" s="58">
        <v>876812.88601617154</v>
      </c>
      <c r="H271" s="58">
        <v>6733792.0394036006</v>
      </c>
      <c r="I271" s="58">
        <v>339290.39958172996</v>
      </c>
      <c r="J271" s="59">
        <f t="shared" si="7"/>
        <v>28256939.029636145</v>
      </c>
      <c r="K271" s="150"/>
      <c r="M271" s="150"/>
      <c r="O271" s="157"/>
    </row>
    <row r="272" spans="1:15" ht="20.100000000000001" customHeight="1" x14ac:dyDescent="0.25">
      <c r="A272" s="161" t="s">
        <v>48</v>
      </c>
      <c r="B272" s="58">
        <v>37515.449999999997</v>
      </c>
      <c r="C272" s="58">
        <v>0</v>
      </c>
      <c r="D272" s="58">
        <v>61759.667486277162</v>
      </c>
      <c r="E272" s="58">
        <v>105</v>
      </c>
      <c r="F272" s="58">
        <v>59699.503571697111</v>
      </c>
      <c r="G272" s="58">
        <v>213158.59336040303</v>
      </c>
      <c r="H272" s="58">
        <v>193997.65037596811</v>
      </c>
      <c r="I272" s="58">
        <v>144659.95338747272</v>
      </c>
      <c r="J272" s="59">
        <f t="shared" si="7"/>
        <v>710895.81818181812</v>
      </c>
      <c r="K272" s="150"/>
      <c r="M272" s="150"/>
    </row>
    <row r="273" spans="1:13" ht="20.100000000000001" customHeight="1" x14ac:dyDescent="0.25">
      <c r="A273" s="161" t="s">
        <v>49</v>
      </c>
      <c r="B273" s="58">
        <v>32400.096100865034</v>
      </c>
      <c r="C273" s="58">
        <v>202394.50638004637</v>
      </c>
      <c r="D273" s="58">
        <v>1825.0310032966383</v>
      </c>
      <c r="E273" s="58">
        <v>3440.8793827670079</v>
      </c>
      <c r="F273" s="58">
        <v>395813.88050198299</v>
      </c>
      <c r="G273" s="58">
        <v>5379.9925164197584</v>
      </c>
      <c r="H273" s="58">
        <v>9187.0197530864189</v>
      </c>
      <c r="I273" s="58">
        <v>1554357.7563460227</v>
      </c>
      <c r="J273" s="59">
        <f t="shared" si="7"/>
        <v>2204799.161984487</v>
      </c>
      <c r="K273" s="150"/>
      <c r="M273" s="150"/>
    </row>
    <row r="274" spans="1:13" ht="20.100000000000001" customHeight="1" x14ac:dyDescent="0.25">
      <c r="A274" s="161" t="s">
        <v>50</v>
      </c>
      <c r="B274" s="58">
        <v>472399.88909754361</v>
      </c>
      <c r="C274" s="58">
        <v>2999448.4660936762</v>
      </c>
      <c r="D274" s="58">
        <v>550</v>
      </c>
      <c r="E274" s="58">
        <v>15050.000851890538</v>
      </c>
      <c r="F274" s="58">
        <v>7396160.8611232731</v>
      </c>
      <c r="G274" s="58">
        <v>0</v>
      </c>
      <c r="H274" s="58">
        <v>0</v>
      </c>
      <c r="I274" s="58">
        <v>70450.000646261789</v>
      </c>
      <c r="J274" s="59">
        <f t="shared" si="7"/>
        <v>10954059.217812644</v>
      </c>
      <c r="K274" s="150"/>
      <c r="M274" s="150"/>
    </row>
    <row r="275" spans="1:13" ht="20.100000000000001" customHeight="1" x14ac:dyDescent="0.25">
      <c r="A275" s="161" t="s">
        <v>51</v>
      </c>
      <c r="B275" s="58">
        <v>195797.82545795321</v>
      </c>
      <c r="C275" s="58">
        <v>51264.465953592</v>
      </c>
      <c r="D275" s="58">
        <v>226066.12830051832</v>
      </c>
      <c r="E275" s="58">
        <v>344410.39183128864</v>
      </c>
      <c r="F275" s="58">
        <v>145449.25466681161</v>
      </c>
      <c r="G275" s="58">
        <v>131422.2327899239</v>
      </c>
      <c r="H275" s="58">
        <v>218524.83297234512</v>
      </c>
      <c r="I275" s="58">
        <v>63984.723952642184</v>
      </c>
      <c r="J275" s="59">
        <f t="shared" si="7"/>
        <v>1376919.855925075</v>
      </c>
      <c r="K275" s="150"/>
      <c r="M275" s="150"/>
    </row>
    <row r="276" spans="1:13" ht="20.100000000000001" customHeight="1" x14ac:dyDescent="0.25">
      <c r="A276" s="161" t="s">
        <v>52</v>
      </c>
      <c r="B276" s="58">
        <v>128</v>
      </c>
      <c r="C276" s="58">
        <v>4456</v>
      </c>
      <c r="D276" s="58">
        <v>16</v>
      </c>
      <c r="E276" s="58">
        <v>0</v>
      </c>
      <c r="F276" s="58">
        <v>9148.2817599669488</v>
      </c>
      <c r="G276" s="58">
        <v>19389.737657508776</v>
      </c>
      <c r="H276" s="58">
        <v>0</v>
      </c>
      <c r="I276" s="58">
        <v>1280</v>
      </c>
      <c r="J276" s="59">
        <f t="shared" si="7"/>
        <v>34418.019417475727</v>
      </c>
      <c r="K276" s="150"/>
      <c r="M276" s="150"/>
    </row>
    <row r="277" spans="1:13" ht="20.100000000000001" customHeight="1" x14ac:dyDescent="0.25">
      <c r="A277" s="161" t="s">
        <v>53</v>
      </c>
      <c r="B277" s="58">
        <v>119040.10040174336</v>
      </c>
      <c r="C277" s="58">
        <v>150.39510556973968</v>
      </c>
      <c r="D277" s="58">
        <v>0</v>
      </c>
      <c r="E277" s="58">
        <v>98.699642378339291</v>
      </c>
      <c r="F277" s="58">
        <v>8912.8100826302834</v>
      </c>
      <c r="G277" s="58">
        <v>28.200000000000003</v>
      </c>
      <c r="H277" s="58">
        <v>0</v>
      </c>
      <c r="I277" s="58">
        <v>167896.52198790404</v>
      </c>
      <c r="J277" s="59">
        <f t="shared" si="7"/>
        <v>296126.72722022573</v>
      </c>
      <c r="K277" s="150"/>
      <c r="M277" s="150"/>
    </row>
    <row r="278" spans="1:13" ht="20.100000000000001" customHeight="1" x14ac:dyDescent="0.25">
      <c r="A278" s="161" t="s">
        <v>101</v>
      </c>
      <c r="B278" s="58">
        <v>20415.996065918564</v>
      </c>
      <c r="C278" s="58">
        <v>1018.0009124708093</v>
      </c>
      <c r="D278" s="58">
        <v>486.0014100701195</v>
      </c>
      <c r="E278" s="58">
        <v>3979.9958602470429</v>
      </c>
      <c r="F278" s="58">
        <v>133810.42608133619</v>
      </c>
      <c r="G278" s="58">
        <v>0</v>
      </c>
      <c r="H278" s="58">
        <v>0</v>
      </c>
      <c r="I278" s="58">
        <v>6361.9979251385439</v>
      </c>
      <c r="J278" s="59">
        <f t="shared" si="7"/>
        <v>166072.41825518126</v>
      </c>
      <c r="K278" s="150"/>
      <c r="M278" s="150"/>
    </row>
    <row r="279" spans="1:13" ht="20.100000000000001" customHeight="1" x14ac:dyDescent="0.25">
      <c r="A279" s="161" t="s">
        <v>102</v>
      </c>
      <c r="B279" s="58">
        <v>1294.1972365786683</v>
      </c>
      <c r="C279" s="58">
        <v>804.70509358742993</v>
      </c>
      <c r="D279" s="58">
        <v>0</v>
      </c>
      <c r="E279" s="58">
        <v>38191.66060079413</v>
      </c>
      <c r="F279" s="58">
        <v>458043.89990945725</v>
      </c>
      <c r="G279" s="58">
        <v>35.299838887088605</v>
      </c>
      <c r="H279" s="58">
        <v>0</v>
      </c>
      <c r="I279" s="58">
        <v>619.11160255517962</v>
      </c>
      <c r="J279" s="59">
        <f t="shared" si="7"/>
        <v>498988.87428185972</v>
      </c>
      <c r="K279" s="150"/>
      <c r="M279" s="150"/>
    </row>
    <row r="280" spans="1:13" ht="20.100000000000001" customHeight="1" x14ac:dyDescent="0.25">
      <c r="A280" s="161" t="s">
        <v>103</v>
      </c>
      <c r="B280" s="58">
        <v>109339.85367487521</v>
      </c>
      <c r="C280" s="58">
        <v>6552.2</v>
      </c>
      <c r="D280" s="58">
        <v>3000</v>
      </c>
      <c r="E280" s="58">
        <v>224.8</v>
      </c>
      <c r="F280" s="58">
        <v>69679.129973281786</v>
      </c>
      <c r="G280" s="58">
        <v>134298.02541062873</v>
      </c>
      <c r="H280" s="58">
        <v>0</v>
      </c>
      <c r="I280" s="58">
        <v>21749.8</v>
      </c>
      <c r="J280" s="59">
        <f t="shared" si="7"/>
        <v>344843.80905878573</v>
      </c>
      <c r="K280" s="150"/>
      <c r="M280" s="150"/>
    </row>
    <row r="281" spans="1:13" ht="20.100000000000001" customHeight="1" x14ac:dyDescent="0.25">
      <c r="A281" s="161" t="s">
        <v>104</v>
      </c>
      <c r="B281" s="58">
        <v>8587.0259806112608</v>
      </c>
      <c r="C281" s="58">
        <v>204.17957769438041</v>
      </c>
      <c r="D281" s="58">
        <v>1911</v>
      </c>
      <c r="E281" s="58">
        <v>4064.6236171321675</v>
      </c>
      <c r="F281" s="58">
        <v>14954.594670181485</v>
      </c>
      <c r="G281" s="58">
        <v>2663.9724090575255</v>
      </c>
      <c r="H281" s="58">
        <v>2693.4378640858499</v>
      </c>
      <c r="I281" s="58">
        <v>6367.2598989311837</v>
      </c>
      <c r="J281" s="59">
        <f t="shared" si="7"/>
        <v>41446.094017693846</v>
      </c>
      <c r="K281" s="150"/>
      <c r="M281" s="150"/>
    </row>
    <row r="282" spans="1:13" ht="20.100000000000001" customHeight="1" x14ac:dyDescent="0.25">
      <c r="A282" s="161" t="s">
        <v>105</v>
      </c>
      <c r="B282" s="58">
        <v>36302.848034096962</v>
      </c>
      <c r="C282" s="58">
        <v>1664</v>
      </c>
      <c r="D282" s="58">
        <v>70000</v>
      </c>
      <c r="E282" s="58">
        <v>0</v>
      </c>
      <c r="F282" s="58">
        <v>794475.6</v>
      </c>
      <c r="G282" s="58">
        <v>136290.06951130895</v>
      </c>
      <c r="H282" s="58">
        <v>393720.80000000005</v>
      </c>
      <c r="I282" s="58">
        <v>209081.6642727757</v>
      </c>
      <c r="J282" s="59">
        <f t="shared" si="7"/>
        <v>1641534.9818181817</v>
      </c>
      <c r="K282" s="150"/>
      <c r="M282" s="150"/>
    </row>
    <row r="283" spans="1:13" s="147" customFormat="1" ht="20.100000000000001" customHeight="1" x14ac:dyDescent="0.25">
      <c r="A283" s="189" t="s">
        <v>106</v>
      </c>
      <c r="B283" s="143">
        <v>197728.65288804987</v>
      </c>
      <c r="C283" s="143">
        <v>4377463.3955707289</v>
      </c>
      <c r="D283" s="143">
        <v>6003537.7298444556</v>
      </c>
      <c r="E283" s="143">
        <v>37050</v>
      </c>
      <c r="F283" s="143">
        <v>2314554.7184141064</v>
      </c>
      <c r="G283" s="143">
        <v>263769.52511354059</v>
      </c>
      <c r="H283" s="143">
        <v>3150.0477046496585</v>
      </c>
      <c r="I283" s="143">
        <v>852972.18046447018</v>
      </c>
      <c r="J283" s="190">
        <f t="shared" si="7"/>
        <v>14050226.250000002</v>
      </c>
      <c r="K283" s="150"/>
      <c r="L283" s="148"/>
      <c r="M283" s="150"/>
    </row>
    <row r="284" spans="1:13" ht="20.100000000000001" customHeight="1" x14ac:dyDescent="0.25">
      <c r="A284" s="161" t="s">
        <v>107</v>
      </c>
      <c r="B284" s="58">
        <v>17035.245004931883</v>
      </c>
      <c r="C284" s="58">
        <v>305.99687423507436</v>
      </c>
      <c r="D284" s="58">
        <v>500.99880228020527</v>
      </c>
      <c r="E284" s="58">
        <v>307.99292280053317</v>
      </c>
      <c r="F284" s="58">
        <v>31</v>
      </c>
      <c r="G284" s="58">
        <v>474.98687334875746</v>
      </c>
      <c r="H284" s="58">
        <v>463.00126781176778</v>
      </c>
      <c r="I284" s="58">
        <v>9785.8591546817861</v>
      </c>
      <c r="J284" s="59">
        <f t="shared" si="7"/>
        <v>28905.080900090012</v>
      </c>
      <c r="K284" s="150"/>
      <c r="M284" s="150"/>
    </row>
    <row r="285" spans="1:13" ht="20.100000000000001" customHeight="1" x14ac:dyDescent="0.25">
      <c r="A285" s="161" t="s">
        <v>108</v>
      </c>
      <c r="B285" s="58">
        <v>1151555.7289570014</v>
      </c>
      <c r="C285" s="58">
        <v>432694.04684189148</v>
      </c>
      <c r="D285" s="58">
        <v>64693.28323255109</v>
      </c>
      <c r="E285" s="58">
        <v>372469.94295964111</v>
      </c>
      <c r="F285" s="58">
        <v>600618.64117382641</v>
      </c>
      <c r="G285" s="58">
        <v>209.99911670346876</v>
      </c>
      <c r="H285" s="58">
        <v>0</v>
      </c>
      <c r="I285" s="58">
        <v>369194.72192486323</v>
      </c>
      <c r="J285" s="59">
        <f t="shared" si="7"/>
        <v>2991436.364206478</v>
      </c>
      <c r="K285" s="150"/>
      <c r="M285" s="150"/>
    </row>
    <row r="286" spans="1:13" ht="20.100000000000001" customHeight="1" x14ac:dyDescent="0.25">
      <c r="A286" s="161" t="s">
        <v>54</v>
      </c>
      <c r="B286" s="58">
        <v>3952536.0227032327</v>
      </c>
      <c r="C286" s="58">
        <v>236255.40095375531</v>
      </c>
      <c r="D286" s="58">
        <v>23207451.403457664</v>
      </c>
      <c r="E286" s="58">
        <v>445927.20378219261</v>
      </c>
      <c r="F286" s="58">
        <v>759188.40205859533</v>
      </c>
      <c r="G286" s="58">
        <v>807835.80184675101</v>
      </c>
      <c r="H286" s="58">
        <v>867774.60552344332</v>
      </c>
      <c r="I286" s="58">
        <v>531037.20458642952</v>
      </c>
      <c r="J286" s="59">
        <f t="shared" si="7"/>
        <v>30808006.044912063</v>
      </c>
      <c r="K286" s="150"/>
      <c r="M286" s="150"/>
    </row>
    <row r="287" spans="1:13" ht="20.100000000000001" customHeight="1" x14ac:dyDescent="0.25">
      <c r="A287" s="161" t="s">
        <v>55</v>
      </c>
      <c r="B287" s="58">
        <v>5085881.3324996838</v>
      </c>
      <c r="C287" s="58">
        <v>7183255.7238137471</v>
      </c>
      <c r="D287" s="58">
        <v>2007235.3539415987</v>
      </c>
      <c r="E287" s="58">
        <v>4467628.4878343279</v>
      </c>
      <c r="F287" s="58">
        <v>2793309.5496137985</v>
      </c>
      <c r="G287" s="58">
        <v>1158270.5711113808</v>
      </c>
      <c r="H287" s="58">
        <v>1548846.3355475583</v>
      </c>
      <c r="I287" s="58">
        <v>1137865.905637905</v>
      </c>
      <c r="J287" s="59">
        <f t="shared" si="7"/>
        <v>25382293.260000002</v>
      </c>
      <c r="K287" s="150"/>
      <c r="M287" s="150"/>
    </row>
    <row r="288" spans="1:13" ht="19.5" customHeight="1" thickBot="1" x14ac:dyDescent="0.3">
      <c r="A288" s="68" t="s">
        <v>271</v>
      </c>
      <c r="B288" s="53">
        <f>SUM(B226:B287)</f>
        <v>22514597.930504456</v>
      </c>
      <c r="C288" s="53">
        <f>SUM(C226:C287)</f>
        <v>39401522.183674328</v>
      </c>
      <c r="D288" s="53">
        <f t="shared" ref="D288:G288" si="8">SUM(D226:D287)</f>
        <v>43354237.131450161</v>
      </c>
      <c r="E288" s="53">
        <f t="shared" si="8"/>
        <v>33685220.956551902</v>
      </c>
      <c r="F288" s="53">
        <f t="shared" si="8"/>
        <v>26086750.425790288</v>
      </c>
      <c r="G288" s="53">
        <f t="shared" si="8"/>
        <v>8273445.4290283602</v>
      </c>
      <c r="H288" s="53">
        <f>SUM(H226:H287)</f>
        <v>16464334.083578963</v>
      </c>
      <c r="I288" s="53">
        <f>SUM(I226:I287)</f>
        <v>9423312.3073296603</v>
      </c>
      <c r="J288" s="54">
        <f>SUM(J226:J287)</f>
        <v>199203420.44790813</v>
      </c>
      <c r="K288" s="156"/>
    </row>
    <row r="289" spans="1:12" s="147" customFormat="1" ht="12.75" customHeight="1" x14ac:dyDescent="0.25">
      <c r="A289" s="116" t="s">
        <v>244</v>
      </c>
      <c r="B289" s="117"/>
      <c r="C289" s="117"/>
      <c r="D289" s="117"/>
      <c r="E289" s="117"/>
      <c r="F289" s="117"/>
      <c r="L289" s="148"/>
    </row>
    <row r="290" spans="1:12" s="147" customFormat="1" ht="12.75" customHeight="1" x14ac:dyDescent="0.25">
      <c r="A290" s="116" t="s">
        <v>269</v>
      </c>
      <c r="B290" s="117"/>
      <c r="C290" s="117"/>
      <c r="D290" s="117"/>
      <c r="E290" s="117"/>
      <c r="F290" s="117"/>
      <c r="J290" s="150"/>
      <c r="L290" s="148"/>
    </row>
    <row r="291" spans="1:12" s="147" customFormat="1" ht="12" customHeight="1" x14ac:dyDescent="0.25">
      <c r="A291" s="116" t="s">
        <v>267</v>
      </c>
      <c r="B291" s="117"/>
      <c r="C291" s="117"/>
      <c r="D291" s="117"/>
      <c r="E291" s="117"/>
      <c r="F291" s="117"/>
      <c r="L291" s="148"/>
    </row>
    <row r="292" spans="1:12" s="147" customFormat="1" x14ac:dyDescent="0.25">
      <c r="L292" s="148"/>
    </row>
    <row r="293" spans="1:12" s="148" customFormat="1" x14ac:dyDescent="0.25"/>
    <row r="294" spans="1:12" s="147" customFormat="1" x14ac:dyDescent="0.25">
      <c r="B294" s="157"/>
      <c r="C294" s="157"/>
      <c r="D294" s="157"/>
      <c r="E294" s="157"/>
      <c r="F294" s="157"/>
      <c r="G294" s="157"/>
      <c r="H294" s="157"/>
      <c r="I294" s="157"/>
      <c r="L294" s="148"/>
    </row>
    <row r="295" spans="1:12" s="147" customFormat="1" x14ac:dyDescent="0.25">
      <c r="B295" s="150"/>
      <c r="C295" s="150"/>
      <c r="D295" s="150"/>
      <c r="E295" s="150"/>
      <c r="F295" s="150"/>
      <c r="G295" s="150"/>
      <c r="H295" s="150"/>
      <c r="I295" s="150"/>
      <c r="J295" s="150"/>
      <c r="L295" s="148"/>
    </row>
    <row r="296" spans="1:12" s="147" customFormat="1" x14ac:dyDescent="0.25">
      <c r="L296" s="148"/>
    </row>
    <row r="297" spans="1:12" s="147" customFormat="1" x14ac:dyDescent="0.25">
      <c r="J297" s="157"/>
      <c r="L297" s="148"/>
    </row>
    <row r="298" spans="1:12" s="147" customFormat="1" x14ac:dyDescent="0.25">
      <c r="L298" s="148"/>
    </row>
    <row r="299" spans="1:12" s="147" customFormat="1" x14ac:dyDescent="0.25">
      <c r="L299" s="148"/>
    </row>
    <row r="300" spans="1:12" s="147" customFormat="1" x14ac:dyDescent="0.25">
      <c r="L300" s="148"/>
    </row>
    <row r="301" spans="1:12" s="147" customFormat="1" x14ac:dyDescent="0.25">
      <c r="L301" s="148"/>
    </row>
    <row r="302" spans="1:12" s="147" customFormat="1" x14ac:dyDescent="0.25">
      <c r="L302" s="148"/>
    </row>
    <row r="303" spans="1:12" s="147" customFormat="1" x14ac:dyDescent="0.25">
      <c r="L303" s="148"/>
    </row>
    <row r="304" spans="1:12" s="147" customFormat="1" x14ac:dyDescent="0.25">
      <c r="L304" s="148"/>
    </row>
  </sheetData>
  <mergeCells count="9">
    <mergeCell ref="A151:J151"/>
    <mergeCell ref="A223:J223"/>
    <mergeCell ref="A224:J224"/>
    <mergeCell ref="A4:J4"/>
    <mergeCell ref="A77:J77"/>
    <mergeCell ref="A78:J78"/>
    <mergeCell ref="A150:J150"/>
    <mergeCell ref="F145:J145"/>
    <mergeCell ref="A5:J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307"/>
  <sheetViews>
    <sheetView tabSelected="1" workbookViewId="0">
      <selection activeCell="K10" sqref="K10"/>
    </sheetView>
  </sheetViews>
  <sheetFormatPr baseColWidth="10" defaultColWidth="17.7109375" defaultRowHeight="15.75" x14ac:dyDescent="0.25"/>
  <cols>
    <col min="1" max="10" width="15.7109375" style="149" customWidth="1"/>
    <col min="11" max="11" width="17.7109375" style="147"/>
    <col min="12" max="12" width="17.7109375" style="148"/>
    <col min="13" max="15" width="17.7109375" style="147"/>
    <col min="16" max="16384" width="17.7109375" style="149"/>
  </cols>
  <sheetData>
    <row r="1" spans="1:13" s="147" customFormat="1" x14ac:dyDescent="0.25">
      <c r="L1" s="148"/>
    </row>
    <row r="2" spans="1:13" s="147" customFormat="1" x14ac:dyDescent="0.25">
      <c r="A2" s="147" t="s">
        <v>78</v>
      </c>
      <c r="L2" s="148"/>
    </row>
    <row r="3" spans="1:13" s="147" customFormat="1" x14ac:dyDescent="0.25">
      <c r="L3" s="148"/>
    </row>
    <row r="4" spans="1:13" s="147" customFormat="1" x14ac:dyDescent="0.25">
      <c r="L4" s="148"/>
    </row>
    <row r="5" spans="1:13" s="147" customFormat="1" x14ac:dyDescent="0.25">
      <c r="A5" s="199" t="s">
        <v>281</v>
      </c>
      <c r="B5" s="199"/>
      <c r="C5" s="199"/>
      <c r="D5" s="199"/>
      <c r="E5" s="199"/>
      <c r="F5" s="199"/>
      <c r="G5" s="199"/>
      <c r="H5" s="199"/>
      <c r="I5" s="199"/>
      <c r="J5" s="199"/>
      <c r="L5" s="148"/>
    </row>
    <row r="6" spans="1:13" s="147" customFormat="1" x14ac:dyDescent="0.25">
      <c r="A6" s="199" t="s">
        <v>83</v>
      </c>
      <c r="B6" s="199"/>
      <c r="C6" s="199"/>
      <c r="D6" s="199"/>
      <c r="E6" s="199"/>
      <c r="F6" s="199"/>
      <c r="G6" s="199"/>
      <c r="H6" s="199"/>
      <c r="I6" s="199"/>
      <c r="J6" s="199"/>
      <c r="L6" s="148"/>
    </row>
    <row r="7" spans="1:13" s="147" customFormat="1" ht="6" customHeight="1" thickBot="1" x14ac:dyDescent="0.3">
      <c r="L7" s="148"/>
    </row>
    <row r="8" spans="1:13" ht="19.5" customHeight="1" x14ac:dyDescent="0.25">
      <c r="A8" s="65" t="s">
        <v>1</v>
      </c>
      <c r="B8" s="66" t="s">
        <v>2</v>
      </c>
      <c r="C8" s="66" t="s">
        <v>3</v>
      </c>
      <c r="D8" s="66" t="s">
        <v>4</v>
      </c>
      <c r="E8" s="66" t="s">
        <v>5</v>
      </c>
      <c r="F8" s="66" t="s">
        <v>6</v>
      </c>
      <c r="G8" s="66" t="s">
        <v>7</v>
      </c>
      <c r="H8" s="66" t="s">
        <v>8</v>
      </c>
      <c r="I8" s="66" t="s">
        <v>9</v>
      </c>
      <c r="J8" s="67" t="s">
        <v>10</v>
      </c>
    </row>
    <row r="9" spans="1:13" ht="20.100000000000001" customHeight="1" x14ac:dyDescent="0.25">
      <c r="A9" s="161" t="s">
        <v>243</v>
      </c>
      <c r="B9" s="58">
        <v>26138.070305267829</v>
      </c>
      <c r="C9" s="58">
        <v>1609279.4301957793</v>
      </c>
      <c r="D9" s="58">
        <v>797494.90047272155</v>
      </c>
      <c r="E9" s="58">
        <v>473438.67253021151</v>
      </c>
      <c r="F9" s="58">
        <v>55345.161484156401</v>
      </c>
      <c r="G9" s="58">
        <v>0</v>
      </c>
      <c r="H9" s="58">
        <v>151202.22764666277</v>
      </c>
      <c r="I9" s="58">
        <v>92896.777652240373</v>
      </c>
      <c r="J9" s="59">
        <f>SUM(B9:I9)</f>
        <v>3205795.2402870399</v>
      </c>
      <c r="K9" s="150"/>
      <c r="M9" s="150"/>
    </row>
    <row r="10" spans="1:13" ht="20.100000000000001" customHeight="1" x14ac:dyDescent="0.25">
      <c r="A10" s="161" t="s">
        <v>12</v>
      </c>
      <c r="B10" s="58">
        <v>35286.275922343164</v>
      </c>
      <c r="C10" s="58">
        <v>22955.265444217875</v>
      </c>
      <c r="D10" s="58">
        <v>33250.376011104549</v>
      </c>
      <c r="E10" s="58">
        <v>20582.94662861004</v>
      </c>
      <c r="F10" s="58">
        <v>30199.27497932428</v>
      </c>
      <c r="G10" s="58">
        <v>60372.773156007592</v>
      </c>
      <c r="H10" s="58">
        <v>263414.00648781593</v>
      </c>
      <c r="I10" s="58">
        <v>40098.423788770415</v>
      </c>
      <c r="J10" s="59">
        <f t="shared" ref="J10:J70" si="0">SUM(B10:I10)</f>
        <v>506159.34241819382</v>
      </c>
      <c r="K10" s="150"/>
      <c r="M10" s="150"/>
    </row>
    <row r="11" spans="1:13" ht="20.100000000000001" customHeight="1" x14ac:dyDescent="0.25">
      <c r="A11" s="161" t="s">
        <v>13</v>
      </c>
      <c r="B11" s="58">
        <v>0</v>
      </c>
      <c r="C11" s="58">
        <v>0</v>
      </c>
      <c r="D11" s="58">
        <v>786.86561530546101</v>
      </c>
      <c r="E11" s="58">
        <v>536.82352941176464</v>
      </c>
      <c r="F11" s="58">
        <v>0</v>
      </c>
      <c r="G11" s="58">
        <v>1047.8619677489503</v>
      </c>
      <c r="H11" s="58">
        <v>0</v>
      </c>
      <c r="I11" s="58">
        <v>0</v>
      </c>
      <c r="J11" s="59">
        <f t="shared" si="0"/>
        <v>2371.5511124661762</v>
      </c>
      <c r="K11" s="150"/>
      <c r="M11" s="150"/>
    </row>
    <row r="12" spans="1:13" ht="20.100000000000001" customHeight="1" x14ac:dyDescent="0.25">
      <c r="A12" s="161" t="s">
        <v>14</v>
      </c>
      <c r="B12" s="58">
        <v>685.33300737454647</v>
      </c>
      <c r="C12" s="58">
        <v>12378.438344991357</v>
      </c>
      <c r="D12" s="58">
        <v>1562.1152530600523</v>
      </c>
      <c r="E12" s="58">
        <v>1056.7113006213592</v>
      </c>
      <c r="F12" s="58">
        <v>1274.3794784236395</v>
      </c>
      <c r="G12" s="58">
        <v>883.56993286880072</v>
      </c>
      <c r="H12" s="58">
        <v>520.88451993130275</v>
      </c>
      <c r="I12" s="58">
        <v>4286.6395671888458</v>
      </c>
      <c r="J12" s="59">
        <f t="shared" si="0"/>
        <v>22648.071404459904</v>
      </c>
      <c r="K12" s="150"/>
      <c r="M12" s="150"/>
    </row>
    <row r="13" spans="1:13" ht="20.100000000000001" customHeight="1" x14ac:dyDescent="0.25">
      <c r="A13" s="161" t="s">
        <v>15</v>
      </c>
      <c r="B13" s="58">
        <v>143.5307362696</v>
      </c>
      <c r="C13" s="58">
        <v>339.74744226756758</v>
      </c>
      <c r="D13" s="58">
        <v>9581.6197472844669</v>
      </c>
      <c r="E13" s="58">
        <v>68.116877236066159</v>
      </c>
      <c r="F13" s="58">
        <v>28.428575936026668</v>
      </c>
      <c r="G13" s="58">
        <v>139.41105182725289</v>
      </c>
      <c r="H13" s="58">
        <v>47154.279206758627</v>
      </c>
      <c r="I13" s="58">
        <v>3863.0622996287548</v>
      </c>
      <c r="J13" s="59">
        <f t="shared" si="0"/>
        <v>61318.195937208366</v>
      </c>
      <c r="K13" s="150"/>
      <c r="M13" s="150"/>
    </row>
    <row r="14" spans="1:13" ht="20.100000000000001" customHeight="1" x14ac:dyDescent="0.25">
      <c r="A14" s="161" t="s">
        <v>16</v>
      </c>
      <c r="B14" s="58">
        <v>11661.424067682728</v>
      </c>
      <c r="C14" s="58">
        <v>2930.4521172550158</v>
      </c>
      <c r="D14" s="58">
        <v>6079.555933203852</v>
      </c>
      <c r="E14" s="58">
        <v>24766.159838201616</v>
      </c>
      <c r="F14" s="58">
        <v>24573.178232095386</v>
      </c>
      <c r="G14" s="58">
        <v>21571.694353142258</v>
      </c>
      <c r="H14" s="58">
        <v>196460.75311701541</v>
      </c>
      <c r="I14" s="58">
        <v>14590.568099286438</v>
      </c>
      <c r="J14" s="59">
        <f t="shared" si="0"/>
        <v>302633.7857578827</v>
      </c>
      <c r="K14" s="150"/>
      <c r="M14" s="150"/>
    </row>
    <row r="15" spans="1:13" ht="20.100000000000001" customHeight="1" x14ac:dyDescent="0.25">
      <c r="A15" s="161" t="s">
        <v>17</v>
      </c>
      <c r="B15" s="58">
        <v>522.72880844204701</v>
      </c>
      <c r="C15" s="58">
        <v>1205.1065688086906</v>
      </c>
      <c r="D15" s="58">
        <v>7833.1284376282129</v>
      </c>
      <c r="E15" s="58">
        <v>838.25277280099886</v>
      </c>
      <c r="F15" s="58">
        <v>3574.6223517221824</v>
      </c>
      <c r="G15" s="58">
        <v>98004.66414775906</v>
      </c>
      <c r="H15" s="58">
        <v>102594.7739309617</v>
      </c>
      <c r="I15" s="58">
        <v>132143.92618586222</v>
      </c>
      <c r="J15" s="59">
        <f t="shared" si="0"/>
        <v>346717.20320398512</v>
      </c>
      <c r="K15" s="150"/>
      <c r="M15" s="150"/>
    </row>
    <row r="16" spans="1:13" ht="20.100000000000001" customHeight="1" x14ac:dyDescent="0.25">
      <c r="A16" s="161" t="s">
        <v>18</v>
      </c>
      <c r="B16" s="58">
        <v>151.94300213133056</v>
      </c>
      <c r="C16" s="58">
        <v>0</v>
      </c>
      <c r="D16" s="58">
        <v>5218.8802269292446</v>
      </c>
      <c r="E16" s="58">
        <v>1.9389830508474575</v>
      </c>
      <c r="F16" s="58">
        <v>190.65925189590916</v>
      </c>
      <c r="G16" s="58">
        <v>2006.7778897977171</v>
      </c>
      <c r="H16" s="58">
        <v>3288.6638018837489</v>
      </c>
      <c r="I16" s="58">
        <v>833.61364817184312</v>
      </c>
      <c r="J16" s="59">
        <f t="shared" si="0"/>
        <v>11692.476803860642</v>
      </c>
      <c r="K16" s="150"/>
      <c r="M16" s="150"/>
    </row>
    <row r="17" spans="1:15" ht="20.100000000000001" customHeight="1" x14ac:dyDescent="0.25">
      <c r="A17" s="161" t="s">
        <v>19</v>
      </c>
      <c r="B17" s="58">
        <v>4281.7217946189494</v>
      </c>
      <c r="C17" s="58">
        <v>793.60543410323282</v>
      </c>
      <c r="D17" s="58">
        <v>9335.0001173119126</v>
      </c>
      <c r="E17" s="58">
        <v>755.52241407404733</v>
      </c>
      <c r="F17" s="58">
        <v>9744.5947716840474</v>
      </c>
      <c r="G17" s="58">
        <v>24228.829463249836</v>
      </c>
      <c r="H17" s="58">
        <v>153309.56819472325</v>
      </c>
      <c r="I17" s="58">
        <v>2279.7126348003703</v>
      </c>
      <c r="J17" s="59">
        <f t="shared" si="0"/>
        <v>204728.55482456565</v>
      </c>
      <c r="K17" s="150"/>
      <c r="M17" s="150"/>
    </row>
    <row r="18" spans="1:15" ht="20.100000000000001" customHeight="1" x14ac:dyDescent="0.25">
      <c r="A18" s="161" t="s">
        <v>90</v>
      </c>
      <c r="B18" s="58">
        <v>1018.1732117914373</v>
      </c>
      <c r="C18" s="58">
        <v>0</v>
      </c>
      <c r="D18" s="58">
        <v>13.382233011771861</v>
      </c>
      <c r="E18" s="58">
        <v>847.67228589852175</v>
      </c>
      <c r="F18" s="58">
        <v>0</v>
      </c>
      <c r="G18" s="58">
        <v>0</v>
      </c>
      <c r="H18" s="58">
        <v>0</v>
      </c>
      <c r="I18" s="58">
        <v>0</v>
      </c>
      <c r="J18" s="59">
        <f t="shared" si="0"/>
        <v>1879.2277307017309</v>
      </c>
      <c r="K18" s="150"/>
      <c r="M18" s="150"/>
    </row>
    <row r="19" spans="1:15" s="152" customFormat="1" ht="20.100000000000001" customHeight="1" x14ac:dyDescent="0.25">
      <c r="A19" s="161" t="s">
        <v>20</v>
      </c>
      <c r="B19" s="58">
        <v>18812.093201826454</v>
      </c>
      <c r="C19" s="58">
        <v>19225.589209779984</v>
      </c>
      <c r="D19" s="58">
        <v>2808.2901049917</v>
      </c>
      <c r="E19" s="58">
        <v>35727.236280080659</v>
      </c>
      <c r="F19" s="58">
        <v>5570.2489015061019</v>
      </c>
      <c r="G19" s="58">
        <v>4833.806827088415</v>
      </c>
      <c r="H19" s="58">
        <v>47415.485580950059</v>
      </c>
      <c r="I19" s="58">
        <v>4068.4733419729009</v>
      </c>
      <c r="J19" s="59">
        <f t="shared" si="0"/>
        <v>138461.22344819625</v>
      </c>
      <c r="K19" s="150"/>
      <c r="L19" s="148"/>
      <c r="M19" s="150"/>
      <c r="N19" s="151"/>
      <c r="O19" s="151"/>
    </row>
    <row r="20" spans="1:15" s="152" customFormat="1" ht="20.100000000000001" customHeight="1" x14ac:dyDescent="0.25">
      <c r="A20" s="161" t="s">
        <v>21</v>
      </c>
      <c r="B20" s="58">
        <v>1231.047039818463</v>
      </c>
      <c r="C20" s="58">
        <v>12995.33940088157</v>
      </c>
      <c r="D20" s="58">
        <v>710.16481857544284</v>
      </c>
      <c r="E20" s="58">
        <v>2137.582994029266</v>
      </c>
      <c r="F20" s="58">
        <v>17455.623348655736</v>
      </c>
      <c r="G20" s="58">
        <v>7209.3154820307718</v>
      </c>
      <c r="H20" s="58">
        <v>307.40900121514568</v>
      </c>
      <c r="I20" s="58">
        <v>21870.082574086275</v>
      </c>
      <c r="J20" s="59">
        <f t="shared" si="0"/>
        <v>63916.564659292664</v>
      </c>
      <c r="K20" s="150"/>
      <c r="L20" s="148"/>
      <c r="M20" s="150"/>
      <c r="N20" s="151"/>
      <c r="O20" s="151"/>
    </row>
    <row r="21" spans="1:15" s="152" customFormat="1" ht="20.100000000000001" customHeight="1" x14ac:dyDescent="0.25">
      <c r="A21" s="161" t="s">
        <v>22</v>
      </c>
      <c r="B21" s="58">
        <v>0</v>
      </c>
      <c r="C21" s="58">
        <v>0</v>
      </c>
      <c r="D21" s="58">
        <v>45.864058634560109</v>
      </c>
      <c r="E21" s="58">
        <v>49415.482084160161</v>
      </c>
      <c r="F21" s="58">
        <v>205.77409193405626</v>
      </c>
      <c r="G21" s="58">
        <v>1052.94</v>
      </c>
      <c r="H21" s="58">
        <v>843.46173562733065</v>
      </c>
      <c r="I21" s="58">
        <v>0</v>
      </c>
      <c r="J21" s="59">
        <f t="shared" si="0"/>
        <v>51563.521970356109</v>
      </c>
      <c r="K21" s="150"/>
      <c r="L21" s="148"/>
      <c r="M21" s="150"/>
      <c r="N21" s="151"/>
      <c r="O21" s="151"/>
    </row>
    <row r="22" spans="1:15" s="152" customFormat="1" ht="20.100000000000001" customHeight="1" x14ac:dyDescent="0.25">
      <c r="A22" s="161" t="s">
        <v>23</v>
      </c>
      <c r="B22" s="58">
        <v>8392.3896351874882</v>
      </c>
      <c r="C22" s="58">
        <v>16787.577912508114</v>
      </c>
      <c r="D22" s="58">
        <v>2067.1656665704527</v>
      </c>
      <c r="E22" s="58">
        <v>13432.019717412653</v>
      </c>
      <c r="F22" s="58">
        <v>22194.953145323183</v>
      </c>
      <c r="G22" s="58">
        <v>13323.947731654318</v>
      </c>
      <c r="H22" s="58">
        <v>1262.6213126347968</v>
      </c>
      <c r="I22" s="58">
        <v>7477.2366389272102</v>
      </c>
      <c r="J22" s="59">
        <f t="shared" si="0"/>
        <v>84937.911760218223</v>
      </c>
      <c r="K22" s="150"/>
      <c r="L22" s="148"/>
      <c r="M22" s="150"/>
      <c r="N22" s="151"/>
      <c r="O22" s="151"/>
    </row>
    <row r="23" spans="1:15" s="152" customFormat="1" ht="20.100000000000001" customHeight="1" x14ac:dyDescent="0.25">
      <c r="A23" s="161" t="s">
        <v>24</v>
      </c>
      <c r="B23" s="58">
        <v>56100.409350032009</v>
      </c>
      <c r="C23" s="58">
        <v>39828.938526020007</v>
      </c>
      <c r="D23" s="58">
        <v>43681.809919084946</v>
      </c>
      <c r="E23" s="58">
        <v>98569.619656186958</v>
      </c>
      <c r="F23" s="58">
        <v>30038.319411864373</v>
      </c>
      <c r="G23" s="58">
        <v>11000.70870629303</v>
      </c>
      <c r="H23" s="58">
        <v>27429.564599322974</v>
      </c>
      <c r="I23" s="58">
        <v>18268.387789539636</v>
      </c>
      <c r="J23" s="59">
        <f t="shared" si="0"/>
        <v>324917.75795834395</v>
      </c>
      <c r="K23" s="150"/>
      <c r="L23" s="148"/>
      <c r="M23" s="150"/>
      <c r="N23" s="151"/>
      <c r="O23" s="151"/>
    </row>
    <row r="24" spans="1:15" s="152" customFormat="1" ht="20.100000000000001" customHeight="1" x14ac:dyDescent="0.25">
      <c r="A24" s="161" t="s">
        <v>91</v>
      </c>
      <c r="B24" s="58">
        <v>0</v>
      </c>
      <c r="C24" s="58">
        <v>2497.2023356346522</v>
      </c>
      <c r="D24" s="58">
        <v>8.8877940455341502</v>
      </c>
      <c r="E24" s="58">
        <v>6.9638034129692832</v>
      </c>
      <c r="F24" s="58">
        <v>2355.8336492621943</v>
      </c>
      <c r="G24" s="58">
        <v>165.76182136602452</v>
      </c>
      <c r="H24" s="58">
        <v>0</v>
      </c>
      <c r="I24" s="58">
        <v>1419.4486592413004</v>
      </c>
      <c r="J24" s="59">
        <f t="shared" si="0"/>
        <v>6454.0980629626747</v>
      </c>
      <c r="K24" s="150"/>
      <c r="L24" s="148"/>
      <c r="M24" s="150"/>
      <c r="N24" s="151"/>
      <c r="O24" s="151"/>
    </row>
    <row r="25" spans="1:15" s="152" customFormat="1" ht="20.100000000000001" customHeight="1" x14ac:dyDescent="0.25">
      <c r="A25" s="161" t="s">
        <v>25</v>
      </c>
      <c r="B25" s="58">
        <v>11125.242997838392</v>
      </c>
      <c r="C25" s="58">
        <v>2887.2622128200401</v>
      </c>
      <c r="D25" s="58">
        <v>12303.317481227274</v>
      </c>
      <c r="E25" s="58">
        <v>7546.5014270250931</v>
      </c>
      <c r="F25" s="58">
        <v>5983.9117424518599</v>
      </c>
      <c r="G25" s="58">
        <v>8528.9840060744427</v>
      </c>
      <c r="H25" s="58">
        <v>14462.336295069252</v>
      </c>
      <c r="I25" s="58">
        <v>919.09454594940644</v>
      </c>
      <c r="J25" s="59">
        <f t="shared" si="0"/>
        <v>63756.65070845576</v>
      </c>
      <c r="K25" s="150"/>
      <c r="L25" s="148"/>
      <c r="M25" s="150"/>
      <c r="N25" s="151"/>
      <c r="O25" s="151"/>
    </row>
    <row r="26" spans="1:15" s="152" customFormat="1" ht="20.100000000000001" customHeight="1" x14ac:dyDescent="0.25">
      <c r="A26" s="161" t="s">
        <v>26</v>
      </c>
      <c r="B26" s="58">
        <v>0</v>
      </c>
      <c r="C26" s="58">
        <v>0</v>
      </c>
      <c r="D26" s="58">
        <v>46.117278174453887</v>
      </c>
      <c r="E26" s="58">
        <v>10484.217300520962</v>
      </c>
      <c r="F26" s="58">
        <v>20</v>
      </c>
      <c r="G26" s="58">
        <v>0</v>
      </c>
      <c r="H26" s="58">
        <v>0</v>
      </c>
      <c r="I26" s="58">
        <v>0</v>
      </c>
      <c r="J26" s="59">
        <f t="shared" si="0"/>
        <v>10550.334578695416</v>
      </c>
      <c r="K26" s="150"/>
      <c r="L26" s="148"/>
      <c r="M26" s="150"/>
      <c r="N26" s="151"/>
      <c r="O26" s="151"/>
    </row>
    <row r="27" spans="1:15" s="152" customFormat="1" ht="20.100000000000001" customHeight="1" x14ac:dyDescent="0.25">
      <c r="A27" s="161" t="s">
        <v>27</v>
      </c>
      <c r="B27" s="58">
        <v>7657.5947841704055</v>
      </c>
      <c r="C27" s="58">
        <v>13889.876563506128</v>
      </c>
      <c r="D27" s="58">
        <v>7029.7298989664332</v>
      </c>
      <c r="E27" s="58">
        <v>11070.840688363038</v>
      </c>
      <c r="F27" s="58">
        <v>22278.692350822192</v>
      </c>
      <c r="G27" s="58">
        <v>7070.991483341435</v>
      </c>
      <c r="H27" s="58">
        <v>15609.438254597799</v>
      </c>
      <c r="I27" s="58">
        <v>9278.0449382163333</v>
      </c>
      <c r="J27" s="59">
        <f t="shared" si="0"/>
        <v>93885.208961983764</v>
      </c>
      <c r="K27" s="150"/>
      <c r="L27" s="148"/>
      <c r="M27" s="150"/>
      <c r="N27" s="151"/>
      <c r="O27" s="151"/>
    </row>
    <row r="28" spans="1:15" s="152" customFormat="1" ht="20.100000000000001" customHeight="1" x14ac:dyDescent="0.25">
      <c r="A28" s="161" t="s">
        <v>28</v>
      </c>
      <c r="B28" s="58">
        <v>1932.8962400079654</v>
      </c>
      <c r="C28" s="58">
        <v>548.3619469351255</v>
      </c>
      <c r="D28" s="58">
        <v>1649.6195118610883</v>
      </c>
      <c r="E28" s="58">
        <v>3609.2748123019846</v>
      </c>
      <c r="F28" s="58">
        <v>1312.0460975519873</v>
      </c>
      <c r="G28" s="58">
        <v>3101.5841186008402</v>
      </c>
      <c r="H28" s="58">
        <v>20404.024243325668</v>
      </c>
      <c r="I28" s="58">
        <v>334.05224017312713</v>
      </c>
      <c r="J28" s="59">
        <f t="shared" si="0"/>
        <v>32891.859210757786</v>
      </c>
      <c r="K28" s="150"/>
      <c r="L28" s="148"/>
      <c r="M28" s="150"/>
      <c r="N28" s="151"/>
      <c r="O28" s="151"/>
    </row>
    <row r="29" spans="1:15" s="152" customFormat="1" ht="20.100000000000001" customHeight="1" x14ac:dyDescent="0.25">
      <c r="A29" s="161" t="s">
        <v>29</v>
      </c>
      <c r="B29" s="58">
        <v>5363.4667016804869</v>
      </c>
      <c r="C29" s="58">
        <v>0</v>
      </c>
      <c r="D29" s="58">
        <v>3005.9383893316658</v>
      </c>
      <c r="E29" s="58">
        <v>9207.8803320665538</v>
      </c>
      <c r="F29" s="58">
        <v>14253.504993954328</v>
      </c>
      <c r="G29" s="58">
        <v>2657.3406281857096</v>
      </c>
      <c r="H29" s="58">
        <v>36522.039019584925</v>
      </c>
      <c r="I29" s="58">
        <v>13.154691503331925</v>
      </c>
      <c r="J29" s="59">
        <f t="shared" si="0"/>
        <v>71023.324756307004</v>
      </c>
      <c r="K29" s="150"/>
      <c r="L29" s="148"/>
      <c r="M29" s="150"/>
      <c r="N29" s="151"/>
      <c r="O29" s="151"/>
    </row>
    <row r="30" spans="1:15" s="152" customFormat="1" ht="20.100000000000001" customHeight="1" x14ac:dyDescent="0.25">
      <c r="A30" s="161" t="s">
        <v>30</v>
      </c>
      <c r="B30" s="58">
        <v>537.64704453896388</v>
      </c>
      <c r="C30" s="58">
        <v>47.562190155609393</v>
      </c>
      <c r="D30" s="58">
        <v>170.03003245960943</v>
      </c>
      <c r="E30" s="58">
        <v>1134.4156148684644</v>
      </c>
      <c r="F30" s="58">
        <v>4826.07202604132</v>
      </c>
      <c r="G30" s="58">
        <v>283.84446405527888</v>
      </c>
      <c r="H30" s="58">
        <v>67.326069779669567</v>
      </c>
      <c r="I30" s="58">
        <v>87.740254359195617</v>
      </c>
      <c r="J30" s="59">
        <f t="shared" si="0"/>
        <v>7154.6376962581107</v>
      </c>
      <c r="K30" s="150"/>
      <c r="L30" s="148"/>
      <c r="M30" s="150"/>
      <c r="N30" s="151"/>
      <c r="O30" s="151"/>
    </row>
    <row r="31" spans="1:15" s="152" customFormat="1" ht="20.100000000000001" customHeight="1" x14ac:dyDescent="0.25">
      <c r="A31" s="161" t="s">
        <v>31</v>
      </c>
      <c r="B31" s="58">
        <v>783.73385025175264</v>
      </c>
      <c r="C31" s="58">
        <v>36.136179117804026</v>
      </c>
      <c r="D31" s="58">
        <v>5.553120865486779</v>
      </c>
      <c r="E31" s="58">
        <v>17290.67997961638</v>
      </c>
      <c r="F31" s="58">
        <v>671.77579964252345</v>
      </c>
      <c r="G31" s="58">
        <v>2.1285327446462632</v>
      </c>
      <c r="H31" s="58">
        <v>29.871515278515847</v>
      </c>
      <c r="I31" s="58">
        <v>118.03788928783794</v>
      </c>
      <c r="J31" s="59">
        <f t="shared" si="0"/>
        <v>18937.916866804946</v>
      </c>
      <c r="K31" s="150"/>
      <c r="L31" s="148"/>
      <c r="M31" s="150"/>
      <c r="N31" s="151"/>
      <c r="O31" s="151"/>
    </row>
    <row r="32" spans="1:15" s="152" customFormat="1" ht="20.100000000000001" customHeight="1" x14ac:dyDescent="0.25">
      <c r="A32" s="161" t="s">
        <v>32</v>
      </c>
      <c r="B32" s="58">
        <v>74.198360487303958</v>
      </c>
      <c r="C32" s="58">
        <v>2.447963619443875</v>
      </c>
      <c r="D32" s="58">
        <v>0</v>
      </c>
      <c r="E32" s="58">
        <v>18629.923102859764</v>
      </c>
      <c r="F32" s="58">
        <v>2235.9646844658014</v>
      </c>
      <c r="G32" s="58">
        <v>77.843288381641202</v>
      </c>
      <c r="H32" s="58">
        <v>32.640433952433625</v>
      </c>
      <c r="I32" s="58">
        <v>37.943436101380065</v>
      </c>
      <c r="J32" s="59">
        <f t="shared" si="0"/>
        <v>21090.96126986777</v>
      </c>
      <c r="K32" s="150"/>
      <c r="L32" s="148"/>
      <c r="M32" s="150"/>
      <c r="N32" s="151"/>
      <c r="O32" s="151"/>
    </row>
    <row r="33" spans="1:15" s="152" customFormat="1" ht="20.100000000000001" customHeight="1" x14ac:dyDescent="0.25">
      <c r="A33" s="161" t="s">
        <v>33</v>
      </c>
      <c r="B33" s="58">
        <v>8.4242038924898068</v>
      </c>
      <c r="C33" s="58">
        <v>0</v>
      </c>
      <c r="D33" s="58">
        <v>64.84064327485379</v>
      </c>
      <c r="E33" s="58">
        <v>6554.9769130324121</v>
      </c>
      <c r="F33" s="58">
        <v>85.70269251012293</v>
      </c>
      <c r="G33" s="58">
        <v>146.71309689200578</v>
      </c>
      <c r="H33" s="58">
        <v>41.074596519221572</v>
      </c>
      <c r="I33" s="58">
        <v>2.0099999999999998</v>
      </c>
      <c r="J33" s="59">
        <f t="shared" si="0"/>
        <v>6903.7421461211061</v>
      </c>
      <c r="K33" s="150"/>
      <c r="L33" s="148"/>
      <c r="M33" s="150"/>
      <c r="N33" s="151"/>
      <c r="O33" s="151"/>
    </row>
    <row r="34" spans="1:15" s="152" customFormat="1" ht="20.100000000000001" customHeight="1" x14ac:dyDescent="0.25">
      <c r="A34" s="161" t="s">
        <v>34</v>
      </c>
      <c r="B34" s="58">
        <v>463.53279419223281</v>
      </c>
      <c r="C34" s="58">
        <v>159.11921963302945</v>
      </c>
      <c r="D34" s="58">
        <v>135.26051276515994</v>
      </c>
      <c r="E34" s="58">
        <v>205.7653824441731</v>
      </c>
      <c r="F34" s="58">
        <v>15201.726401139014</v>
      </c>
      <c r="G34" s="58">
        <v>432.11127132905398</v>
      </c>
      <c r="H34" s="58">
        <v>4291.3902794475416</v>
      </c>
      <c r="I34" s="58">
        <v>802.04744465229919</v>
      </c>
      <c r="J34" s="59">
        <f t="shared" si="0"/>
        <v>21690.953305602503</v>
      </c>
      <c r="K34" s="150"/>
      <c r="L34" s="148"/>
      <c r="M34" s="150"/>
      <c r="N34" s="151"/>
      <c r="O34" s="151"/>
    </row>
    <row r="35" spans="1:15" s="152" customFormat="1" ht="20.100000000000001" customHeight="1" x14ac:dyDescent="0.25">
      <c r="A35" s="161" t="s">
        <v>84</v>
      </c>
      <c r="B35" s="58">
        <v>764.248393267898</v>
      </c>
      <c r="C35" s="58">
        <v>56.262517612721417</v>
      </c>
      <c r="D35" s="58">
        <v>11037.046564042041</v>
      </c>
      <c r="E35" s="58">
        <v>4391.0756631667064</v>
      </c>
      <c r="F35" s="58">
        <v>13359.822672766199</v>
      </c>
      <c r="G35" s="58">
        <v>8.0500227922441621</v>
      </c>
      <c r="H35" s="58">
        <v>33396.441144158271</v>
      </c>
      <c r="I35" s="58">
        <v>181.49746663836075</v>
      </c>
      <c r="J35" s="59">
        <f t="shared" si="0"/>
        <v>63194.444444444445</v>
      </c>
      <c r="K35" s="150"/>
      <c r="L35" s="148"/>
      <c r="M35" s="150"/>
      <c r="N35" s="151"/>
      <c r="O35" s="151"/>
    </row>
    <row r="36" spans="1:15" s="152" customFormat="1" ht="19.5" customHeight="1" x14ac:dyDescent="0.25">
      <c r="A36" s="161" t="s">
        <v>36</v>
      </c>
      <c r="B36" s="58">
        <v>0</v>
      </c>
      <c r="C36" s="58">
        <v>1172.7522370326362</v>
      </c>
      <c r="D36" s="58">
        <v>1458.9384103771179</v>
      </c>
      <c r="E36" s="58">
        <v>16851.128828565445</v>
      </c>
      <c r="F36" s="58">
        <v>646.50133370451454</v>
      </c>
      <c r="G36" s="58">
        <v>903.17332690839567</v>
      </c>
      <c r="H36" s="58">
        <v>1341.4854375275474</v>
      </c>
      <c r="I36" s="58">
        <v>21.004421231392637</v>
      </c>
      <c r="J36" s="59">
        <f t="shared" si="0"/>
        <v>22394.983995347047</v>
      </c>
      <c r="K36" s="150"/>
      <c r="L36" s="148"/>
      <c r="M36" s="150"/>
      <c r="N36" s="151"/>
      <c r="O36" s="151"/>
    </row>
    <row r="37" spans="1:15" s="152" customFormat="1" ht="19.5" customHeight="1" x14ac:dyDescent="0.25">
      <c r="A37" s="161" t="s">
        <v>37</v>
      </c>
      <c r="B37" s="58">
        <v>7.0113990099568273</v>
      </c>
      <c r="C37" s="58">
        <v>0</v>
      </c>
      <c r="D37" s="58">
        <v>0</v>
      </c>
      <c r="E37" s="58">
        <v>3868.2001640871695</v>
      </c>
      <c r="F37" s="58">
        <v>101.73958264786515</v>
      </c>
      <c r="G37" s="58">
        <v>20.720945603420944</v>
      </c>
      <c r="H37" s="58">
        <v>679.82254585273199</v>
      </c>
      <c r="I37" s="58">
        <v>100.85630685479967</v>
      </c>
      <c r="J37" s="59">
        <f t="shared" si="0"/>
        <v>4778.3509440559446</v>
      </c>
      <c r="K37" s="150"/>
      <c r="L37" s="148"/>
      <c r="M37" s="150"/>
      <c r="N37" s="151"/>
      <c r="O37" s="151"/>
    </row>
    <row r="38" spans="1:15" s="152" customFormat="1" ht="19.5" customHeight="1" x14ac:dyDescent="0.25">
      <c r="A38" s="161" t="s">
        <v>38</v>
      </c>
      <c r="B38" s="58">
        <v>403.04734866717274</v>
      </c>
      <c r="C38" s="58">
        <v>0</v>
      </c>
      <c r="D38" s="58">
        <v>1.1678212758991591</v>
      </c>
      <c r="E38" s="58">
        <v>1972.9863963041782</v>
      </c>
      <c r="F38" s="58">
        <v>60.681370880000003</v>
      </c>
      <c r="G38" s="58">
        <v>0</v>
      </c>
      <c r="H38" s="58">
        <v>0</v>
      </c>
      <c r="I38" s="58">
        <v>14.939276068351829</v>
      </c>
      <c r="J38" s="59">
        <f t="shared" si="0"/>
        <v>2452.8222131956018</v>
      </c>
      <c r="K38" s="150"/>
      <c r="L38" s="148"/>
      <c r="M38" s="150"/>
      <c r="N38" s="151"/>
      <c r="O38" s="151"/>
    </row>
    <row r="39" spans="1:15" s="152" customFormat="1" ht="20.100000000000001" customHeight="1" x14ac:dyDescent="0.25">
      <c r="A39" s="161" t="s">
        <v>39</v>
      </c>
      <c r="B39" s="58">
        <v>0</v>
      </c>
      <c r="C39" s="58">
        <v>0</v>
      </c>
      <c r="D39" s="58">
        <v>0</v>
      </c>
      <c r="E39" s="58">
        <v>6178.0578176236004</v>
      </c>
      <c r="F39" s="58">
        <v>69.48741676234215</v>
      </c>
      <c r="G39" s="58">
        <v>0</v>
      </c>
      <c r="H39" s="58">
        <v>2.0070000000000001</v>
      </c>
      <c r="I39" s="58">
        <v>0</v>
      </c>
      <c r="J39" s="59">
        <f t="shared" si="0"/>
        <v>6249.552234385942</v>
      </c>
      <c r="K39" s="150"/>
      <c r="L39" s="148"/>
      <c r="M39" s="150"/>
      <c r="N39" s="151"/>
      <c r="O39" s="151"/>
    </row>
    <row r="40" spans="1:15" s="152" customFormat="1" ht="20.100000000000001" customHeight="1" x14ac:dyDescent="0.25">
      <c r="A40" s="161" t="s">
        <v>40</v>
      </c>
      <c r="B40" s="58">
        <v>0</v>
      </c>
      <c r="C40" s="58">
        <v>0</v>
      </c>
      <c r="D40" s="58">
        <v>0</v>
      </c>
      <c r="E40" s="58">
        <v>1923.7126008551768</v>
      </c>
      <c r="F40" s="58">
        <v>0</v>
      </c>
      <c r="G40" s="58">
        <v>0</v>
      </c>
      <c r="H40" s="58">
        <v>0</v>
      </c>
      <c r="I40" s="58">
        <v>0</v>
      </c>
      <c r="J40" s="59">
        <f t="shared" si="0"/>
        <v>1923.7126008551768</v>
      </c>
      <c r="K40" s="150"/>
      <c r="L40" s="148"/>
      <c r="M40" s="150"/>
      <c r="N40" s="151"/>
      <c r="O40" s="151"/>
    </row>
    <row r="41" spans="1:15" s="152" customFormat="1" ht="20.100000000000001" customHeight="1" x14ac:dyDescent="0.25">
      <c r="A41" s="161" t="s">
        <v>41</v>
      </c>
      <c r="B41" s="58">
        <v>2044.2141573870667</v>
      </c>
      <c r="C41" s="58">
        <v>398.28470921247907</v>
      </c>
      <c r="D41" s="58">
        <v>1155.5593311942591</v>
      </c>
      <c r="E41" s="58">
        <v>313.76668298941991</v>
      </c>
      <c r="F41" s="58">
        <v>1399.1864877318997</v>
      </c>
      <c r="G41" s="58">
        <v>1671.664963690384</v>
      </c>
      <c r="H41" s="58">
        <v>2339.9961471092165</v>
      </c>
      <c r="I41" s="58">
        <v>1923.1652718897008</v>
      </c>
      <c r="J41" s="59">
        <f t="shared" si="0"/>
        <v>11245.837751204424</v>
      </c>
      <c r="K41" s="150"/>
      <c r="L41" s="148"/>
      <c r="M41" s="150"/>
      <c r="N41" s="151"/>
      <c r="O41" s="151"/>
    </row>
    <row r="42" spans="1:15" s="152" customFormat="1" ht="20.100000000000001" customHeight="1" x14ac:dyDescent="0.25">
      <c r="A42" s="161" t="s">
        <v>43</v>
      </c>
      <c r="B42" s="58">
        <v>0</v>
      </c>
      <c r="C42" s="58">
        <v>0</v>
      </c>
      <c r="D42" s="58">
        <v>0</v>
      </c>
      <c r="E42" s="58">
        <v>1660.5682923810114</v>
      </c>
      <c r="F42" s="58">
        <v>0</v>
      </c>
      <c r="G42" s="58">
        <v>0</v>
      </c>
      <c r="H42" s="58">
        <v>0</v>
      </c>
      <c r="I42" s="58">
        <v>0</v>
      </c>
      <c r="J42" s="59">
        <f t="shared" si="0"/>
        <v>1660.5682923810114</v>
      </c>
      <c r="K42" s="150"/>
      <c r="L42" s="148"/>
      <c r="M42" s="150"/>
      <c r="N42" s="151"/>
      <c r="O42" s="151"/>
    </row>
    <row r="43" spans="1:15" s="152" customFormat="1" ht="20.100000000000001" customHeight="1" x14ac:dyDescent="0.25">
      <c r="A43" s="161" t="s">
        <v>44</v>
      </c>
      <c r="B43" s="58">
        <v>1321.0353687205647</v>
      </c>
      <c r="C43" s="58">
        <v>0</v>
      </c>
      <c r="D43" s="58">
        <v>840.57951602173057</v>
      </c>
      <c r="E43" s="58">
        <v>150.75788062785352</v>
      </c>
      <c r="F43" s="58">
        <v>0</v>
      </c>
      <c r="G43" s="58">
        <v>0</v>
      </c>
      <c r="H43" s="58">
        <v>121.69402061855672</v>
      </c>
      <c r="I43" s="58">
        <v>0</v>
      </c>
      <c r="J43" s="59">
        <f t="shared" si="0"/>
        <v>2434.0667859887058</v>
      </c>
      <c r="K43" s="150"/>
      <c r="L43" s="148"/>
      <c r="M43" s="150"/>
      <c r="N43" s="151"/>
      <c r="O43" s="151"/>
    </row>
    <row r="44" spans="1:15" s="152" customFormat="1" ht="20.100000000000001" customHeight="1" x14ac:dyDescent="0.25">
      <c r="A44" s="161" t="s">
        <v>93</v>
      </c>
      <c r="B44" s="58">
        <v>683.04765783236428</v>
      </c>
      <c r="C44" s="58">
        <v>0</v>
      </c>
      <c r="D44" s="58">
        <v>113.99976424531829</v>
      </c>
      <c r="E44" s="58">
        <v>2807.5504170383952</v>
      </c>
      <c r="F44" s="58">
        <v>0</v>
      </c>
      <c r="G44" s="58">
        <v>0</v>
      </c>
      <c r="H44" s="58">
        <v>0</v>
      </c>
      <c r="I44" s="58">
        <v>0</v>
      </c>
      <c r="J44" s="59">
        <f t="shared" si="0"/>
        <v>3604.5978391160779</v>
      </c>
      <c r="K44" s="150"/>
      <c r="L44" s="148"/>
      <c r="M44" s="150"/>
      <c r="N44" s="151"/>
      <c r="O44" s="151"/>
    </row>
    <row r="45" spans="1:15" s="152" customFormat="1" ht="20.100000000000001" customHeight="1" x14ac:dyDescent="0.25">
      <c r="A45" s="161" t="s">
        <v>94</v>
      </c>
      <c r="B45" s="58">
        <v>0</v>
      </c>
      <c r="C45" s="58">
        <v>0</v>
      </c>
      <c r="D45" s="58">
        <v>0</v>
      </c>
      <c r="E45" s="58">
        <v>603.52948577425377</v>
      </c>
      <c r="F45" s="58">
        <v>0</v>
      </c>
      <c r="G45" s="58">
        <v>287.52637360074624</v>
      </c>
      <c r="H45" s="58">
        <v>0</v>
      </c>
      <c r="I45" s="58">
        <v>0</v>
      </c>
      <c r="J45" s="59">
        <f t="shared" si="0"/>
        <v>891.05585937499995</v>
      </c>
      <c r="K45" s="150"/>
      <c r="L45" s="148"/>
      <c r="M45" s="150"/>
      <c r="N45" s="151"/>
      <c r="O45" s="151"/>
    </row>
    <row r="46" spans="1:15" s="152" customFormat="1" ht="20.100000000000001" customHeight="1" x14ac:dyDescent="0.25">
      <c r="A46" s="161" t="s">
        <v>95</v>
      </c>
      <c r="B46" s="58">
        <v>49.723570970656347</v>
      </c>
      <c r="C46" s="58">
        <v>0</v>
      </c>
      <c r="D46" s="58">
        <v>52.074766064236698</v>
      </c>
      <c r="E46" s="58">
        <v>1278.7296996309528</v>
      </c>
      <c r="F46" s="58">
        <v>0</v>
      </c>
      <c r="G46" s="58">
        <v>0</v>
      </c>
      <c r="H46" s="58">
        <v>0</v>
      </c>
      <c r="I46" s="58">
        <v>0</v>
      </c>
      <c r="J46" s="59">
        <f t="shared" si="0"/>
        <v>1380.5280366658458</v>
      </c>
      <c r="K46" s="150"/>
      <c r="L46" s="148"/>
      <c r="M46" s="150"/>
      <c r="N46" s="151"/>
      <c r="O46" s="151"/>
    </row>
    <row r="47" spans="1:15" s="152" customFormat="1" ht="20.100000000000001" customHeight="1" x14ac:dyDescent="0.25">
      <c r="A47" s="161" t="s">
        <v>96</v>
      </c>
      <c r="B47" s="58">
        <v>65.031295088272387</v>
      </c>
      <c r="C47" s="58">
        <v>0</v>
      </c>
      <c r="D47" s="58">
        <v>0</v>
      </c>
      <c r="E47" s="58">
        <v>1945.5539048107639</v>
      </c>
      <c r="F47" s="58">
        <v>0</v>
      </c>
      <c r="G47" s="58">
        <v>0</v>
      </c>
      <c r="H47" s="58">
        <v>0</v>
      </c>
      <c r="I47" s="58">
        <v>0</v>
      </c>
      <c r="J47" s="59">
        <f t="shared" si="0"/>
        <v>2010.5851998990363</v>
      </c>
      <c r="K47" s="150"/>
      <c r="L47" s="148"/>
      <c r="M47" s="150"/>
      <c r="N47" s="151"/>
      <c r="O47" s="151"/>
    </row>
    <row r="48" spans="1:15" s="152" customFormat="1" ht="20.100000000000001" customHeight="1" x14ac:dyDescent="0.25">
      <c r="A48" s="161" t="s">
        <v>97</v>
      </c>
      <c r="B48" s="58">
        <v>5.2836130753506989</v>
      </c>
      <c r="C48" s="58">
        <v>0</v>
      </c>
      <c r="D48" s="58">
        <v>0</v>
      </c>
      <c r="E48" s="58">
        <v>4046.2452252281946</v>
      </c>
      <c r="F48" s="58">
        <v>167.20844525785731</v>
      </c>
      <c r="G48" s="58">
        <v>4.2540436304683782</v>
      </c>
      <c r="H48" s="58">
        <v>190.17422377335015</v>
      </c>
      <c r="I48" s="58">
        <v>19.264209418931735</v>
      </c>
      <c r="J48" s="59">
        <f t="shared" si="0"/>
        <v>4432.4297603841524</v>
      </c>
      <c r="K48" s="150"/>
      <c r="L48" s="148"/>
      <c r="M48" s="150"/>
      <c r="N48" s="151"/>
      <c r="O48" s="151"/>
    </row>
    <row r="49" spans="1:15" s="152" customFormat="1" ht="20.100000000000001" customHeight="1" x14ac:dyDescent="0.25">
      <c r="A49" s="161" t="s">
        <v>98</v>
      </c>
      <c r="B49" s="58">
        <v>138</v>
      </c>
      <c r="C49" s="58">
        <v>0</v>
      </c>
      <c r="D49" s="58">
        <v>324.27167485302715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9">
        <f t="shared" si="0"/>
        <v>462.27167485302715</v>
      </c>
      <c r="K49" s="150"/>
      <c r="L49" s="148"/>
      <c r="M49" s="150"/>
      <c r="N49" s="151"/>
      <c r="O49" s="151"/>
    </row>
    <row r="50" spans="1:15" s="152" customFormat="1" ht="20.100000000000001" customHeight="1" x14ac:dyDescent="0.25">
      <c r="A50" s="161" t="s">
        <v>99</v>
      </c>
      <c r="B50" s="58">
        <v>115.88688192452733</v>
      </c>
      <c r="C50" s="58">
        <v>685.91355669042218</v>
      </c>
      <c r="D50" s="58">
        <v>98.683122307308992</v>
      </c>
      <c r="E50" s="58">
        <v>207.93664412768021</v>
      </c>
      <c r="F50" s="58">
        <v>364.29259882150768</v>
      </c>
      <c r="G50" s="58">
        <v>0</v>
      </c>
      <c r="H50" s="58">
        <v>0</v>
      </c>
      <c r="I50" s="58">
        <v>184.10428543593176</v>
      </c>
      <c r="J50" s="59">
        <f t="shared" si="0"/>
        <v>1656.8170893073782</v>
      </c>
      <c r="K50" s="150"/>
      <c r="L50" s="148"/>
      <c r="M50" s="150"/>
      <c r="N50" s="151"/>
      <c r="O50" s="151"/>
    </row>
    <row r="51" spans="1:15" s="152" customFormat="1" ht="20.100000000000001" customHeight="1" x14ac:dyDescent="0.25">
      <c r="A51" s="161" t="s">
        <v>100</v>
      </c>
      <c r="B51" s="58">
        <v>1269.17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9">
        <f t="shared" si="0"/>
        <v>1269.17</v>
      </c>
      <c r="K51" s="150"/>
      <c r="L51" s="148"/>
      <c r="M51" s="150"/>
      <c r="N51" s="151"/>
      <c r="O51" s="151"/>
    </row>
    <row r="52" spans="1:15" s="152" customFormat="1" ht="20.100000000000001" customHeight="1" x14ac:dyDescent="0.25">
      <c r="A52" s="161" t="s">
        <v>45</v>
      </c>
      <c r="B52" s="58">
        <v>29059.058443486614</v>
      </c>
      <c r="C52" s="58">
        <v>626.58351361972586</v>
      </c>
      <c r="D52" s="58">
        <v>2403.9192396490448</v>
      </c>
      <c r="E52" s="58">
        <v>6788.5204235286401</v>
      </c>
      <c r="F52" s="58">
        <v>14870.114487361825</v>
      </c>
      <c r="G52" s="58">
        <v>16377.169846724561</v>
      </c>
      <c r="H52" s="58">
        <v>56664.566155181492</v>
      </c>
      <c r="I52" s="58">
        <v>535.67380467446515</v>
      </c>
      <c r="J52" s="59">
        <f t="shared" si="0"/>
        <v>127325.60591422638</v>
      </c>
      <c r="K52" s="150"/>
      <c r="L52" s="148"/>
      <c r="M52" s="150"/>
      <c r="N52" s="151"/>
      <c r="O52" s="151"/>
    </row>
    <row r="53" spans="1:15" s="152" customFormat="1" ht="20.100000000000001" customHeight="1" x14ac:dyDescent="0.25">
      <c r="A53" s="161" t="s">
        <v>46</v>
      </c>
      <c r="B53" s="58">
        <v>1679.6098584816405</v>
      </c>
      <c r="C53" s="58">
        <v>11492.22025840457</v>
      </c>
      <c r="D53" s="58">
        <v>884.53566143298565</v>
      </c>
      <c r="E53" s="58">
        <v>1786.8091483680755</v>
      </c>
      <c r="F53" s="58">
        <v>5307.856496381708</v>
      </c>
      <c r="G53" s="58">
        <v>1096.0848912839319</v>
      </c>
      <c r="H53" s="58">
        <v>4020.2749803893312</v>
      </c>
      <c r="I53" s="58">
        <v>16594.963002569872</v>
      </c>
      <c r="J53" s="59">
        <f t="shared" si="0"/>
        <v>42862.354297312115</v>
      </c>
      <c r="K53" s="150"/>
      <c r="L53" s="148"/>
      <c r="M53" s="150"/>
      <c r="N53" s="151"/>
      <c r="O53" s="151"/>
    </row>
    <row r="54" spans="1:15" s="152" customFormat="1" ht="20.100000000000001" customHeight="1" x14ac:dyDescent="0.25">
      <c r="A54" s="161" t="s">
        <v>47</v>
      </c>
      <c r="B54" s="58">
        <v>5018.3410945782862</v>
      </c>
      <c r="C54" s="58">
        <v>1952.4483403850329</v>
      </c>
      <c r="D54" s="58">
        <v>4789.1215315303971</v>
      </c>
      <c r="E54" s="58">
        <v>3361.5286474086233</v>
      </c>
      <c r="F54" s="58">
        <v>3786.6662330505928</v>
      </c>
      <c r="G54" s="58">
        <v>10603.961631649358</v>
      </c>
      <c r="H54" s="58">
        <v>6553.1280275057516</v>
      </c>
      <c r="I54" s="58">
        <v>2567.0345589862882</v>
      </c>
      <c r="J54" s="59">
        <f t="shared" si="0"/>
        <v>38632.230065094336</v>
      </c>
      <c r="K54" s="150"/>
      <c r="L54" s="148"/>
      <c r="M54" s="150"/>
      <c r="N54" s="151"/>
      <c r="O54" s="151"/>
    </row>
    <row r="55" spans="1:15" s="152" customFormat="1" ht="20.100000000000001" customHeight="1" x14ac:dyDescent="0.25">
      <c r="A55" s="161" t="s">
        <v>48</v>
      </c>
      <c r="B55" s="58">
        <v>566.19985545728684</v>
      </c>
      <c r="C55" s="58">
        <v>0</v>
      </c>
      <c r="D55" s="58">
        <v>2062.9311196452909</v>
      </c>
      <c r="E55" s="58">
        <v>3.2091114403000378</v>
      </c>
      <c r="F55" s="58">
        <v>199.4511618495176</v>
      </c>
      <c r="G55" s="58">
        <v>81107.30420216432</v>
      </c>
      <c r="H55" s="58">
        <v>949.21071443551205</v>
      </c>
      <c r="I55" s="58">
        <v>996.75551395733066</v>
      </c>
      <c r="J55" s="59">
        <f t="shared" si="0"/>
        <v>85885.061678949569</v>
      </c>
      <c r="K55" s="150"/>
      <c r="L55" s="148"/>
      <c r="M55" s="150"/>
      <c r="N55" s="151"/>
      <c r="O55" s="151"/>
    </row>
    <row r="56" spans="1:15" s="152" customFormat="1" ht="20.100000000000001" customHeight="1" x14ac:dyDescent="0.25">
      <c r="A56" s="161" t="s">
        <v>49</v>
      </c>
      <c r="B56" s="58">
        <v>285.47248808691347</v>
      </c>
      <c r="C56" s="58">
        <v>655.67252075668807</v>
      </c>
      <c r="D56" s="58">
        <v>80.058101915698344</v>
      </c>
      <c r="E56" s="58">
        <v>374.98758359929622</v>
      </c>
      <c r="F56" s="58">
        <v>5926.7321982624544</v>
      </c>
      <c r="G56" s="58">
        <v>42.18</v>
      </c>
      <c r="H56" s="58">
        <v>158.70170116718629</v>
      </c>
      <c r="I56" s="58">
        <v>2127.199540311386</v>
      </c>
      <c r="J56" s="59">
        <f t="shared" si="0"/>
        <v>9651.0041340996231</v>
      </c>
      <c r="K56" s="150"/>
      <c r="L56" s="148"/>
      <c r="M56" s="150"/>
      <c r="N56" s="151"/>
      <c r="O56" s="151"/>
    </row>
    <row r="57" spans="1:15" s="152" customFormat="1" ht="20.100000000000001" customHeight="1" x14ac:dyDescent="0.25">
      <c r="A57" s="161" t="s">
        <v>50</v>
      </c>
      <c r="B57" s="58">
        <v>3191.6238227459853</v>
      </c>
      <c r="C57" s="58">
        <v>30368.171373664856</v>
      </c>
      <c r="D57" s="58">
        <v>18.437869581493846</v>
      </c>
      <c r="E57" s="58">
        <v>453.52710467235698</v>
      </c>
      <c r="F57" s="58">
        <v>44289.068505600444</v>
      </c>
      <c r="G57" s="58">
        <v>0</v>
      </c>
      <c r="H57" s="58">
        <v>759.98777692333761</v>
      </c>
      <c r="I57" s="58">
        <v>538.30976166461323</v>
      </c>
      <c r="J57" s="59">
        <f t="shared" si="0"/>
        <v>79619.126214853095</v>
      </c>
      <c r="K57" s="150"/>
      <c r="L57" s="148"/>
      <c r="M57" s="150"/>
      <c r="N57" s="151"/>
      <c r="O57" s="151"/>
    </row>
    <row r="58" spans="1:15" s="152" customFormat="1" ht="20.100000000000001" customHeight="1" x14ac:dyDescent="0.25">
      <c r="A58" s="161" t="s">
        <v>51</v>
      </c>
      <c r="B58" s="58">
        <v>10051.178081220816</v>
      </c>
      <c r="C58" s="58">
        <v>2716.1676091667237</v>
      </c>
      <c r="D58" s="58">
        <v>4715.390949032244</v>
      </c>
      <c r="E58" s="58">
        <v>14160.636373428177</v>
      </c>
      <c r="F58" s="58">
        <v>17541.568879041635</v>
      </c>
      <c r="G58" s="58">
        <v>2675.0744664811373</v>
      </c>
      <c r="H58" s="58">
        <v>36050.525415719567</v>
      </c>
      <c r="I58" s="58">
        <v>3206.5968658495108</v>
      </c>
      <c r="J58" s="59">
        <f t="shared" si="0"/>
        <v>91117.138639939803</v>
      </c>
      <c r="K58" s="150"/>
      <c r="L58" s="148"/>
      <c r="M58" s="150"/>
      <c r="N58" s="151"/>
      <c r="O58" s="151"/>
    </row>
    <row r="59" spans="1:15" s="152" customFormat="1" ht="20.100000000000001" customHeight="1" x14ac:dyDescent="0.25">
      <c r="A59" s="161" t="s">
        <v>52</v>
      </c>
      <c r="B59" s="58">
        <v>18.103730426773105</v>
      </c>
      <c r="C59" s="58">
        <v>0</v>
      </c>
      <c r="D59" s="58">
        <v>0</v>
      </c>
      <c r="E59" s="58">
        <v>655.78837887626651</v>
      </c>
      <c r="F59" s="58">
        <v>0</v>
      </c>
      <c r="G59" s="58">
        <v>39</v>
      </c>
      <c r="H59" s="58">
        <v>0</v>
      </c>
      <c r="I59" s="58">
        <v>0</v>
      </c>
      <c r="J59" s="59">
        <f t="shared" si="0"/>
        <v>712.89210930303966</v>
      </c>
      <c r="K59" s="150"/>
      <c r="L59" s="148"/>
      <c r="M59" s="150"/>
      <c r="N59" s="151"/>
      <c r="O59" s="151"/>
    </row>
    <row r="60" spans="1:15" s="152" customFormat="1" ht="20.100000000000001" customHeight="1" x14ac:dyDescent="0.25">
      <c r="A60" s="161" t="s">
        <v>53</v>
      </c>
      <c r="B60" s="58">
        <v>179.62483097061539</v>
      </c>
      <c r="C60" s="58">
        <v>89.876350225408729</v>
      </c>
      <c r="D60" s="58">
        <v>0</v>
      </c>
      <c r="E60" s="58">
        <v>105</v>
      </c>
      <c r="F60" s="58">
        <v>583.70381706588455</v>
      </c>
      <c r="G60" s="58">
        <v>0</v>
      </c>
      <c r="H60" s="58">
        <v>0</v>
      </c>
      <c r="I60" s="58">
        <v>29.274430557818636</v>
      </c>
      <c r="J60" s="59">
        <f t="shared" si="0"/>
        <v>987.47942881972733</v>
      </c>
      <c r="K60" s="150"/>
      <c r="L60" s="148"/>
      <c r="M60" s="150"/>
      <c r="N60" s="151"/>
      <c r="O60" s="151"/>
    </row>
    <row r="61" spans="1:15" s="152" customFormat="1" ht="20.100000000000001" customHeight="1" x14ac:dyDescent="0.25">
      <c r="A61" s="161" t="s">
        <v>101</v>
      </c>
      <c r="B61" s="58">
        <v>2260.1118735989703</v>
      </c>
      <c r="C61" s="58">
        <v>560.18619199844977</v>
      </c>
      <c r="D61" s="58">
        <v>2.0792740470314253</v>
      </c>
      <c r="E61" s="58">
        <v>21.334846126727399</v>
      </c>
      <c r="F61" s="58">
        <v>854.77529243339552</v>
      </c>
      <c r="G61" s="58">
        <v>0</v>
      </c>
      <c r="H61" s="58">
        <v>0</v>
      </c>
      <c r="I61" s="58">
        <v>0</v>
      </c>
      <c r="J61" s="59">
        <f t="shared" si="0"/>
        <v>3698.4874782045745</v>
      </c>
      <c r="K61" s="150"/>
      <c r="L61" s="148"/>
      <c r="M61" s="150"/>
      <c r="N61" s="151"/>
      <c r="O61" s="151"/>
    </row>
    <row r="62" spans="1:15" s="152" customFormat="1" ht="20.100000000000001" customHeight="1" x14ac:dyDescent="0.25">
      <c r="A62" s="161" t="s">
        <v>102</v>
      </c>
      <c r="B62" s="58">
        <v>85.5523421429222</v>
      </c>
      <c r="C62" s="58">
        <v>2.309886933261974</v>
      </c>
      <c r="D62" s="58">
        <v>0</v>
      </c>
      <c r="E62" s="58">
        <v>500.11553525163572</v>
      </c>
      <c r="F62" s="58">
        <v>152.90090496566043</v>
      </c>
      <c r="G62" s="58">
        <v>0</v>
      </c>
      <c r="H62" s="58">
        <v>0</v>
      </c>
      <c r="I62" s="58">
        <v>12.104759639100273</v>
      </c>
      <c r="J62" s="59">
        <f t="shared" si="0"/>
        <v>752.98342893258052</v>
      </c>
      <c r="K62" s="150"/>
      <c r="L62" s="148"/>
      <c r="M62" s="150"/>
      <c r="N62" s="151"/>
      <c r="O62" s="151"/>
    </row>
    <row r="63" spans="1:15" s="152" customFormat="1" ht="20.100000000000001" customHeight="1" x14ac:dyDescent="0.25">
      <c r="A63" s="161" t="s">
        <v>103</v>
      </c>
      <c r="B63" s="58">
        <v>340.06130296488607</v>
      </c>
      <c r="C63" s="58">
        <v>149.48109731211272</v>
      </c>
      <c r="D63" s="58">
        <v>66.268656716417908</v>
      </c>
      <c r="E63" s="58">
        <v>0</v>
      </c>
      <c r="F63" s="58">
        <v>420.90410958904107</v>
      </c>
      <c r="G63" s="58">
        <v>91.418866080156391</v>
      </c>
      <c r="H63" s="58">
        <v>106.3275229207261</v>
      </c>
      <c r="I63" s="58">
        <v>1.2602739726027397</v>
      </c>
      <c r="J63" s="59">
        <f t="shared" si="0"/>
        <v>1175.7218295559433</v>
      </c>
      <c r="K63" s="150"/>
      <c r="L63" s="148"/>
      <c r="M63" s="150"/>
      <c r="N63" s="151"/>
      <c r="O63" s="151"/>
    </row>
    <row r="64" spans="1:15" s="152" customFormat="1" ht="20.100000000000001" customHeight="1" x14ac:dyDescent="0.25">
      <c r="A64" s="161" t="s">
        <v>104</v>
      </c>
      <c r="B64" s="58">
        <v>594.0933561248761</v>
      </c>
      <c r="C64" s="58">
        <v>0</v>
      </c>
      <c r="D64" s="58">
        <v>0</v>
      </c>
      <c r="E64" s="58">
        <v>55.384420367309744</v>
      </c>
      <c r="F64" s="58">
        <v>200.95733435547726</v>
      </c>
      <c r="G64" s="58">
        <v>0</v>
      </c>
      <c r="H64" s="58">
        <v>224.28401636348568</v>
      </c>
      <c r="I64" s="58">
        <v>62.636052266642267</v>
      </c>
      <c r="J64" s="59">
        <f t="shared" si="0"/>
        <v>1137.3551794777911</v>
      </c>
      <c r="K64" s="150"/>
      <c r="L64" s="148"/>
      <c r="M64" s="150"/>
      <c r="N64" s="151"/>
      <c r="O64" s="151"/>
    </row>
    <row r="65" spans="1:15" s="152" customFormat="1" ht="20.100000000000001" customHeight="1" x14ac:dyDescent="0.25">
      <c r="A65" s="161" t="s">
        <v>105</v>
      </c>
      <c r="B65" s="58">
        <v>1844.5642974704379</v>
      </c>
      <c r="C65" s="58">
        <v>11.012695939031309</v>
      </c>
      <c r="D65" s="58">
        <v>88.80359565747365</v>
      </c>
      <c r="E65" s="58">
        <v>0</v>
      </c>
      <c r="F65" s="58">
        <v>1920.5596220314237</v>
      </c>
      <c r="G65" s="58">
        <v>1761.4095967042299</v>
      </c>
      <c r="H65" s="58">
        <v>4520.1032354648196</v>
      </c>
      <c r="I65" s="58">
        <v>41.297609771367412</v>
      </c>
      <c r="J65" s="59">
        <f t="shared" si="0"/>
        <v>10187.750653038784</v>
      </c>
      <c r="K65" s="150"/>
      <c r="L65" s="148"/>
      <c r="M65" s="150"/>
      <c r="N65" s="151"/>
      <c r="O65" s="151"/>
    </row>
    <row r="66" spans="1:15" s="151" customFormat="1" ht="20.100000000000001" customHeight="1" x14ac:dyDescent="0.25">
      <c r="A66" s="189" t="s">
        <v>106</v>
      </c>
      <c r="B66" s="143">
        <v>1421.9910708960629</v>
      </c>
      <c r="C66" s="143">
        <v>561.81338401305788</v>
      </c>
      <c r="D66" s="143">
        <v>17348.954788991385</v>
      </c>
      <c r="E66" s="143">
        <v>134.51653127953023</v>
      </c>
      <c r="F66" s="143">
        <v>1255.5873226161634</v>
      </c>
      <c r="G66" s="143">
        <v>2351.3147444983165</v>
      </c>
      <c r="H66" s="143">
        <v>427.41299838586451</v>
      </c>
      <c r="I66" s="143">
        <v>1652.9529373352843</v>
      </c>
      <c r="J66" s="190">
        <f>SUM(B66:I66)</f>
        <v>25154.543778015664</v>
      </c>
      <c r="K66" s="150"/>
      <c r="L66" s="148"/>
      <c r="M66" s="150"/>
    </row>
    <row r="67" spans="1:15" s="152" customFormat="1" ht="20.100000000000001" customHeight="1" x14ac:dyDescent="0.25">
      <c r="A67" s="161" t="s">
        <v>107</v>
      </c>
      <c r="B67" s="58">
        <v>878.55684641710968</v>
      </c>
      <c r="C67" s="58">
        <v>468.43815851841885</v>
      </c>
      <c r="D67" s="58">
        <v>136.79861067273114</v>
      </c>
      <c r="E67" s="58">
        <v>185.05219916839701</v>
      </c>
      <c r="F67" s="58">
        <v>391.25270844704062</v>
      </c>
      <c r="G67" s="58">
        <v>1.5749655249088295</v>
      </c>
      <c r="H67" s="58">
        <v>83.861748834021455</v>
      </c>
      <c r="I67" s="58">
        <v>172.93514922774716</v>
      </c>
      <c r="J67" s="59">
        <f t="shared" si="0"/>
        <v>2318.4703868103743</v>
      </c>
      <c r="K67" s="150"/>
      <c r="L67" s="148"/>
      <c r="M67" s="150"/>
      <c r="N67" s="151"/>
      <c r="O67" s="151"/>
    </row>
    <row r="68" spans="1:15" s="152" customFormat="1" ht="20.100000000000001" customHeight="1" x14ac:dyDescent="0.25">
      <c r="A68" s="161" t="s">
        <v>108</v>
      </c>
      <c r="B68" s="58">
        <v>127.61634869591144</v>
      </c>
      <c r="C68" s="58">
        <v>277.5653381591805</v>
      </c>
      <c r="D68" s="58">
        <v>82.146515128856976</v>
      </c>
      <c r="E68" s="58">
        <v>0</v>
      </c>
      <c r="F68" s="58">
        <v>0</v>
      </c>
      <c r="G68" s="58">
        <v>0</v>
      </c>
      <c r="H68" s="58">
        <v>0</v>
      </c>
      <c r="I68" s="58">
        <v>146.36154927471213</v>
      </c>
      <c r="J68" s="59">
        <f t="shared" si="0"/>
        <v>633.68975125866109</v>
      </c>
      <c r="K68" s="150"/>
      <c r="L68" s="148"/>
      <c r="M68" s="150"/>
      <c r="N68" s="151"/>
      <c r="O68" s="151"/>
    </row>
    <row r="69" spans="1:15" s="152" customFormat="1" ht="20.100000000000001" customHeight="1" x14ac:dyDescent="0.25">
      <c r="A69" s="161" t="s">
        <v>54</v>
      </c>
      <c r="B69" s="58">
        <v>30882.236796596419</v>
      </c>
      <c r="C69" s="58">
        <v>8014.0296076557197</v>
      </c>
      <c r="D69" s="58">
        <v>29030.925300275081</v>
      </c>
      <c r="E69" s="58">
        <v>3023.827552184327</v>
      </c>
      <c r="F69" s="58">
        <v>19893.152092034568</v>
      </c>
      <c r="G69" s="58">
        <v>7862.3434869250577</v>
      </c>
      <c r="H69" s="58">
        <v>23924.539872528734</v>
      </c>
      <c r="I69" s="58">
        <v>6084.8019751182674</v>
      </c>
      <c r="J69" s="59">
        <f t="shared" si="0"/>
        <v>128715.85668331818</v>
      </c>
      <c r="K69" s="150"/>
      <c r="L69" s="148"/>
      <c r="M69" s="150"/>
      <c r="N69" s="151"/>
      <c r="O69" s="151"/>
    </row>
    <row r="70" spans="1:15" s="152" customFormat="1" ht="20.25" customHeight="1" x14ac:dyDescent="0.25">
      <c r="A70" s="161" t="s">
        <v>55</v>
      </c>
      <c r="B70" s="58">
        <v>148833.16571405326</v>
      </c>
      <c r="C70" s="58">
        <v>82308.846768869378</v>
      </c>
      <c r="D70" s="58">
        <v>80605.349891430829</v>
      </c>
      <c r="E70" s="58">
        <v>93999.427280334596</v>
      </c>
      <c r="F70" s="58">
        <v>58699.485413012357</v>
      </c>
      <c r="G70" s="58">
        <v>126879.49304454168</v>
      </c>
      <c r="H70" s="58">
        <v>235276.86471149721</v>
      </c>
      <c r="I70" s="58">
        <v>78329.78382004748</v>
      </c>
      <c r="J70" s="59">
        <f t="shared" si="0"/>
        <v>904932.41664378683</v>
      </c>
      <c r="K70" s="150"/>
      <c r="L70" s="148"/>
      <c r="M70" s="150"/>
      <c r="N70" s="151"/>
      <c r="O70" s="151"/>
    </row>
    <row r="71" spans="1:15" s="152" customFormat="1" ht="20.25" customHeight="1" thickBot="1" x14ac:dyDescent="0.3">
      <c r="A71" s="68" t="s">
        <v>10</v>
      </c>
      <c r="B71" s="53">
        <f t="shared" ref="B71:J71" si="1">SUM(B9:B70)</f>
        <v>436554.73890020564</v>
      </c>
      <c r="C71" s="53">
        <f t="shared" si="1"/>
        <v>1901355.495324204</v>
      </c>
      <c r="D71" s="53">
        <f t="shared" si="1"/>
        <v>1102286.4553544777</v>
      </c>
      <c r="E71" s="53">
        <f t="shared" si="1"/>
        <v>981725.66208774352</v>
      </c>
      <c r="F71" s="53">
        <f t="shared" si="1"/>
        <v>462084.10494903394</v>
      </c>
      <c r="G71" s="53">
        <f t="shared" si="1"/>
        <v>521927.32283924235</v>
      </c>
      <c r="H71" s="53">
        <f t="shared" si="1"/>
        <v>1494455.2492394142</v>
      </c>
      <c r="I71" s="53">
        <f t="shared" si="1"/>
        <v>471233.25116272143</v>
      </c>
      <c r="J71" s="53">
        <f t="shared" si="1"/>
        <v>7371622.2798570441</v>
      </c>
      <c r="K71" s="153"/>
      <c r="L71" s="148"/>
      <c r="M71" s="151"/>
      <c r="N71" s="151"/>
      <c r="O71" s="151"/>
    </row>
    <row r="72" spans="1:15" s="151" customFormat="1" ht="12" customHeight="1" x14ac:dyDescent="0.25">
      <c r="A72" s="111" t="s">
        <v>122</v>
      </c>
      <c r="B72" s="111"/>
      <c r="C72" s="111"/>
      <c r="D72" s="111"/>
      <c r="E72" s="111"/>
      <c r="F72" s="111" t="s">
        <v>284</v>
      </c>
      <c r="G72" s="111"/>
      <c r="H72" s="155"/>
      <c r="I72" s="155"/>
      <c r="J72" s="155"/>
      <c r="L72" s="148"/>
    </row>
    <row r="73" spans="1:15" s="151" customFormat="1" ht="14.25" customHeight="1" x14ac:dyDescent="0.25">
      <c r="A73" s="111" t="s">
        <v>123</v>
      </c>
      <c r="B73" s="111"/>
      <c r="C73" s="111"/>
      <c r="D73" s="111"/>
      <c r="E73" s="111"/>
      <c r="F73" s="111"/>
      <c r="G73" s="111"/>
      <c r="H73" s="155"/>
      <c r="I73" s="155"/>
      <c r="J73" s="155"/>
      <c r="L73" s="148"/>
    </row>
    <row r="74" spans="1:15" s="151" customFormat="1" ht="20.25" customHeight="1" x14ac:dyDescent="0.25">
      <c r="A74" s="154"/>
      <c r="B74" s="155"/>
      <c r="C74" s="155"/>
      <c r="D74" s="155"/>
      <c r="E74" s="155"/>
      <c r="F74" s="155"/>
      <c r="G74" s="155"/>
      <c r="H74" s="155"/>
      <c r="I74" s="155"/>
      <c r="J74" s="155"/>
      <c r="L74" s="148"/>
    </row>
    <row r="75" spans="1:15" s="147" customFormat="1" x14ac:dyDescent="0.25">
      <c r="J75" s="150"/>
      <c r="L75" s="148"/>
    </row>
    <row r="76" spans="1:15" s="147" customFormat="1" x14ac:dyDescent="0.25">
      <c r="L76" s="148"/>
    </row>
    <row r="77" spans="1:15" s="147" customFormat="1" x14ac:dyDescent="0.25">
      <c r="L77" s="148"/>
    </row>
    <row r="78" spans="1:15" s="147" customFormat="1" x14ac:dyDescent="0.25">
      <c r="A78" s="199" t="s">
        <v>277</v>
      </c>
      <c r="B78" s="199"/>
      <c r="C78" s="199"/>
      <c r="D78" s="199"/>
      <c r="E78" s="199"/>
      <c r="F78" s="199"/>
      <c r="G78" s="199"/>
      <c r="H78" s="199"/>
      <c r="I78" s="199"/>
      <c r="J78" s="199"/>
      <c r="L78" s="148"/>
    </row>
    <row r="79" spans="1:15" s="147" customFormat="1" x14ac:dyDescent="0.25">
      <c r="A79" s="199" t="s">
        <v>83</v>
      </c>
      <c r="B79" s="199"/>
      <c r="C79" s="199"/>
      <c r="D79" s="199"/>
      <c r="E79" s="199"/>
      <c r="F79" s="199"/>
      <c r="G79" s="199"/>
      <c r="H79" s="199"/>
      <c r="I79" s="199"/>
      <c r="J79" s="199"/>
      <c r="L79" s="148"/>
    </row>
    <row r="80" spans="1:15" s="147" customFormat="1" ht="6.75" customHeight="1" thickBot="1" x14ac:dyDescent="0.3">
      <c r="L80" s="148"/>
    </row>
    <row r="81" spans="1:13" ht="19.5" customHeight="1" x14ac:dyDescent="0.25">
      <c r="A81" s="65" t="s">
        <v>1</v>
      </c>
      <c r="B81" s="66" t="s">
        <v>2</v>
      </c>
      <c r="C81" s="66" t="s">
        <v>3</v>
      </c>
      <c r="D81" s="66" t="s">
        <v>4</v>
      </c>
      <c r="E81" s="66" t="s">
        <v>5</v>
      </c>
      <c r="F81" s="66" t="s">
        <v>6</v>
      </c>
      <c r="G81" s="66" t="s">
        <v>7</v>
      </c>
      <c r="H81" s="66" t="s">
        <v>8</v>
      </c>
      <c r="I81" s="66" t="s">
        <v>9</v>
      </c>
      <c r="J81" s="67" t="s">
        <v>10</v>
      </c>
    </row>
    <row r="82" spans="1:13" ht="20.100000000000001" customHeight="1" x14ac:dyDescent="0.25">
      <c r="A82" s="161" t="s">
        <v>243</v>
      </c>
      <c r="B82" s="58">
        <v>28336.223002442086</v>
      </c>
      <c r="C82" s="58">
        <v>1539898.6541971611</v>
      </c>
      <c r="D82" s="58">
        <v>632868.178911553</v>
      </c>
      <c r="E82" s="58">
        <v>503313.02606241376</v>
      </c>
      <c r="F82" s="58">
        <v>44767.524162731308</v>
      </c>
      <c r="G82" s="58">
        <v>0</v>
      </c>
      <c r="H82" s="58">
        <v>162416.28858558962</v>
      </c>
      <c r="I82" s="58">
        <v>70086.208667220446</v>
      </c>
      <c r="J82" s="59">
        <f>SUM(B82:I82)</f>
        <v>2981686.103589111</v>
      </c>
      <c r="K82" s="150"/>
      <c r="M82" s="150"/>
    </row>
    <row r="83" spans="1:13" ht="20.100000000000001" customHeight="1" x14ac:dyDescent="0.25">
      <c r="A83" s="161" t="s">
        <v>12</v>
      </c>
      <c r="B83" s="58">
        <v>35815.716724615741</v>
      </c>
      <c r="C83" s="58">
        <v>30812.880366315418</v>
      </c>
      <c r="D83" s="58">
        <v>33810.633185355793</v>
      </c>
      <c r="E83" s="58">
        <v>25919.623489397924</v>
      </c>
      <c r="F83" s="58">
        <v>43196.699760409378</v>
      </c>
      <c r="G83" s="58">
        <v>67635.511168148572</v>
      </c>
      <c r="H83" s="58">
        <v>405088.29260721564</v>
      </c>
      <c r="I83" s="58">
        <v>33881.318452647858</v>
      </c>
      <c r="J83" s="59">
        <f t="shared" ref="J83:J141" si="2">SUM(B83:I83)</f>
        <v>676160.67575410637</v>
      </c>
      <c r="K83" s="150"/>
      <c r="M83" s="150"/>
    </row>
    <row r="84" spans="1:13" ht="20.100000000000001" customHeight="1" x14ac:dyDescent="0.25">
      <c r="A84" s="161" t="s">
        <v>13</v>
      </c>
      <c r="B84" s="58">
        <v>0</v>
      </c>
      <c r="C84" s="58">
        <v>0</v>
      </c>
      <c r="D84" s="58">
        <v>45</v>
      </c>
      <c r="E84" s="58">
        <v>226.39575971731446</v>
      </c>
      <c r="F84" s="58">
        <v>0</v>
      </c>
      <c r="G84" s="58">
        <v>1131.814620595007</v>
      </c>
      <c r="H84" s="58">
        <v>1674.4284613657453</v>
      </c>
      <c r="I84" s="58">
        <v>0</v>
      </c>
      <c r="J84" s="59">
        <f t="shared" si="2"/>
        <v>3077.6388416780665</v>
      </c>
      <c r="K84" s="150"/>
      <c r="M84" s="150"/>
    </row>
    <row r="85" spans="1:13" ht="20.100000000000001" customHeight="1" x14ac:dyDescent="0.25">
      <c r="A85" s="161" t="s">
        <v>14</v>
      </c>
      <c r="B85" s="58">
        <v>10374.912252267819</v>
      </c>
      <c r="C85" s="58">
        <v>4131893.6684621084</v>
      </c>
      <c r="D85" s="58">
        <v>425.49837365095289</v>
      </c>
      <c r="E85" s="58">
        <v>23710.870635900828</v>
      </c>
      <c r="F85" s="58">
        <v>128483.35462638672</v>
      </c>
      <c r="G85" s="58">
        <v>137060.70022056278</v>
      </c>
      <c r="H85" s="58">
        <v>50363.443532824371</v>
      </c>
      <c r="I85" s="58">
        <v>1958306.3550667861</v>
      </c>
      <c r="J85" s="59">
        <v>2146872.9343901626</v>
      </c>
      <c r="K85" s="150"/>
      <c r="M85" s="150"/>
    </row>
    <row r="86" spans="1:13" ht="20.100000000000001" customHeight="1" x14ac:dyDescent="0.25">
      <c r="A86" s="161" t="s">
        <v>15</v>
      </c>
      <c r="B86" s="58">
        <v>574.73484490351836</v>
      </c>
      <c r="C86" s="58">
        <v>1044.1069445259609</v>
      </c>
      <c r="D86" s="58">
        <v>18925.60509452413</v>
      </c>
      <c r="E86" s="58">
        <v>39.653906735557825</v>
      </c>
      <c r="F86" s="58">
        <v>0</v>
      </c>
      <c r="G86" s="58">
        <v>24.371040737963433</v>
      </c>
      <c r="H86" s="58">
        <v>46511.377825191397</v>
      </c>
      <c r="I86" s="58">
        <v>4981.9303293410994</v>
      </c>
      <c r="J86" s="59">
        <f t="shared" si="2"/>
        <v>72101.779985959613</v>
      </c>
      <c r="K86" s="150"/>
      <c r="M86" s="150"/>
    </row>
    <row r="87" spans="1:13" ht="20.100000000000001" customHeight="1" x14ac:dyDescent="0.25">
      <c r="A87" s="161" t="s">
        <v>16</v>
      </c>
      <c r="B87" s="58">
        <v>8978.3515083306556</v>
      </c>
      <c r="C87" s="58">
        <v>1964.4897169177209</v>
      </c>
      <c r="D87" s="58">
        <v>5204.9863912624105</v>
      </c>
      <c r="E87" s="58">
        <v>11131.446637163075</v>
      </c>
      <c r="F87" s="58">
        <v>18243.383520195683</v>
      </c>
      <c r="G87" s="58">
        <v>26642.23699254082</v>
      </c>
      <c r="H87" s="58">
        <v>211720.17665802437</v>
      </c>
      <c r="I87" s="58">
        <v>10558.085510683753</v>
      </c>
      <c r="J87" s="59">
        <f t="shared" si="2"/>
        <v>294443.15693511849</v>
      </c>
      <c r="K87" s="150"/>
      <c r="M87" s="150"/>
    </row>
    <row r="88" spans="1:13" ht="20.100000000000001" customHeight="1" x14ac:dyDescent="0.25">
      <c r="A88" s="161" t="s">
        <v>17</v>
      </c>
      <c r="B88" s="58">
        <v>477.42037709088396</v>
      </c>
      <c r="C88" s="58">
        <v>740.71589146349027</v>
      </c>
      <c r="D88" s="58">
        <v>7140.5553924028618</v>
      </c>
      <c r="E88" s="58">
        <v>810.18411734438484</v>
      </c>
      <c r="F88" s="58">
        <v>3048.9393058226829</v>
      </c>
      <c r="G88" s="58">
        <v>72216.785952495935</v>
      </c>
      <c r="H88" s="58">
        <v>147522.31599570785</v>
      </c>
      <c r="I88" s="58">
        <v>103501.16949916152</v>
      </c>
      <c r="J88" s="59">
        <f t="shared" si="2"/>
        <v>335458.08653148962</v>
      </c>
      <c r="K88" s="150"/>
      <c r="M88" s="150"/>
    </row>
    <row r="89" spans="1:13" ht="20.100000000000001" customHeight="1" x14ac:dyDescent="0.25">
      <c r="A89" s="161" t="s">
        <v>18</v>
      </c>
      <c r="B89" s="58">
        <v>1329.6564705882354</v>
      </c>
      <c r="C89" s="58">
        <v>0</v>
      </c>
      <c r="D89" s="58">
        <v>4058.2179640924769</v>
      </c>
      <c r="E89" s="58">
        <v>0</v>
      </c>
      <c r="F89" s="58">
        <v>55.421064246896634</v>
      </c>
      <c r="G89" s="58">
        <v>2019.7370786960141</v>
      </c>
      <c r="H89" s="58">
        <v>7517.6249870543761</v>
      </c>
      <c r="I89" s="58">
        <v>1480.9006440691714</v>
      </c>
      <c r="J89" s="59">
        <f>SUM(B89:I89)</f>
        <v>16461.55820874717</v>
      </c>
      <c r="K89" s="150"/>
      <c r="M89" s="150"/>
    </row>
    <row r="90" spans="1:13" ht="20.100000000000001" customHeight="1" x14ac:dyDescent="0.25">
      <c r="A90" s="161" t="s">
        <v>19</v>
      </c>
      <c r="B90" s="58">
        <v>2434.2922844899631</v>
      </c>
      <c r="C90" s="58">
        <v>4334.0558848159753</v>
      </c>
      <c r="D90" s="58">
        <v>13913.775086198286</v>
      </c>
      <c r="E90" s="58">
        <v>2295.9498793874086</v>
      </c>
      <c r="F90" s="58">
        <v>28328.797011370221</v>
      </c>
      <c r="G90" s="58">
        <v>49487.955666046924</v>
      </c>
      <c r="H90" s="58">
        <v>244795.63751636981</v>
      </c>
      <c r="I90" s="58">
        <v>2677.2107552191451</v>
      </c>
      <c r="J90" s="59">
        <f t="shared" si="2"/>
        <v>348267.67408389773</v>
      </c>
      <c r="K90" s="150"/>
      <c r="M90" s="150"/>
    </row>
    <row r="91" spans="1:13" ht="20.100000000000001" customHeight="1" x14ac:dyDescent="0.25">
      <c r="A91" s="161" t="s">
        <v>90</v>
      </c>
      <c r="B91" s="58">
        <v>1077.8900470199271</v>
      </c>
      <c r="C91" s="58">
        <v>1.0044369726756901</v>
      </c>
      <c r="D91" s="58">
        <v>87.306492357840796</v>
      </c>
      <c r="E91" s="58">
        <v>2386.4087594168559</v>
      </c>
      <c r="F91" s="58">
        <v>0</v>
      </c>
      <c r="G91" s="58">
        <v>0</v>
      </c>
      <c r="H91" s="58">
        <v>0</v>
      </c>
      <c r="I91" s="58">
        <v>0</v>
      </c>
      <c r="J91" s="59">
        <f t="shared" si="2"/>
        <v>3552.6097357672998</v>
      </c>
      <c r="K91" s="150"/>
      <c r="M91" s="150"/>
    </row>
    <row r="92" spans="1:13" ht="20.100000000000001" customHeight="1" x14ac:dyDescent="0.25">
      <c r="A92" s="161" t="s">
        <v>20</v>
      </c>
      <c r="B92" s="58">
        <v>16085.219466117067</v>
      </c>
      <c r="C92" s="58">
        <v>19167.564022161976</v>
      </c>
      <c r="D92" s="58">
        <v>1285.8511159618781</v>
      </c>
      <c r="E92" s="58">
        <v>40297.027642138732</v>
      </c>
      <c r="F92" s="58">
        <v>6463.9549984550113</v>
      </c>
      <c r="G92" s="58">
        <v>5397.1021669867359</v>
      </c>
      <c r="H92" s="58">
        <v>34311.642032636846</v>
      </c>
      <c r="I92" s="58">
        <v>3857.8089282344172</v>
      </c>
      <c r="J92" s="59">
        <f t="shared" si="2"/>
        <v>126866.17037269266</v>
      </c>
      <c r="K92" s="150"/>
      <c r="M92" s="150"/>
    </row>
    <row r="93" spans="1:13" ht="20.100000000000001" customHeight="1" x14ac:dyDescent="0.25">
      <c r="A93" s="161" t="s">
        <v>21</v>
      </c>
      <c r="B93" s="58">
        <v>621.32733676987334</v>
      </c>
      <c r="C93" s="58">
        <v>13695.386585793845</v>
      </c>
      <c r="D93" s="58">
        <v>876.59777236127115</v>
      </c>
      <c r="E93" s="58">
        <v>2684.7184190723424</v>
      </c>
      <c r="F93" s="58">
        <v>27834.242000881575</v>
      </c>
      <c r="G93" s="58">
        <v>9177.6649485821345</v>
      </c>
      <c r="H93" s="58">
        <v>23.4545490371314</v>
      </c>
      <c r="I93" s="58">
        <v>32140.079941125849</v>
      </c>
      <c r="J93" s="59">
        <f t="shared" si="2"/>
        <v>87053.471553624026</v>
      </c>
      <c r="K93" s="150"/>
      <c r="M93" s="150"/>
    </row>
    <row r="94" spans="1:13" ht="20.100000000000001" customHeight="1" x14ac:dyDescent="0.25">
      <c r="A94" s="161" t="s">
        <v>22</v>
      </c>
      <c r="B94" s="58">
        <v>0</v>
      </c>
      <c r="C94" s="58">
        <v>0</v>
      </c>
      <c r="D94" s="58">
        <v>0</v>
      </c>
      <c r="E94" s="58">
        <v>54643.389831083216</v>
      </c>
      <c r="F94" s="58">
        <v>1256.005591621984</v>
      </c>
      <c r="G94" s="58">
        <v>1071.044958085706</v>
      </c>
      <c r="H94" s="58">
        <v>979.32938523735163</v>
      </c>
      <c r="I94" s="58">
        <v>0</v>
      </c>
      <c r="J94" s="59">
        <f t="shared" si="2"/>
        <v>57949.769766028265</v>
      </c>
      <c r="K94" s="150"/>
      <c r="M94" s="150"/>
    </row>
    <row r="95" spans="1:13" ht="20.100000000000001" customHeight="1" x14ac:dyDescent="0.25">
      <c r="A95" s="161" t="s">
        <v>23</v>
      </c>
      <c r="B95" s="58">
        <v>5793.3632202183144</v>
      </c>
      <c r="C95" s="58">
        <v>24155.821062585328</v>
      </c>
      <c r="D95" s="58">
        <v>1920.7861476926232</v>
      </c>
      <c r="E95" s="58">
        <v>13126.75731748611</v>
      </c>
      <c r="F95" s="58">
        <v>21105.462512334787</v>
      </c>
      <c r="G95" s="58">
        <v>15475.597742842789</v>
      </c>
      <c r="H95" s="58">
        <v>1531.152240063838</v>
      </c>
      <c r="I95" s="58">
        <v>15430.771552677788</v>
      </c>
      <c r="J95" s="59">
        <f t="shared" si="2"/>
        <v>98539.711795901574</v>
      </c>
      <c r="K95" s="150"/>
      <c r="M95" s="150"/>
    </row>
    <row r="96" spans="1:13" ht="20.100000000000001" customHeight="1" x14ac:dyDescent="0.25">
      <c r="A96" s="161" t="s">
        <v>24</v>
      </c>
      <c r="B96" s="58">
        <v>171387.00378561483</v>
      </c>
      <c r="C96" s="58">
        <v>92808.272170853015</v>
      </c>
      <c r="D96" s="58">
        <v>99655.617076047885</v>
      </c>
      <c r="E96" s="58">
        <v>189210.68319392085</v>
      </c>
      <c r="F96" s="58">
        <v>86429.700712211139</v>
      </c>
      <c r="G96" s="58">
        <v>14551.467174901425</v>
      </c>
      <c r="H96" s="58">
        <v>33230.933009021493</v>
      </c>
      <c r="I96" s="58">
        <v>19388.796340108627</v>
      </c>
      <c r="J96" s="59">
        <f t="shared" si="2"/>
        <v>706662.47346267919</v>
      </c>
      <c r="K96" s="150"/>
      <c r="M96" s="150"/>
    </row>
    <row r="97" spans="1:13" ht="20.100000000000001" customHeight="1" x14ac:dyDescent="0.25">
      <c r="A97" s="161" t="s">
        <v>91</v>
      </c>
      <c r="B97" s="58">
        <v>450.30705928313392</v>
      </c>
      <c r="C97" s="58">
        <v>2730.8436187098987</v>
      </c>
      <c r="D97" s="58">
        <v>6.961795422108346</v>
      </c>
      <c r="E97" s="58">
        <v>97.505882352941171</v>
      </c>
      <c r="F97" s="58">
        <v>1152.1230751952478</v>
      </c>
      <c r="G97" s="58">
        <v>325.14794880449432</v>
      </c>
      <c r="H97" s="58">
        <v>0</v>
      </c>
      <c r="I97" s="58">
        <v>1532.992070854755</v>
      </c>
      <c r="J97" s="59">
        <f t="shared" si="2"/>
        <v>6295.8814506225799</v>
      </c>
      <c r="K97" s="150"/>
      <c r="M97" s="150"/>
    </row>
    <row r="98" spans="1:13" ht="20.100000000000001" customHeight="1" x14ac:dyDescent="0.25">
      <c r="A98" s="161" t="s">
        <v>25</v>
      </c>
      <c r="B98" s="58">
        <v>9799.8055934189433</v>
      </c>
      <c r="C98" s="58">
        <v>12281.11774269576</v>
      </c>
      <c r="D98" s="58">
        <v>47654.473221516608</v>
      </c>
      <c r="E98" s="58">
        <v>25654.280246157941</v>
      </c>
      <c r="F98" s="58">
        <v>6110.2824227246829</v>
      </c>
      <c r="G98" s="58">
        <v>10273.783072417218</v>
      </c>
      <c r="H98" s="58">
        <v>22809.500920717317</v>
      </c>
      <c r="I98" s="58">
        <v>2016.9342797283189</v>
      </c>
      <c r="J98" s="59">
        <f t="shared" si="2"/>
        <v>136600.17749937682</v>
      </c>
      <c r="K98" s="150"/>
      <c r="M98" s="150"/>
    </row>
    <row r="99" spans="1:13" ht="20.100000000000001" customHeight="1" x14ac:dyDescent="0.25">
      <c r="A99" s="161" t="s">
        <v>26</v>
      </c>
      <c r="B99" s="58">
        <v>0</v>
      </c>
      <c r="C99" s="58">
        <v>0</v>
      </c>
      <c r="D99" s="58">
        <v>0</v>
      </c>
      <c r="E99" s="58">
        <v>19172.701184893504</v>
      </c>
      <c r="F99" s="58">
        <v>0</v>
      </c>
      <c r="G99" s="58">
        <v>0</v>
      </c>
      <c r="H99" s="58">
        <v>0</v>
      </c>
      <c r="I99" s="58">
        <v>0</v>
      </c>
      <c r="J99" s="59">
        <f t="shared" si="2"/>
        <v>19172.701184893504</v>
      </c>
      <c r="K99" s="150"/>
      <c r="M99" s="150"/>
    </row>
    <row r="100" spans="1:13" ht="20.100000000000001" customHeight="1" x14ac:dyDescent="0.25">
      <c r="A100" s="161" t="s">
        <v>27</v>
      </c>
      <c r="B100" s="58">
        <v>5590.3823274827864</v>
      </c>
      <c r="C100" s="58">
        <v>42895.855294414832</v>
      </c>
      <c r="D100" s="58">
        <v>8751.6755772020861</v>
      </c>
      <c r="E100" s="58">
        <v>16284.08890638694</v>
      </c>
      <c r="F100" s="58">
        <v>28178.553731654323</v>
      </c>
      <c r="G100" s="58">
        <v>13452.799327639483</v>
      </c>
      <c r="H100" s="58">
        <v>21619.801130021708</v>
      </c>
      <c r="I100" s="58">
        <v>18607.097558129124</v>
      </c>
      <c r="J100" s="59">
        <f t="shared" si="2"/>
        <v>155380.25385293126</v>
      </c>
      <c r="K100" s="150"/>
      <c r="M100" s="150"/>
    </row>
    <row r="101" spans="1:13" ht="20.100000000000001" customHeight="1" x14ac:dyDescent="0.25">
      <c r="A101" s="161" t="s">
        <v>28</v>
      </c>
      <c r="B101" s="58">
        <v>1450.2646763183764</v>
      </c>
      <c r="C101" s="58">
        <v>2334.4988976340273</v>
      </c>
      <c r="D101" s="58">
        <v>2642.7083359654343</v>
      </c>
      <c r="E101" s="58">
        <v>12414.801206180693</v>
      </c>
      <c r="F101" s="58">
        <v>1097.8919603574132</v>
      </c>
      <c r="G101" s="58">
        <v>13847.893701786523</v>
      </c>
      <c r="H101" s="58">
        <v>30893.994515108563</v>
      </c>
      <c r="I101" s="58">
        <v>513.73969687460783</v>
      </c>
      <c r="J101" s="59">
        <f t="shared" si="2"/>
        <v>65195.792990225644</v>
      </c>
      <c r="K101" s="150"/>
      <c r="M101" s="150"/>
    </row>
    <row r="102" spans="1:13" ht="20.100000000000001" customHeight="1" x14ac:dyDescent="0.25">
      <c r="A102" s="161" t="s">
        <v>29</v>
      </c>
      <c r="B102" s="58">
        <v>10234.538381590593</v>
      </c>
      <c r="C102" s="58">
        <v>4.4222317722172164</v>
      </c>
      <c r="D102" s="58">
        <v>4210.4158143725017</v>
      </c>
      <c r="E102" s="58">
        <v>12399.771698042758</v>
      </c>
      <c r="F102" s="58">
        <v>16842.46776716334</v>
      </c>
      <c r="G102" s="58">
        <v>4187.0455040256211</v>
      </c>
      <c r="H102" s="58">
        <v>36135.245492274473</v>
      </c>
      <c r="I102" s="58">
        <v>107.54756912343457</v>
      </c>
      <c r="J102" s="59">
        <f t="shared" si="2"/>
        <v>84121.45445836494</v>
      </c>
      <c r="K102" s="150"/>
      <c r="M102" s="150"/>
    </row>
    <row r="103" spans="1:13" ht="20.100000000000001" customHeight="1" x14ac:dyDescent="0.25">
      <c r="A103" s="161" t="s">
        <v>30</v>
      </c>
      <c r="B103" s="58">
        <v>597.52792326930546</v>
      </c>
      <c r="C103" s="58">
        <v>136.01620382628661</v>
      </c>
      <c r="D103" s="58">
        <v>115.37784590590223</v>
      </c>
      <c r="E103" s="58">
        <v>7577.1656847318418</v>
      </c>
      <c r="F103" s="58">
        <v>3737.1910586927615</v>
      </c>
      <c r="G103" s="58">
        <v>660.49175099864783</v>
      </c>
      <c r="H103" s="58">
        <v>200.00303392944528</v>
      </c>
      <c r="I103" s="58">
        <v>246.54701084652089</v>
      </c>
      <c r="J103" s="59">
        <f t="shared" si="2"/>
        <v>13270.320512200713</v>
      </c>
      <c r="K103" s="150"/>
      <c r="M103" s="150"/>
    </row>
    <row r="104" spans="1:13" ht="20.100000000000001" customHeight="1" x14ac:dyDescent="0.25">
      <c r="A104" s="161" t="s">
        <v>31</v>
      </c>
      <c r="B104" s="58">
        <v>1146.3182448642458</v>
      </c>
      <c r="C104" s="58">
        <v>21.489752984644841</v>
      </c>
      <c r="D104" s="58">
        <v>1.0116768206989946</v>
      </c>
      <c r="E104" s="58">
        <v>26345.024415012726</v>
      </c>
      <c r="F104" s="58">
        <v>562.10906987670307</v>
      </c>
      <c r="G104" s="58">
        <v>21.660794625084282</v>
      </c>
      <c r="H104" s="58">
        <v>31.926261921362475</v>
      </c>
      <c r="I104" s="58">
        <v>69.820970636476176</v>
      </c>
      <c r="J104" s="59">
        <f t="shared" si="2"/>
        <v>28199.361186741942</v>
      </c>
      <c r="K104" s="150"/>
      <c r="M104" s="150"/>
    </row>
    <row r="105" spans="1:13" ht="20.100000000000001" customHeight="1" x14ac:dyDescent="0.25">
      <c r="A105" s="161" t="s">
        <v>32</v>
      </c>
      <c r="B105" s="58">
        <v>104.85888288209023</v>
      </c>
      <c r="C105" s="58">
        <v>3.1606648199445981</v>
      </c>
      <c r="D105" s="58">
        <v>0</v>
      </c>
      <c r="E105" s="58">
        <v>12106.44827369674</v>
      </c>
      <c r="F105" s="58">
        <v>1718.2093043224477</v>
      </c>
      <c r="G105" s="58">
        <v>13.817078600150808</v>
      </c>
      <c r="H105" s="58">
        <v>89.107914950548349</v>
      </c>
      <c r="I105" s="58">
        <v>37.343173140652496</v>
      </c>
      <c r="J105" s="59">
        <f t="shared" si="2"/>
        <v>14072.945292412574</v>
      </c>
      <c r="K105" s="150"/>
      <c r="M105" s="150"/>
    </row>
    <row r="106" spans="1:13" ht="20.100000000000001" customHeight="1" x14ac:dyDescent="0.25">
      <c r="A106" s="161" t="s">
        <v>33</v>
      </c>
      <c r="B106" s="58">
        <v>93.441646550995301</v>
      </c>
      <c r="C106" s="58">
        <v>0</v>
      </c>
      <c r="D106" s="58">
        <v>0</v>
      </c>
      <c r="E106" s="58">
        <v>104909.72868884794</v>
      </c>
      <c r="F106" s="58">
        <v>517.33414826434193</v>
      </c>
      <c r="G106" s="58">
        <v>3488.6569806896864</v>
      </c>
      <c r="H106" s="58">
        <v>144.20052602257553</v>
      </c>
      <c r="I106" s="58">
        <v>67.299003997305093</v>
      </c>
      <c r="J106" s="59">
        <f t="shared" si="2"/>
        <v>109220.66099437285</v>
      </c>
      <c r="K106" s="150"/>
      <c r="M106" s="150"/>
    </row>
    <row r="107" spans="1:13" ht="20.100000000000001" customHeight="1" x14ac:dyDescent="0.25">
      <c r="A107" s="161" t="s">
        <v>34</v>
      </c>
      <c r="B107" s="58">
        <v>234.51027974313018</v>
      </c>
      <c r="C107" s="58">
        <v>64.633532084982846</v>
      </c>
      <c r="D107" s="58">
        <v>509.3260701214644</v>
      </c>
      <c r="E107" s="58">
        <v>230.35179066189602</v>
      </c>
      <c r="F107" s="58">
        <v>22332.077316110841</v>
      </c>
      <c r="G107" s="58">
        <v>432.93920439336785</v>
      </c>
      <c r="H107" s="58">
        <v>1694.6395861267013</v>
      </c>
      <c r="I107" s="58">
        <v>224.61756229758336</v>
      </c>
      <c r="J107" s="59">
        <f t="shared" si="2"/>
        <v>25723.095341539967</v>
      </c>
      <c r="K107" s="150"/>
      <c r="M107" s="150"/>
    </row>
    <row r="108" spans="1:13" ht="20.100000000000001" customHeight="1" x14ac:dyDescent="0.25">
      <c r="A108" s="161" t="s">
        <v>84</v>
      </c>
      <c r="B108" s="58">
        <v>2531.0901250424095</v>
      </c>
      <c r="C108" s="58">
        <v>62.732612097679379</v>
      </c>
      <c r="D108" s="58">
        <v>2084.2957129031042</v>
      </c>
      <c r="E108" s="58">
        <v>27093.627838191856</v>
      </c>
      <c r="F108" s="58">
        <v>30661.070922754145</v>
      </c>
      <c r="G108" s="58">
        <v>0</v>
      </c>
      <c r="H108" s="58">
        <v>571.87306393262236</v>
      </c>
      <c r="I108" s="58">
        <v>881.46357123204405</v>
      </c>
      <c r="J108" s="59">
        <f t="shared" si="2"/>
        <v>63886.153846153866</v>
      </c>
      <c r="K108" s="150"/>
      <c r="M108" s="150"/>
    </row>
    <row r="109" spans="1:13" ht="20.100000000000001" customHeight="1" x14ac:dyDescent="0.25">
      <c r="A109" s="161" t="s">
        <v>36</v>
      </c>
      <c r="B109" s="58">
        <v>0</v>
      </c>
      <c r="C109" s="58">
        <v>3837.9556860146804</v>
      </c>
      <c r="D109" s="58">
        <v>2860.7385591300408</v>
      </c>
      <c r="E109" s="58">
        <v>27706.707941949648</v>
      </c>
      <c r="F109" s="58">
        <v>1239.9785658583105</v>
      </c>
      <c r="G109" s="58">
        <v>1591.6384337645318</v>
      </c>
      <c r="H109" s="58">
        <v>1066.8997428166381</v>
      </c>
      <c r="I109" s="58">
        <v>1.04</v>
      </c>
      <c r="J109" s="59">
        <f t="shared" si="2"/>
        <v>38304.958929533852</v>
      </c>
      <c r="K109" s="150"/>
      <c r="M109" s="150"/>
    </row>
    <row r="110" spans="1:13" ht="20.100000000000001" customHeight="1" x14ac:dyDescent="0.25">
      <c r="A110" s="161" t="s">
        <v>37</v>
      </c>
      <c r="B110" s="58">
        <v>3.1546391752577319</v>
      </c>
      <c r="C110" s="58">
        <v>3.1576132379230675</v>
      </c>
      <c r="D110" s="58">
        <v>0</v>
      </c>
      <c r="E110" s="58">
        <v>5946.8341472753546</v>
      </c>
      <c r="F110" s="58">
        <v>406.44612400478059</v>
      </c>
      <c r="G110" s="58">
        <v>13.144043969141315</v>
      </c>
      <c r="H110" s="58">
        <v>308.01042822914519</v>
      </c>
      <c r="I110" s="58">
        <v>28.766174240297111</v>
      </c>
      <c r="J110" s="59">
        <f t="shared" si="2"/>
        <v>6709.5131701318987</v>
      </c>
      <c r="K110" s="150"/>
      <c r="M110" s="150"/>
    </row>
    <row r="111" spans="1:13" ht="20.100000000000001" customHeight="1" x14ac:dyDescent="0.25">
      <c r="A111" s="161" t="s">
        <v>38</v>
      </c>
      <c r="B111" s="58">
        <v>770.99650773579549</v>
      </c>
      <c r="C111" s="58">
        <v>0</v>
      </c>
      <c r="D111" s="58">
        <v>1.5826771653543308</v>
      </c>
      <c r="E111" s="58">
        <v>2294.9781998957546</v>
      </c>
      <c r="F111" s="58">
        <v>30.777695696166223</v>
      </c>
      <c r="G111" s="58">
        <v>0</v>
      </c>
      <c r="H111" s="58">
        <v>0</v>
      </c>
      <c r="I111" s="58">
        <v>62.904176354057569</v>
      </c>
      <c r="J111" s="59">
        <f t="shared" si="2"/>
        <v>3161.2392568471282</v>
      </c>
      <c r="K111" s="150"/>
      <c r="M111" s="150"/>
    </row>
    <row r="112" spans="1:13" ht="20.100000000000001" customHeight="1" x14ac:dyDescent="0.25">
      <c r="A112" s="161" t="s">
        <v>39</v>
      </c>
      <c r="B112" s="58">
        <v>0</v>
      </c>
      <c r="C112" s="58">
        <v>0</v>
      </c>
      <c r="D112" s="58">
        <v>0</v>
      </c>
      <c r="E112" s="58">
        <v>8350.0899942138858</v>
      </c>
      <c r="F112" s="58">
        <v>11.145392097993444</v>
      </c>
      <c r="G112" s="58">
        <v>0</v>
      </c>
      <c r="H112" s="58">
        <v>0</v>
      </c>
      <c r="I112" s="58">
        <v>0</v>
      </c>
      <c r="J112" s="59">
        <f t="shared" si="2"/>
        <v>8361.2353863118788</v>
      </c>
      <c r="K112" s="150"/>
      <c r="M112" s="150"/>
    </row>
    <row r="113" spans="1:13" ht="20.100000000000001" customHeight="1" x14ac:dyDescent="0.25">
      <c r="A113" s="161" t="s">
        <v>40</v>
      </c>
      <c r="B113" s="58">
        <v>0</v>
      </c>
      <c r="C113" s="58">
        <v>0</v>
      </c>
      <c r="D113" s="58">
        <v>0</v>
      </c>
      <c r="E113" s="58">
        <v>2938.7912481702915</v>
      </c>
      <c r="F113" s="58">
        <v>0</v>
      </c>
      <c r="G113" s="58">
        <v>0</v>
      </c>
      <c r="H113" s="58">
        <v>0</v>
      </c>
      <c r="I113" s="58">
        <v>0</v>
      </c>
      <c r="J113" s="59">
        <f t="shared" si="2"/>
        <v>2938.7912481702915</v>
      </c>
      <c r="K113" s="150"/>
      <c r="M113" s="150"/>
    </row>
    <row r="114" spans="1:13" ht="20.100000000000001" customHeight="1" x14ac:dyDescent="0.25">
      <c r="A114" s="161" t="s">
        <v>41</v>
      </c>
      <c r="B114" s="58">
        <v>2029.2278132363097</v>
      </c>
      <c r="C114" s="58">
        <v>701.11501548212516</v>
      </c>
      <c r="D114" s="58">
        <v>1109.7786414929446</v>
      </c>
      <c r="E114" s="58">
        <v>1471.4013837297125</v>
      </c>
      <c r="F114" s="58">
        <v>1921.9367144760793</v>
      </c>
      <c r="G114" s="58">
        <v>2319.9122170330302</v>
      </c>
      <c r="H114" s="58">
        <v>16170.482672323673</v>
      </c>
      <c r="I114" s="58">
        <v>5086.4798255555779</v>
      </c>
      <c r="J114" s="59">
        <f t="shared" si="2"/>
        <v>30810.334283329452</v>
      </c>
      <c r="K114" s="150"/>
      <c r="M114" s="150"/>
    </row>
    <row r="115" spans="1:13" ht="20.100000000000001" customHeight="1" x14ac:dyDescent="0.25">
      <c r="A115" s="161" t="s">
        <v>43</v>
      </c>
      <c r="B115" s="58">
        <v>326.75778181818174</v>
      </c>
      <c r="C115" s="58">
        <v>715.10423222861982</v>
      </c>
      <c r="D115" s="58">
        <v>0</v>
      </c>
      <c r="E115" s="58">
        <v>9602.260459824307</v>
      </c>
      <c r="F115" s="58">
        <v>0</v>
      </c>
      <c r="G115" s="58">
        <v>0</v>
      </c>
      <c r="H115" s="58">
        <v>0</v>
      </c>
      <c r="I115" s="58">
        <v>0</v>
      </c>
      <c r="J115" s="59">
        <f t="shared" si="2"/>
        <v>10644.122473871108</v>
      </c>
      <c r="K115" s="150"/>
      <c r="M115" s="150"/>
    </row>
    <row r="116" spans="1:13" ht="20.100000000000001" customHeight="1" x14ac:dyDescent="0.25">
      <c r="A116" s="161" t="s">
        <v>44</v>
      </c>
      <c r="B116" s="58">
        <v>396.42789815770573</v>
      </c>
      <c r="C116" s="58">
        <v>0</v>
      </c>
      <c r="D116" s="58">
        <v>31935.479062545099</v>
      </c>
      <c r="E116" s="58">
        <v>12051.972461730764</v>
      </c>
      <c r="F116" s="58">
        <v>0</v>
      </c>
      <c r="G116" s="58">
        <v>0</v>
      </c>
      <c r="H116" s="58">
        <v>1346.6694843032958</v>
      </c>
      <c r="I116" s="58">
        <v>1.2839356865704419</v>
      </c>
      <c r="J116" s="59">
        <f t="shared" si="2"/>
        <v>45731.832842423435</v>
      </c>
      <c r="K116" s="150"/>
      <c r="M116" s="150"/>
    </row>
    <row r="117" spans="1:13" ht="20.100000000000001" customHeight="1" x14ac:dyDescent="0.25">
      <c r="A117" s="161" t="s">
        <v>93</v>
      </c>
      <c r="B117" s="58">
        <v>113.31268795543566</v>
      </c>
      <c r="C117" s="58">
        <v>151.28238766153515</v>
      </c>
      <c r="D117" s="58">
        <v>479.54628769966081</v>
      </c>
      <c r="E117" s="58">
        <v>8940.9823871784156</v>
      </c>
      <c r="F117" s="58">
        <v>0</v>
      </c>
      <c r="G117" s="58">
        <v>0</v>
      </c>
      <c r="H117" s="58">
        <v>0</v>
      </c>
      <c r="I117" s="58">
        <v>0</v>
      </c>
      <c r="J117" s="59">
        <f t="shared" si="2"/>
        <v>9685.1237504950477</v>
      </c>
      <c r="K117" s="150"/>
      <c r="M117" s="150"/>
    </row>
    <row r="118" spans="1:13" ht="20.100000000000001" customHeight="1" x14ac:dyDescent="0.25">
      <c r="A118" s="161" t="s">
        <v>94</v>
      </c>
      <c r="B118" s="58">
        <v>0</v>
      </c>
      <c r="C118" s="58">
        <v>0</v>
      </c>
      <c r="D118" s="58">
        <v>0</v>
      </c>
      <c r="E118" s="58">
        <v>485.51295683965748</v>
      </c>
      <c r="F118" s="58">
        <v>0</v>
      </c>
      <c r="G118" s="58">
        <v>49</v>
      </c>
      <c r="H118" s="58">
        <v>0</v>
      </c>
      <c r="I118" s="58">
        <v>0</v>
      </c>
      <c r="J118" s="59">
        <f t="shared" si="2"/>
        <v>534.51295683965748</v>
      </c>
      <c r="K118" s="150"/>
      <c r="M118" s="150"/>
    </row>
    <row r="119" spans="1:13" ht="20.100000000000001" customHeight="1" x14ac:dyDescent="0.25">
      <c r="A119" s="161" t="s">
        <v>95</v>
      </c>
      <c r="B119" s="58">
        <v>23.543179840730325</v>
      </c>
      <c r="C119" s="58">
        <v>16.090468497576737</v>
      </c>
      <c r="D119" s="58">
        <v>146.62823101202832</v>
      </c>
      <c r="E119" s="58">
        <v>6803.9778248631783</v>
      </c>
      <c r="F119" s="58">
        <v>0</v>
      </c>
      <c r="G119" s="58">
        <v>0</v>
      </c>
      <c r="H119" s="58">
        <v>0</v>
      </c>
      <c r="I119" s="58">
        <v>0</v>
      </c>
      <c r="J119" s="59">
        <f t="shared" si="2"/>
        <v>6990.2397042135135</v>
      </c>
      <c r="K119" s="150"/>
      <c r="M119" s="150"/>
    </row>
    <row r="120" spans="1:13" ht="20.100000000000001" customHeight="1" x14ac:dyDescent="0.25">
      <c r="A120" s="161" t="s">
        <v>96</v>
      </c>
      <c r="B120" s="58">
        <v>2.4242424242424243</v>
      </c>
      <c r="C120" s="58">
        <v>0</v>
      </c>
      <c r="D120" s="58">
        <v>0</v>
      </c>
      <c r="E120" s="58">
        <v>6705.7901313256225</v>
      </c>
      <c r="F120" s="58">
        <v>0</v>
      </c>
      <c r="G120" s="58">
        <v>0</v>
      </c>
      <c r="H120" s="58">
        <v>159.08527989518549</v>
      </c>
      <c r="I120" s="58">
        <v>0</v>
      </c>
      <c r="J120" s="59">
        <f t="shared" si="2"/>
        <v>6867.2996536450501</v>
      </c>
      <c r="K120" s="150"/>
      <c r="M120" s="150"/>
    </row>
    <row r="121" spans="1:13" ht="20.100000000000001" customHeight="1" x14ac:dyDescent="0.25">
      <c r="A121" s="161" t="s">
        <v>97</v>
      </c>
      <c r="B121" s="58">
        <v>7.5416687771780744</v>
      </c>
      <c r="C121" s="58">
        <v>0</v>
      </c>
      <c r="D121" s="58">
        <v>0</v>
      </c>
      <c r="E121" s="58">
        <v>4034.9788874683413</v>
      </c>
      <c r="F121" s="58">
        <v>330.52043498809871</v>
      </c>
      <c r="G121" s="58">
        <v>3.43726099785887</v>
      </c>
      <c r="H121" s="58">
        <v>214.4489197541148</v>
      </c>
      <c r="I121" s="58">
        <v>12.441784359786457</v>
      </c>
      <c r="J121" s="59">
        <f t="shared" si="2"/>
        <v>4603.368956345379</v>
      </c>
      <c r="K121" s="150"/>
      <c r="M121" s="150"/>
    </row>
    <row r="122" spans="1:13" ht="20.100000000000001" customHeight="1" x14ac:dyDescent="0.25">
      <c r="A122" s="161" t="s">
        <v>98</v>
      </c>
      <c r="B122" s="58">
        <v>1976.5574857614336</v>
      </c>
      <c r="C122" s="58">
        <v>0</v>
      </c>
      <c r="D122" s="58">
        <v>1108.6166372116863</v>
      </c>
      <c r="E122" s="58">
        <v>0</v>
      </c>
      <c r="F122" s="58">
        <v>0</v>
      </c>
      <c r="G122" s="58">
        <v>0</v>
      </c>
      <c r="H122" s="58">
        <v>0</v>
      </c>
      <c r="I122" s="58">
        <v>0</v>
      </c>
      <c r="J122" s="59">
        <f t="shared" si="2"/>
        <v>3085.1741229731197</v>
      </c>
      <c r="K122" s="150"/>
      <c r="M122" s="150"/>
    </row>
    <row r="123" spans="1:13" ht="20.100000000000001" customHeight="1" x14ac:dyDescent="0.25">
      <c r="A123" s="161" t="s">
        <v>99</v>
      </c>
      <c r="B123" s="58">
        <v>9.3522300594196359</v>
      </c>
      <c r="C123" s="58">
        <v>14155.071105320014</v>
      </c>
      <c r="D123" s="58">
        <v>219.8773712403104</v>
      </c>
      <c r="E123" s="58">
        <v>15230.009501176894</v>
      </c>
      <c r="F123" s="58">
        <v>5162.767866474589</v>
      </c>
      <c r="G123" s="58">
        <v>0</v>
      </c>
      <c r="H123" s="58">
        <v>0</v>
      </c>
      <c r="I123" s="58">
        <v>484.60906745533919</v>
      </c>
      <c r="J123" s="59">
        <f t="shared" si="2"/>
        <v>35261.687141726572</v>
      </c>
      <c r="K123" s="150"/>
      <c r="M123" s="150"/>
    </row>
    <row r="124" spans="1:13" ht="20.100000000000001" customHeight="1" x14ac:dyDescent="0.25">
      <c r="A124" s="161" t="s">
        <v>100</v>
      </c>
      <c r="B124" s="58">
        <v>39098.390333087082</v>
      </c>
      <c r="C124" s="58">
        <v>0</v>
      </c>
      <c r="D124" s="58">
        <v>0</v>
      </c>
      <c r="E124" s="58">
        <v>882</v>
      </c>
      <c r="F124" s="58">
        <v>0</v>
      </c>
      <c r="G124" s="58">
        <v>0</v>
      </c>
      <c r="H124" s="58">
        <v>0</v>
      </c>
      <c r="I124" s="58">
        <v>0</v>
      </c>
      <c r="J124" s="59">
        <f t="shared" si="2"/>
        <v>39980.390333087082</v>
      </c>
      <c r="K124" s="150"/>
      <c r="M124" s="150"/>
    </row>
    <row r="125" spans="1:13" ht="20.100000000000001" customHeight="1" x14ac:dyDescent="0.25">
      <c r="A125" s="161" t="s">
        <v>45</v>
      </c>
      <c r="B125" s="58">
        <v>104303.24666027166</v>
      </c>
      <c r="C125" s="58">
        <v>17367.32245940854</v>
      </c>
      <c r="D125" s="58">
        <v>4758.5040868862261</v>
      </c>
      <c r="E125" s="58">
        <v>79502.319707593037</v>
      </c>
      <c r="F125" s="58">
        <v>351733.54476066958</v>
      </c>
      <c r="G125" s="58">
        <v>98972.767177968999</v>
      </c>
      <c r="H125" s="58">
        <v>83378.223646301398</v>
      </c>
      <c r="I125" s="58">
        <v>21374.43815074235</v>
      </c>
      <c r="J125" s="59">
        <f t="shared" si="2"/>
        <v>761390.36664984177</v>
      </c>
      <c r="K125" s="150"/>
      <c r="M125" s="150"/>
    </row>
    <row r="126" spans="1:13" ht="20.100000000000001" customHeight="1" x14ac:dyDescent="0.25">
      <c r="A126" s="161" t="s">
        <v>46</v>
      </c>
      <c r="B126" s="58">
        <v>1469.2611285416276</v>
      </c>
      <c r="C126" s="58">
        <v>100215.88437557887</v>
      </c>
      <c r="D126" s="58">
        <v>1316.1256645784965</v>
      </c>
      <c r="E126" s="58">
        <v>10752.984448368534</v>
      </c>
      <c r="F126" s="58">
        <v>70591.144400952006</v>
      </c>
      <c r="G126" s="58">
        <v>5782.951419595378</v>
      </c>
      <c r="H126" s="58">
        <v>9940.6193563761335</v>
      </c>
      <c r="I126" s="58">
        <v>45858.921893402396</v>
      </c>
      <c r="J126" s="59">
        <f t="shared" si="2"/>
        <v>245927.89268739347</v>
      </c>
      <c r="K126" s="150"/>
      <c r="M126" s="150"/>
    </row>
    <row r="127" spans="1:13" ht="20.100000000000001" customHeight="1" x14ac:dyDescent="0.25">
      <c r="A127" s="161" t="s">
        <v>47</v>
      </c>
      <c r="B127" s="58">
        <v>3815.8767405099011</v>
      </c>
      <c r="C127" s="58">
        <v>64491.460770286547</v>
      </c>
      <c r="D127" s="58">
        <v>36231.755187533454</v>
      </c>
      <c r="E127" s="58">
        <v>16594.102257532384</v>
      </c>
      <c r="F127" s="58">
        <v>15080.742947513063</v>
      </c>
      <c r="G127" s="58">
        <v>19138.778216203704</v>
      </c>
      <c r="H127" s="58">
        <v>23004.44769813216</v>
      </c>
      <c r="I127" s="58">
        <v>5593.6068423434408</v>
      </c>
      <c r="J127" s="59">
        <f t="shared" si="2"/>
        <v>183950.77066005467</v>
      </c>
      <c r="K127" s="150"/>
      <c r="M127" s="150"/>
    </row>
    <row r="128" spans="1:13" ht="20.100000000000001" customHeight="1" x14ac:dyDescent="0.25">
      <c r="A128" s="161" t="s">
        <v>48</v>
      </c>
      <c r="B128" s="58">
        <v>941.78960272807501</v>
      </c>
      <c r="C128" s="58">
        <v>0</v>
      </c>
      <c r="D128" s="58">
        <v>17280.905461903698</v>
      </c>
      <c r="E128" s="58">
        <v>0</v>
      </c>
      <c r="F128" s="58">
        <v>125.48437883727057</v>
      </c>
      <c r="G128" s="58">
        <v>19590.742614728912</v>
      </c>
      <c r="H128" s="58">
        <v>8842.5245050530175</v>
      </c>
      <c r="I128" s="58">
        <v>9637.5408919901511</v>
      </c>
      <c r="J128" s="59">
        <f t="shared" si="2"/>
        <v>56418.987455241135</v>
      </c>
      <c r="K128" s="150"/>
      <c r="M128" s="150"/>
    </row>
    <row r="129" spans="1:14" ht="20.100000000000001" customHeight="1" x14ac:dyDescent="0.25">
      <c r="A129" s="161" t="s">
        <v>49</v>
      </c>
      <c r="B129" s="58">
        <v>1992.5209586204048</v>
      </c>
      <c r="C129" s="58">
        <v>48745.990264689186</v>
      </c>
      <c r="D129" s="58">
        <v>165.23417767988252</v>
      </c>
      <c r="E129" s="58">
        <v>4181.5188195487281</v>
      </c>
      <c r="F129" s="58">
        <v>69273.916117935674</v>
      </c>
      <c r="G129" s="58">
        <v>3282.1913912106143</v>
      </c>
      <c r="H129" s="58">
        <v>247.70007782571895</v>
      </c>
      <c r="I129" s="58">
        <v>171572.47165158883</v>
      </c>
      <c r="J129" s="59">
        <f t="shared" si="2"/>
        <v>299461.54345909902</v>
      </c>
      <c r="K129" s="150"/>
      <c r="M129" s="150"/>
    </row>
    <row r="130" spans="1:14" ht="20.100000000000001" customHeight="1" x14ac:dyDescent="0.25">
      <c r="A130" s="161" t="s">
        <v>50</v>
      </c>
      <c r="B130" s="58">
        <v>4367.6152739989566</v>
      </c>
      <c r="C130" s="58">
        <v>36779.577406175653</v>
      </c>
      <c r="D130" s="58">
        <v>54.792424271133456</v>
      </c>
      <c r="E130" s="58">
        <v>855.42780940727505</v>
      </c>
      <c r="F130" s="58">
        <v>92236.422630679721</v>
      </c>
      <c r="G130" s="58">
        <v>0</v>
      </c>
      <c r="H130" s="58">
        <v>0</v>
      </c>
      <c r="I130" s="58">
        <v>953.82425119948653</v>
      </c>
      <c r="J130" s="59">
        <f t="shared" si="2"/>
        <v>135247.65979573224</v>
      </c>
      <c r="K130" s="150"/>
      <c r="M130" s="150"/>
    </row>
    <row r="131" spans="1:14" ht="20.100000000000001" customHeight="1" x14ac:dyDescent="0.25">
      <c r="A131" s="161" t="s">
        <v>51</v>
      </c>
      <c r="B131" s="58">
        <v>31267.664885963961</v>
      </c>
      <c r="C131" s="58">
        <v>78395.46974581336</v>
      </c>
      <c r="D131" s="58">
        <v>97022.893575482449</v>
      </c>
      <c r="E131" s="58">
        <v>200556.62416841189</v>
      </c>
      <c r="F131" s="58">
        <v>109767.46610188877</v>
      </c>
      <c r="G131" s="58">
        <v>54852.58931730764</v>
      </c>
      <c r="H131" s="58">
        <v>125244.9912988151</v>
      </c>
      <c r="I131" s="58">
        <v>14186.308306593894</v>
      </c>
      <c r="J131" s="59">
        <f t="shared" si="2"/>
        <v>711294.00740027719</v>
      </c>
      <c r="K131" s="150"/>
      <c r="M131" s="150"/>
      <c r="N131" s="151"/>
    </row>
    <row r="132" spans="1:14" ht="20.100000000000001" customHeight="1" x14ac:dyDescent="0.25">
      <c r="A132" s="161" t="s">
        <v>52</v>
      </c>
      <c r="B132" s="58">
        <v>5.9862209326658933</v>
      </c>
      <c r="C132" s="58">
        <v>40.194154444319025</v>
      </c>
      <c r="D132" s="58">
        <v>10.679611650485437</v>
      </c>
      <c r="E132" s="58">
        <v>0</v>
      </c>
      <c r="F132" s="58">
        <v>2845.3339711127282</v>
      </c>
      <c r="G132" s="58">
        <v>5099.3806584097829</v>
      </c>
      <c r="H132" s="58">
        <v>0</v>
      </c>
      <c r="I132" s="58">
        <v>90.127787022467786</v>
      </c>
      <c r="J132" s="59">
        <f t="shared" si="2"/>
        <v>8091.7024035724489</v>
      </c>
      <c r="K132" s="150"/>
      <c r="M132" s="150"/>
    </row>
    <row r="133" spans="1:14" ht="20.100000000000001" customHeight="1" x14ac:dyDescent="0.25">
      <c r="A133" s="161" t="s">
        <v>53</v>
      </c>
      <c r="B133" s="58">
        <v>9456.0666876682662</v>
      </c>
      <c r="C133" s="58">
        <v>17.029598092643052</v>
      </c>
      <c r="D133" s="58">
        <v>0</v>
      </c>
      <c r="E133" s="58">
        <v>55.35532790327963</v>
      </c>
      <c r="F133" s="58">
        <v>2455.0761120908428</v>
      </c>
      <c r="G133" s="58">
        <v>0.99310491280014335</v>
      </c>
      <c r="H133" s="58">
        <v>0</v>
      </c>
      <c r="I133" s="58">
        <v>17839.69070926731</v>
      </c>
      <c r="J133" s="59">
        <f t="shared" si="2"/>
        <v>29824.211539935146</v>
      </c>
      <c r="K133" s="150"/>
      <c r="M133" s="150"/>
    </row>
    <row r="134" spans="1:14" ht="20.100000000000001" customHeight="1" x14ac:dyDescent="0.25">
      <c r="A134" s="161" t="s">
        <v>101</v>
      </c>
      <c r="B134" s="58">
        <v>2165.5176584167457</v>
      </c>
      <c r="C134" s="58">
        <v>1670.6593966163807</v>
      </c>
      <c r="D134" s="58">
        <v>444.67840435086538</v>
      </c>
      <c r="E134" s="58">
        <v>1576.7853241614955</v>
      </c>
      <c r="F134" s="58">
        <v>30020.937859501602</v>
      </c>
      <c r="G134" s="58">
        <v>0</v>
      </c>
      <c r="H134" s="58">
        <v>0</v>
      </c>
      <c r="I134" s="58">
        <v>1292.2750900881745</v>
      </c>
      <c r="J134" s="59">
        <f t="shared" si="2"/>
        <v>37170.853733135264</v>
      </c>
      <c r="K134" s="150"/>
      <c r="M134" s="150"/>
    </row>
    <row r="135" spans="1:14" ht="20.100000000000001" customHeight="1" x14ac:dyDescent="0.25">
      <c r="A135" s="161" t="s">
        <v>102</v>
      </c>
      <c r="B135" s="58">
        <v>83.156973122382354</v>
      </c>
      <c r="C135" s="58">
        <v>186.5036092766002</v>
      </c>
      <c r="D135" s="58">
        <v>0</v>
      </c>
      <c r="E135" s="58">
        <v>1577.6192877098522</v>
      </c>
      <c r="F135" s="58">
        <v>2364.839248888688</v>
      </c>
      <c r="G135" s="58">
        <v>0</v>
      </c>
      <c r="H135" s="58">
        <v>0</v>
      </c>
      <c r="I135" s="58">
        <v>46.16083913968864</v>
      </c>
      <c r="J135" s="59">
        <f t="shared" si="2"/>
        <v>4258.279958137211</v>
      </c>
      <c r="K135" s="150"/>
      <c r="M135" s="150"/>
    </row>
    <row r="136" spans="1:14" ht="20.100000000000001" customHeight="1" x14ac:dyDescent="0.25">
      <c r="A136" s="161" t="s">
        <v>103</v>
      </c>
      <c r="B136" s="58">
        <v>2053.9610667048855</v>
      </c>
      <c r="C136" s="58">
        <v>118.16316172166685</v>
      </c>
      <c r="D136" s="58">
        <v>376.06574944540733</v>
      </c>
      <c r="E136" s="58">
        <v>95.267745533981014</v>
      </c>
      <c r="F136" s="58">
        <v>451.38881587967904</v>
      </c>
      <c r="G136" s="58">
        <v>2667.9480269769874</v>
      </c>
      <c r="H136" s="58">
        <v>0</v>
      </c>
      <c r="I136" s="58">
        <v>224.22661088563828</v>
      </c>
      <c r="J136" s="59">
        <f t="shared" si="2"/>
        <v>5987.0211771482445</v>
      </c>
      <c r="K136" s="150"/>
      <c r="M136" s="150"/>
    </row>
    <row r="137" spans="1:14" ht="20.100000000000001" customHeight="1" x14ac:dyDescent="0.25">
      <c r="A137" s="161" t="s">
        <v>104</v>
      </c>
      <c r="B137" s="58">
        <v>348.84411875578314</v>
      </c>
      <c r="C137" s="58">
        <v>37.095996836864124</v>
      </c>
      <c r="D137" s="58">
        <v>7.8687775275902387</v>
      </c>
      <c r="E137" s="58">
        <v>1413.5311783303837</v>
      </c>
      <c r="F137" s="58">
        <v>1175.7921533233916</v>
      </c>
      <c r="G137" s="58">
        <v>132.01199923794394</v>
      </c>
      <c r="H137" s="58">
        <v>767.52063651429421</v>
      </c>
      <c r="I137" s="58">
        <v>2263.205116157375</v>
      </c>
      <c r="J137" s="59">
        <f t="shared" si="2"/>
        <v>6145.8699766836253</v>
      </c>
      <c r="K137" s="150"/>
      <c r="M137" s="150"/>
    </row>
    <row r="138" spans="1:14" ht="20.100000000000001" customHeight="1" x14ac:dyDescent="0.25">
      <c r="A138" s="161" t="s">
        <v>105</v>
      </c>
      <c r="B138" s="58">
        <v>2509.0166960161523</v>
      </c>
      <c r="C138" s="58">
        <v>362.61499999999995</v>
      </c>
      <c r="D138" s="58">
        <v>3287.4033650645888</v>
      </c>
      <c r="E138" s="58">
        <v>0</v>
      </c>
      <c r="F138" s="58">
        <v>43594.286127809479</v>
      </c>
      <c r="G138" s="58">
        <v>12262.832145283797</v>
      </c>
      <c r="H138" s="58">
        <v>17362.139295096611</v>
      </c>
      <c r="I138" s="58">
        <v>13996.182964816813</v>
      </c>
      <c r="J138" s="59">
        <f t="shared" si="2"/>
        <v>93374.475594087446</v>
      </c>
      <c r="K138" s="150"/>
      <c r="M138" s="150"/>
    </row>
    <row r="139" spans="1:14" s="147" customFormat="1" ht="20.100000000000001" customHeight="1" x14ac:dyDescent="0.25">
      <c r="A139" s="189" t="s">
        <v>106</v>
      </c>
      <c r="B139" s="143">
        <v>1738.1022086750127</v>
      </c>
      <c r="C139" s="143">
        <v>2609.3406730569995</v>
      </c>
      <c r="D139" s="143">
        <v>16064.415517503745</v>
      </c>
      <c r="E139" s="143">
        <v>18.30749603385167</v>
      </c>
      <c r="F139" s="143">
        <v>1931.2054894236085</v>
      </c>
      <c r="G139" s="143">
        <v>2572.3369172453663</v>
      </c>
      <c r="H139" s="143">
        <v>52.937119371545805</v>
      </c>
      <c r="I139" s="143">
        <v>1403.7951390265825</v>
      </c>
      <c r="J139" s="190">
        <f t="shared" si="2"/>
        <v>26390.440560336712</v>
      </c>
      <c r="K139" s="150"/>
      <c r="L139" s="148"/>
      <c r="M139" s="150"/>
    </row>
    <row r="140" spans="1:14" ht="20.100000000000001" customHeight="1" x14ac:dyDescent="0.25">
      <c r="A140" s="161" t="s">
        <v>107</v>
      </c>
      <c r="B140" s="58">
        <v>1087.9852438772709</v>
      </c>
      <c r="C140" s="58">
        <v>208.65510891583904</v>
      </c>
      <c r="D140" s="58">
        <v>2995.5491311144056</v>
      </c>
      <c r="E140" s="58">
        <v>185.84602124307321</v>
      </c>
      <c r="F140" s="58">
        <v>20.913735245413008</v>
      </c>
      <c r="G140" s="58">
        <v>509.13194841624721</v>
      </c>
      <c r="H140" s="58">
        <v>143.92032281716308</v>
      </c>
      <c r="I140" s="58">
        <v>933.81330100705361</v>
      </c>
      <c r="J140" s="59">
        <f t="shared" si="2"/>
        <v>6085.814812636464</v>
      </c>
      <c r="K140" s="150"/>
      <c r="M140" s="150"/>
    </row>
    <row r="141" spans="1:14" ht="19.5" customHeight="1" x14ac:dyDescent="0.25">
      <c r="A141" s="161" t="s">
        <v>108</v>
      </c>
      <c r="B141" s="58">
        <v>6376.4393549438728</v>
      </c>
      <c r="C141" s="58">
        <v>16077.763837095057</v>
      </c>
      <c r="D141" s="58">
        <v>153.68604518249279</v>
      </c>
      <c r="E141" s="58">
        <v>24771.006155160227</v>
      </c>
      <c r="F141" s="58">
        <v>8714.132354674508</v>
      </c>
      <c r="G141" s="58">
        <v>207.96524545878725</v>
      </c>
      <c r="H141" s="58">
        <v>0</v>
      </c>
      <c r="I141" s="58">
        <v>4553.9534866547892</v>
      </c>
      <c r="J141" s="59">
        <f t="shared" si="2"/>
        <v>60854.946479169732</v>
      </c>
      <c r="K141" s="150"/>
      <c r="M141" s="150"/>
    </row>
    <row r="142" spans="1:14" ht="20.100000000000001" customHeight="1" x14ac:dyDescent="0.25">
      <c r="A142" s="161" t="s">
        <v>54</v>
      </c>
      <c r="B142" s="58">
        <v>95387.3285764295</v>
      </c>
      <c r="C142" s="58">
        <v>143741.23356903921</v>
      </c>
      <c r="D142" s="58">
        <v>4879936.8648916818</v>
      </c>
      <c r="E142" s="58">
        <v>371779.41007240384</v>
      </c>
      <c r="F142" s="58">
        <v>198858.55087493587</v>
      </c>
      <c r="G142" s="58">
        <v>287349.97615091293</v>
      </c>
      <c r="H142" s="58">
        <v>431860.64772975596</v>
      </c>
      <c r="I142" s="58">
        <v>30612.201168547701</v>
      </c>
      <c r="J142" s="59">
        <v>536627.18441947561</v>
      </c>
      <c r="K142" s="150"/>
      <c r="M142" s="150"/>
    </row>
    <row r="143" spans="1:14" ht="20.100000000000001" customHeight="1" x14ac:dyDescent="0.25">
      <c r="A143" s="161" t="s">
        <v>55</v>
      </c>
      <c r="B143" s="58">
        <v>418909.18473308993</v>
      </c>
      <c r="C143" s="58">
        <v>2691044.7671195357</v>
      </c>
      <c r="D143" s="58">
        <v>978069.30037219846</v>
      </c>
      <c r="E143" s="58">
        <v>5039279.189585804</v>
      </c>
      <c r="F143" s="58">
        <v>354571.15077140561</v>
      </c>
      <c r="G143" s="58">
        <v>602519.08548531658</v>
      </c>
      <c r="H143" s="58">
        <v>796646.97865706345</v>
      </c>
      <c r="I143" s="58">
        <v>197486.30195279871</v>
      </c>
      <c r="J143" s="59">
        <v>923210.49655643431</v>
      </c>
      <c r="K143" s="150"/>
      <c r="M143" s="150"/>
    </row>
    <row r="144" spans="1:14" ht="20.100000000000001" customHeight="1" thickBot="1" x14ac:dyDescent="0.3">
      <c r="A144" s="68" t="s">
        <v>10</v>
      </c>
      <c r="B144" s="53">
        <f>SUM(B82:B143)</f>
        <v>1048556.4077182107</v>
      </c>
      <c r="C144" s="53">
        <f t="shared" ref="C144:I144" si="3">SUM(C82:C143)</f>
        <v>9142740.8930477407</v>
      </c>
      <c r="D144" s="53">
        <f t="shared" si="3"/>
        <v>6962233.8249652432</v>
      </c>
      <c r="E144" s="53">
        <f t="shared" si="3"/>
        <v>7000723.2143971231</v>
      </c>
      <c r="F144" s="53">
        <f t="shared" si="3"/>
        <v>1887038.697690147</v>
      </c>
      <c r="G144" s="53">
        <f t="shared" si="3"/>
        <v>1567515.0388701542</v>
      </c>
      <c r="H144" s="53">
        <f t="shared" si="3"/>
        <v>2978634.636700789</v>
      </c>
      <c r="I144" s="53">
        <f t="shared" si="3"/>
        <v>2826192.6092710616</v>
      </c>
      <c r="J144" s="54">
        <f>SUM(J82:J143)</f>
        <v>13061674.963145141</v>
      </c>
      <c r="K144" s="156"/>
    </row>
    <row r="145" spans="1:13" s="147" customFormat="1" x14ac:dyDescent="0.25">
      <c r="A145" s="109" t="s">
        <v>245</v>
      </c>
      <c r="B145" s="114"/>
      <c r="C145" s="114"/>
      <c r="D145" s="155"/>
      <c r="E145" s="155"/>
      <c r="F145" s="113" t="s">
        <v>244</v>
      </c>
      <c r="G145" s="111"/>
      <c r="H145" s="155"/>
      <c r="I145" s="155"/>
      <c r="J145" s="155"/>
      <c r="L145" s="148"/>
    </row>
    <row r="146" spans="1:13" s="147" customFormat="1" ht="14.25" customHeight="1" x14ac:dyDescent="0.25">
      <c r="A146" s="109" t="s">
        <v>246</v>
      </c>
      <c r="B146" s="111"/>
      <c r="C146" s="111"/>
      <c r="F146" s="209"/>
      <c r="G146" s="209"/>
      <c r="H146" s="209"/>
      <c r="I146" s="209"/>
      <c r="J146" s="209"/>
      <c r="L146" s="148"/>
    </row>
    <row r="147" spans="1:13" s="147" customFormat="1" ht="8.25" customHeight="1" x14ac:dyDescent="0.25">
      <c r="A147" s="154"/>
      <c r="F147" s="191"/>
      <c r="G147" s="191"/>
      <c r="H147" s="191"/>
      <c r="I147" s="191"/>
      <c r="J147" s="191"/>
      <c r="L147" s="148"/>
    </row>
    <row r="148" spans="1:13" s="147" customFormat="1" x14ac:dyDescent="0.25">
      <c r="L148" s="148"/>
    </row>
    <row r="149" spans="1:13" s="147" customFormat="1" x14ac:dyDescent="0.25">
      <c r="L149" s="148"/>
    </row>
    <row r="150" spans="1:13" s="147" customFormat="1" x14ac:dyDescent="0.25">
      <c r="L150" s="148"/>
    </row>
    <row r="151" spans="1:13" s="147" customFormat="1" x14ac:dyDescent="0.25">
      <c r="L151" s="148"/>
    </row>
    <row r="152" spans="1:13" s="147" customFormat="1" x14ac:dyDescent="0.25">
      <c r="A152" s="199" t="s">
        <v>278</v>
      </c>
      <c r="B152" s="199"/>
      <c r="C152" s="199"/>
      <c r="D152" s="199"/>
      <c r="E152" s="199"/>
      <c r="F152" s="199"/>
      <c r="G152" s="199"/>
      <c r="H152" s="199"/>
      <c r="I152" s="199"/>
      <c r="J152" s="199"/>
      <c r="L152" s="148"/>
    </row>
    <row r="153" spans="1:13" s="147" customFormat="1" ht="16.5" thickBot="1" x14ac:dyDescent="0.3">
      <c r="A153" s="199" t="s">
        <v>87</v>
      </c>
      <c r="B153" s="199"/>
      <c r="C153" s="199"/>
      <c r="D153" s="199"/>
      <c r="E153" s="199"/>
      <c r="F153" s="199"/>
      <c r="G153" s="199"/>
      <c r="H153" s="199"/>
      <c r="I153" s="199"/>
      <c r="J153" s="199"/>
      <c r="L153" s="148"/>
    </row>
    <row r="154" spans="1:13" ht="19.5" customHeight="1" x14ac:dyDescent="0.25">
      <c r="A154" s="65" t="s">
        <v>1</v>
      </c>
      <c r="B154" s="66" t="s">
        <v>2</v>
      </c>
      <c r="C154" s="66" t="s">
        <v>3</v>
      </c>
      <c r="D154" s="66" t="s">
        <v>4</v>
      </c>
      <c r="E154" s="66" t="s">
        <v>5</v>
      </c>
      <c r="F154" s="66" t="s">
        <v>6</v>
      </c>
      <c r="G154" s="66" t="s">
        <v>7</v>
      </c>
      <c r="H154" s="66" t="s">
        <v>8</v>
      </c>
      <c r="I154" s="66" t="s">
        <v>9</v>
      </c>
      <c r="J154" s="67" t="s">
        <v>10</v>
      </c>
    </row>
    <row r="155" spans="1:13" ht="20.100000000000001" customHeight="1" x14ac:dyDescent="0.25">
      <c r="A155" s="161" t="s">
        <v>243</v>
      </c>
      <c r="B155" s="58">
        <v>141592.07485847198</v>
      </c>
      <c r="C155" s="58">
        <v>6672527.8977629887</v>
      </c>
      <c r="D155" s="58">
        <v>3383603.0359873706</v>
      </c>
      <c r="E155" s="58">
        <v>2421349.1916964184</v>
      </c>
      <c r="F155" s="58">
        <v>175750.50828712125</v>
      </c>
      <c r="G155" s="58">
        <v>0</v>
      </c>
      <c r="H155" s="58">
        <v>498689.19592339452</v>
      </c>
      <c r="I155" s="58">
        <v>276978.4814842341</v>
      </c>
      <c r="J155" s="59">
        <f>SUM(B155:I155)</f>
        <v>13570490.386</v>
      </c>
      <c r="K155" s="150"/>
      <c r="M155" s="150"/>
    </row>
    <row r="156" spans="1:13" ht="20.100000000000001" customHeight="1" x14ac:dyDescent="0.25">
      <c r="A156" s="161" t="s">
        <v>12</v>
      </c>
      <c r="B156" s="58">
        <v>146473.97192991123</v>
      </c>
      <c r="C156" s="58">
        <v>82283.440710326759</v>
      </c>
      <c r="D156" s="58">
        <v>186482.64120699745</v>
      </c>
      <c r="E156" s="58">
        <v>62986.799832226228</v>
      </c>
      <c r="F156" s="58">
        <v>121767.68424673777</v>
      </c>
      <c r="G156" s="58">
        <v>138822.61127915117</v>
      </c>
      <c r="H156" s="58">
        <v>1002104.8558362036</v>
      </c>
      <c r="I156" s="58">
        <v>58804.385476111529</v>
      </c>
      <c r="J156" s="59">
        <f t="shared" ref="J156:J216" si="4">SUM(B156:I156)</f>
        <v>1799726.3905176655</v>
      </c>
      <c r="K156" s="150"/>
      <c r="M156" s="150"/>
    </row>
    <row r="157" spans="1:13" ht="20.100000000000001" customHeight="1" x14ac:dyDescent="0.25">
      <c r="A157" s="161" t="s">
        <v>13</v>
      </c>
      <c r="B157" s="58">
        <v>0</v>
      </c>
      <c r="C157" s="58">
        <v>0</v>
      </c>
      <c r="D157" s="58">
        <v>0</v>
      </c>
      <c r="E157" s="58">
        <v>1054.4148203317818</v>
      </c>
      <c r="F157" s="58">
        <v>0</v>
      </c>
      <c r="G157" s="58">
        <v>1735.1252196415503</v>
      </c>
      <c r="H157" s="58">
        <v>3544.6525952012744</v>
      </c>
      <c r="I157" s="58">
        <v>0</v>
      </c>
      <c r="J157" s="59">
        <f t="shared" si="4"/>
        <v>6334.192635174606</v>
      </c>
      <c r="K157" s="150"/>
      <c r="M157" s="150"/>
    </row>
    <row r="158" spans="1:13" ht="20.100000000000001" customHeight="1" x14ac:dyDescent="0.25">
      <c r="A158" s="161" t="s">
        <v>57</v>
      </c>
      <c r="B158" s="58">
        <v>6092.2639349834362</v>
      </c>
      <c r="C158" s="58">
        <v>583747.53005701641</v>
      </c>
      <c r="D158" s="58">
        <v>18757.83482325395</v>
      </c>
      <c r="E158" s="58">
        <v>496.59072208010224</v>
      </c>
      <c r="F158" s="58">
        <v>61819.01691264096</v>
      </c>
      <c r="G158" s="58">
        <v>17029.586482104016</v>
      </c>
      <c r="H158" s="58">
        <v>31771.154244085428</v>
      </c>
      <c r="I158" s="58">
        <v>113107.45232491186</v>
      </c>
      <c r="J158" s="59">
        <f t="shared" si="4"/>
        <v>832821.42950107611</v>
      </c>
      <c r="K158" s="150"/>
      <c r="M158" s="150"/>
    </row>
    <row r="159" spans="1:13" ht="20.100000000000001" customHeight="1" x14ac:dyDescent="0.25">
      <c r="A159" s="161" t="s">
        <v>15</v>
      </c>
      <c r="B159" s="58">
        <v>672.50119233454188</v>
      </c>
      <c r="C159" s="58">
        <v>1857.6202635568281</v>
      </c>
      <c r="D159" s="58">
        <v>25319.538131523601</v>
      </c>
      <c r="E159" s="58">
        <v>64.741450258029914</v>
      </c>
      <c r="F159" s="58">
        <v>0</v>
      </c>
      <c r="G159" s="58">
        <v>51.730114797117551</v>
      </c>
      <c r="H159" s="58">
        <v>119300.1572912322</v>
      </c>
      <c r="I159" s="58">
        <v>11539.499556827972</v>
      </c>
      <c r="J159" s="59">
        <f t="shared" si="4"/>
        <v>158805.7880005303</v>
      </c>
      <c r="K159" s="150"/>
      <c r="M159" s="150"/>
    </row>
    <row r="160" spans="1:13" ht="20.100000000000001" customHeight="1" x14ac:dyDescent="0.25">
      <c r="A160" s="161" t="s">
        <v>16</v>
      </c>
      <c r="B160" s="58">
        <v>16785.256092614291</v>
      </c>
      <c r="C160" s="58">
        <v>2836.470685689043</v>
      </c>
      <c r="D160" s="58">
        <v>6706.4639562541215</v>
      </c>
      <c r="E160" s="58">
        <v>25508.10179379092</v>
      </c>
      <c r="F160" s="58">
        <v>40547.210664288272</v>
      </c>
      <c r="G160" s="58">
        <v>43722.522645603894</v>
      </c>
      <c r="H160" s="58">
        <v>358314.98577847861</v>
      </c>
      <c r="I160" s="58">
        <v>22686.748967965079</v>
      </c>
      <c r="J160" s="59">
        <f t="shared" si="4"/>
        <v>517107.76058468426</v>
      </c>
      <c r="K160" s="150"/>
      <c r="M160" s="150"/>
    </row>
    <row r="161" spans="1:13" ht="20.100000000000001" customHeight="1" x14ac:dyDescent="0.25">
      <c r="A161" s="161" t="s">
        <v>17</v>
      </c>
      <c r="B161" s="58">
        <v>2176.4572609169368</v>
      </c>
      <c r="C161" s="58">
        <v>1470.6851536667486</v>
      </c>
      <c r="D161" s="58">
        <v>8782.1066956926479</v>
      </c>
      <c r="E161" s="58">
        <v>1292.3155725712716</v>
      </c>
      <c r="F161" s="58">
        <v>5588.8052387541984</v>
      </c>
      <c r="G161" s="58">
        <v>92239.669071041048</v>
      </c>
      <c r="H161" s="58">
        <v>228508.68684205296</v>
      </c>
      <c r="I161" s="58">
        <v>101663.49822377789</v>
      </c>
      <c r="J161" s="59">
        <f t="shared" si="4"/>
        <v>441722.22405847372</v>
      </c>
      <c r="K161" s="150"/>
      <c r="M161" s="150"/>
    </row>
    <row r="162" spans="1:13" ht="20.100000000000001" customHeight="1" x14ac:dyDescent="0.25">
      <c r="A162" s="161" t="s">
        <v>18</v>
      </c>
      <c r="B162" s="58">
        <v>4017.5961337256172</v>
      </c>
      <c r="C162" s="58">
        <v>0</v>
      </c>
      <c r="D162" s="58">
        <v>2814.5721089922899</v>
      </c>
      <c r="E162" s="58">
        <v>0</v>
      </c>
      <c r="F162" s="58">
        <v>142.86196570975659</v>
      </c>
      <c r="G162" s="58">
        <v>3446.1027402284963</v>
      </c>
      <c r="H162" s="58">
        <v>6513.0054896767961</v>
      </c>
      <c r="I162" s="58">
        <v>2929.5511218262868</v>
      </c>
      <c r="J162" s="59">
        <f t="shared" si="4"/>
        <v>19863.689560159244</v>
      </c>
      <c r="K162" s="150"/>
      <c r="M162" s="150"/>
    </row>
    <row r="163" spans="1:13" ht="20.100000000000001" customHeight="1" x14ac:dyDescent="0.25">
      <c r="A163" s="161" t="s">
        <v>19</v>
      </c>
      <c r="B163" s="58">
        <v>7392.1320200441951</v>
      </c>
      <c r="C163" s="58">
        <v>7358.9393188959257</v>
      </c>
      <c r="D163" s="58">
        <v>22610.418322278099</v>
      </c>
      <c r="E163" s="58">
        <v>1362.0114090156819</v>
      </c>
      <c r="F163" s="58">
        <v>48477.831924087826</v>
      </c>
      <c r="G163" s="58">
        <v>126390.72709796364</v>
      </c>
      <c r="H163" s="58">
        <v>336869.30174355255</v>
      </c>
      <c r="I163" s="58">
        <v>4641.423291103024</v>
      </c>
      <c r="J163" s="59">
        <f t="shared" si="4"/>
        <v>555102.78512694093</v>
      </c>
      <c r="K163" s="150"/>
      <c r="M163" s="150"/>
    </row>
    <row r="164" spans="1:13" ht="20.100000000000001" customHeight="1" x14ac:dyDescent="0.25">
      <c r="A164" s="161" t="s">
        <v>90</v>
      </c>
      <c r="B164" s="58">
        <v>125014.17167254805</v>
      </c>
      <c r="C164" s="58">
        <v>0</v>
      </c>
      <c r="D164" s="58">
        <v>222.79200491822021</v>
      </c>
      <c r="E164" s="58">
        <v>27822.143802031205</v>
      </c>
      <c r="F164" s="58">
        <v>0</v>
      </c>
      <c r="G164" s="58">
        <v>0</v>
      </c>
      <c r="H164" s="58">
        <v>2021.5817123384923</v>
      </c>
      <c r="I164" s="58">
        <v>0</v>
      </c>
      <c r="J164" s="59">
        <f t="shared" si="4"/>
        <v>155080.68919183596</v>
      </c>
      <c r="K164" s="150"/>
      <c r="M164" s="150"/>
    </row>
    <row r="165" spans="1:13" ht="20.100000000000001" customHeight="1" x14ac:dyDescent="0.25">
      <c r="A165" s="161" t="s">
        <v>20</v>
      </c>
      <c r="B165" s="58">
        <v>311743.01170759747</v>
      </c>
      <c r="C165" s="58">
        <v>261861.4721916157</v>
      </c>
      <c r="D165" s="58">
        <v>14293.626254192519</v>
      </c>
      <c r="E165" s="58">
        <v>363481.36467876291</v>
      </c>
      <c r="F165" s="58">
        <v>64832.095170812427</v>
      </c>
      <c r="G165" s="58">
        <v>76452.002950896145</v>
      </c>
      <c r="H165" s="58">
        <v>492883.44433955976</v>
      </c>
      <c r="I165" s="58">
        <v>68865.440357297019</v>
      </c>
      <c r="J165" s="59">
        <f t="shared" si="4"/>
        <v>1654412.4576507339</v>
      </c>
      <c r="K165" s="150"/>
      <c r="M165" s="150"/>
    </row>
    <row r="166" spans="1:13" ht="20.100000000000001" customHeight="1" x14ac:dyDescent="0.25">
      <c r="A166" s="161" t="s">
        <v>21</v>
      </c>
      <c r="B166" s="58">
        <v>9854.6508211582604</v>
      </c>
      <c r="C166" s="58">
        <v>169579.99215448456</v>
      </c>
      <c r="D166" s="58">
        <v>4052.1956137505849</v>
      </c>
      <c r="E166" s="58">
        <v>24183.125511119259</v>
      </c>
      <c r="F166" s="58">
        <v>212209.17738358097</v>
      </c>
      <c r="G166" s="58">
        <v>146543.41990859425</v>
      </c>
      <c r="H166" s="58">
        <v>127.63491647882277</v>
      </c>
      <c r="I166" s="58">
        <v>443294.71963944595</v>
      </c>
      <c r="J166" s="59">
        <f t="shared" si="4"/>
        <v>1009844.9159486126</v>
      </c>
      <c r="K166" s="150"/>
      <c r="M166" s="150"/>
    </row>
    <row r="167" spans="1:13" ht="20.100000000000001" customHeight="1" x14ac:dyDescent="0.25">
      <c r="A167" s="161" t="s">
        <v>22</v>
      </c>
      <c r="B167" s="58">
        <v>0</v>
      </c>
      <c r="C167" s="58">
        <v>0</v>
      </c>
      <c r="D167" s="58">
        <v>0</v>
      </c>
      <c r="E167" s="58">
        <v>2242310.2106734375</v>
      </c>
      <c r="F167" s="58">
        <v>18960.025829610549</v>
      </c>
      <c r="G167" s="58">
        <v>18069.760877511086</v>
      </c>
      <c r="H167" s="58">
        <v>27128.450255041909</v>
      </c>
      <c r="I167" s="58">
        <v>0</v>
      </c>
      <c r="J167" s="59">
        <f t="shared" si="4"/>
        <v>2306468.4476356008</v>
      </c>
      <c r="K167" s="150"/>
      <c r="M167" s="150"/>
    </row>
    <row r="168" spans="1:13" ht="20.100000000000001" customHeight="1" x14ac:dyDescent="0.25">
      <c r="A168" s="161" t="s">
        <v>23</v>
      </c>
      <c r="B168" s="58">
        <v>77103.668966487545</v>
      </c>
      <c r="C168" s="58">
        <v>523093.64507981116</v>
      </c>
      <c r="D168" s="58">
        <v>13514.109302941813</v>
      </c>
      <c r="E168" s="58">
        <v>106679.71849493914</v>
      </c>
      <c r="F168" s="58">
        <v>200267.32518075296</v>
      </c>
      <c r="G168" s="58">
        <v>220201.48890520277</v>
      </c>
      <c r="H168" s="58">
        <v>8889.9084723956239</v>
      </c>
      <c r="I168" s="58">
        <v>280630.40220934607</v>
      </c>
      <c r="J168" s="59">
        <f t="shared" si="4"/>
        <v>1430380.2666118774</v>
      </c>
      <c r="K168" s="150"/>
      <c r="M168" s="150"/>
    </row>
    <row r="169" spans="1:13" ht="20.100000000000001" customHeight="1" x14ac:dyDescent="0.25">
      <c r="A169" s="161" t="s">
        <v>24</v>
      </c>
      <c r="B169" s="58">
        <v>1233819.943642301</v>
      </c>
      <c r="C169" s="58">
        <v>711167.62859908654</v>
      </c>
      <c r="D169" s="58">
        <v>681998.21192940348</v>
      </c>
      <c r="E169" s="58">
        <v>1469112.3092038869</v>
      </c>
      <c r="F169" s="58">
        <v>346418.32551596995</v>
      </c>
      <c r="G169" s="58">
        <v>193076.10446910458</v>
      </c>
      <c r="H169" s="58">
        <v>404926.23574095068</v>
      </c>
      <c r="I169" s="58">
        <v>341959.38769518246</v>
      </c>
      <c r="J169" s="59">
        <f t="shared" si="4"/>
        <v>5382478.1467958847</v>
      </c>
      <c r="K169" s="150"/>
      <c r="M169" s="150"/>
    </row>
    <row r="170" spans="1:13" ht="20.100000000000001" customHeight="1" x14ac:dyDescent="0.25">
      <c r="A170" s="161" t="s">
        <v>91</v>
      </c>
      <c r="B170" s="58">
        <v>0</v>
      </c>
      <c r="C170" s="58">
        <v>22345.276014244708</v>
      </c>
      <c r="D170" s="58">
        <v>51.480701949293234</v>
      </c>
      <c r="E170" s="58">
        <v>81.275074478649458</v>
      </c>
      <c r="F170" s="58">
        <v>10995.389870558049</v>
      </c>
      <c r="G170" s="58">
        <v>4879.5879180709344</v>
      </c>
      <c r="H170" s="58">
        <v>0</v>
      </c>
      <c r="I170" s="58">
        <v>24853.517168414895</v>
      </c>
      <c r="J170" s="59">
        <f t="shared" si="4"/>
        <v>63206.526747716533</v>
      </c>
      <c r="K170" s="150"/>
      <c r="M170" s="150"/>
    </row>
    <row r="171" spans="1:13" ht="20.100000000000001" customHeight="1" x14ac:dyDescent="0.25">
      <c r="A171" s="161" t="s">
        <v>25</v>
      </c>
      <c r="B171" s="58">
        <v>331557.02621981403</v>
      </c>
      <c r="C171" s="58">
        <v>102137.515525436</v>
      </c>
      <c r="D171" s="58">
        <v>212983.4299225256</v>
      </c>
      <c r="E171" s="58">
        <v>159039.39319522906</v>
      </c>
      <c r="F171" s="58">
        <v>126468.70231767326</v>
      </c>
      <c r="G171" s="58">
        <v>101131.17346113587</v>
      </c>
      <c r="H171" s="58">
        <v>318779.6733237236</v>
      </c>
      <c r="I171" s="58">
        <v>87823.04882016372</v>
      </c>
      <c r="J171" s="59">
        <f t="shared" si="4"/>
        <v>1439919.9627857013</v>
      </c>
      <c r="K171" s="150"/>
      <c r="M171" s="150"/>
    </row>
    <row r="172" spans="1:13" ht="20.100000000000001" customHeight="1" x14ac:dyDescent="0.25">
      <c r="A172" s="161" t="s">
        <v>26</v>
      </c>
      <c r="B172" s="58">
        <v>0</v>
      </c>
      <c r="C172" s="58">
        <v>0</v>
      </c>
      <c r="D172" s="58">
        <v>0</v>
      </c>
      <c r="E172" s="58">
        <v>189495.51069267944</v>
      </c>
      <c r="F172" s="58">
        <v>0</v>
      </c>
      <c r="G172" s="58">
        <v>0</v>
      </c>
      <c r="H172" s="58">
        <v>0</v>
      </c>
      <c r="I172" s="58">
        <v>0</v>
      </c>
      <c r="J172" s="59">
        <f t="shared" si="4"/>
        <v>189495.51069267944</v>
      </c>
      <c r="K172" s="150"/>
      <c r="M172" s="150"/>
    </row>
    <row r="173" spans="1:13" ht="20.100000000000001" customHeight="1" x14ac:dyDescent="0.25">
      <c r="A173" s="161" t="s">
        <v>27</v>
      </c>
      <c r="B173" s="58">
        <v>71312.858563329195</v>
      </c>
      <c r="C173" s="58">
        <v>149258.09285773445</v>
      </c>
      <c r="D173" s="58">
        <v>35521.212197458859</v>
      </c>
      <c r="E173" s="58">
        <v>88707.304425564987</v>
      </c>
      <c r="F173" s="58">
        <v>273507.13346003322</v>
      </c>
      <c r="G173" s="58">
        <v>280602.11680116149</v>
      </c>
      <c r="H173" s="58">
        <v>214143.51360504195</v>
      </c>
      <c r="I173" s="58">
        <v>322619.84973964281</v>
      </c>
      <c r="J173" s="59">
        <f t="shared" si="4"/>
        <v>1435672.081649967</v>
      </c>
      <c r="K173" s="150"/>
      <c r="M173" s="150"/>
    </row>
    <row r="174" spans="1:13" ht="20.100000000000001" customHeight="1" x14ac:dyDescent="0.25">
      <c r="A174" s="161" t="s">
        <v>28</v>
      </c>
      <c r="B174" s="58">
        <v>60815.20288272202</v>
      </c>
      <c r="C174" s="58">
        <v>8576.3073631505849</v>
      </c>
      <c r="D174" s="58">
        <v>12173.772109913318</v>
      </c>
      <c r="E174" s="58">
        <v>98202.694625235687</v>
      </c>
      <c r="F174" s="58">
        <v>20918.184064564899</v>
      </c>
      <c r="G174" s="58">
        <v>215056.48762196198</v>
      </c>
      <c r="H174" s="58">
        <v>223140.64835478994</v>
      </c>
      <c r="I174" s="58">
        <v>7857.600802464437</v>
      </c>
      <c r="J174" s="59">
        <f t="shared" si="4"/>
        <v>646740.8978248029</v>
      </c>
      <c r="K174" s="150"/>
      <c r="M174" s="150"/>
    </row>
    <row r="175" spans="1:13" ht="20.100000000000001" customHeight="1" x14ac:dyDescent="0.25">
      <c r="A175" s="161" t="s">
        <v>29</v>
      </c>
      <c r="B175" s="58">
        <v>290945.48549528077</v>
      </c>
      <c r="C175" s="58">
        <v>59.431147886756001</v>
      </c>
      <c r="D175" s="58">
        <v>143043.45221252833</v>
      </c>
      <c r="E175" s="58">
        <v>441035.57078767044</v>
      </c>
      <c r="F175" s="58">
        <v>302684.76300571824</v>
      </c>
      <c r="G175" s="58">
        <v>43171.484025566206</v>
      </c>
      <c r="H175" s="58">
        <v>1100947.9253149324</v>
      </c>
      <c r="I175" s="58">
        <v>1221.5854239630753</v>
      </c>
      <c r="J175" s="59">
        <f t="shared" si="4"/>
        <v>2323109.697413546</v>
      </c>
      <c r="K175" s="150"/>
      <c r="M175" s="150"/>
    </row>
    <row r="176" spans="1:13" ht="20.100000000000001" customHeight="1" x14ac:dyDescent="0.25">
      <c r="A176" s="161" t="s">
        <v>30</v>
      </c>
      <c r="B176" s="58">
        <v>26258.583056050098</v>
      </c>
      <c r="C176" s="58">
        <v>961.10410562908328</v>
      </c>
      <c r="D176" s="58">
        <v>1772.540740112642</v>
      </c>
      <c r="E176" s="58">
        <v>127817.13814096527</v>
      </c>
      <c r="F176" s="58">
        <v>221435.90397391544</v>
      </c>
      <c r="G176" s="58">
        <v>21645.843373012238</v>
      </c>
      <c r="H176" s="58">
        <v>13139.689743546518</v>
      </c>
      <c r="I176" s="58">
        <v>3232.4820616768948</v>
      </c>
      <c r="J176" s="59">
        <f t="shared" si="4"/>
        <v>416263.28519490827</v>
      </c>
      <c r="K176" s="150"/>
      <c r="M176" s="150"/>
    </row>
    <row r="177" spans="1:13" ht="20.100000000000001" customHeight="1" x14ac:dyDescent="0.25">
      <c r="A177" s="161" t="s">
        <v>58</v>
      </c>
      <c r="B177" s="58">
        <v>4118.4898635741256</v>
      </c>
      <c r="C177" s="58">
        <v>201.13370713997941</v>
      </c>
      <c r="D177" s="58">
        <v>2.0218146111522812</v>
      </c>
      <c r="E177" s="58">
        <v>105263.42573079866</v>
      </c>
      <c r="F177" s="58">
        <v>2837.6711119747447</v>
      </c>
      <c r="G177" s="58">
        <v>45.935674723598702</v>
      </c>
      <c r="H177" s="58">
        <v>337.48053143919878</v>
      </c>
      <c r="I177" s="58">
        <v>208.74084647529844</v>
      </c>
      <c r="J177" s="59">
        <f t="shared" si="4"/>
        <v>113014.89928073676</v>
      </c>
      <c r="K177" s="150"/>
      <c r="M177" s="150"/>
    </row>
    <row r="178" spans="1:13" ht="20.100000000000001" customHeight="1" x14ac:dyDescent="0.25">
      <c r="A178" s="161" t="s">
        <v>59</v>
      </c>
      <c r="B178" s="58">
        <v>125.67506061960086</v>
      </c>
      <c r="C178" s="58">
        <v>5.9231366459627335</v>
      </c>
      <c r="D178" s="58">
        <v>0</v>
      </c>
      <c r="E178" s="58">
        <v>26582.958208594813</v>
      </c>
      <c r="F178" s="58">
        <v>4797.7773698478304</v>
      </c>
      <c r="G178" s="58">
        <v>83.41979820662003</v>
      </c>
      <c r="H178" s="58">
        <v>85.962678962405079</v>
      </c>
      <c r="I178" s="58">
        <v>24.426180329867169</v>
      </c>
      <c r="J178" s="59">
        <f t="shared" si="4"/>
        <v>31706.142433207104</v>
      </c>
      <c r="K178" s="150"/>
      <c r="M178" s="150"/>
    </row>
    <row r="179" spans="1:13" ht="20.100000000000001" customHeight="1" x14ac:dyDescent="0.25">
      <c r="A179" s="161" t="s">
        <v>60</v>
      </c>
      <c r="B179" s="58">
        <v>1020.3423123989381</v>
      </c>
      <c r="C179" s="58">
        <v>0</v>
      </c>
      <c r="D179" s="58">
        <v>0</v>
      </c>
      <c r="E179" s="58">
        <v>1056191.6483335348</v>
      </c>
      <c r="F179" s="58">
        <v>3190.686044730307</v>
      </c>
      <c r="G179" s="58">
        <v>2909.2346027757549</v>
      </c>
      <c r="H179" s="58">
        <v>147.01349144754161</v>
      </c>
      <c r="I179" s="58">
        <v>2359.7607270421595</v>
      </c>
      <c r="J179" s="59">
        <f t="shared" si="4"/>
        <v>1065818.6855119292</v>
      </c>
      <c r="K179" s="150"/>
      <c r="M179" s="150"/>
    </row>
    <row r="180" spans="1:13" ht="20.100000000000001" customHeight="1" x14ac:dyDescent="0.25">
      <c r="A180" s="161" t="s">
        <v>34</v>
      </c>
      <c r="B180" s="58">
        <v>7374.7088056502998</v>
      </c>
      <c r="C180" s="58">
        <v>515.15538361717427</v>
      </c>
      <c r="D180" s="58">
        <v>158745.42679042503</v>
      </c>
      <c r="E180" s="58">
        <v>1634.474902043358</v>
      </c>
      <c r="F180" s="58">
        <v>834082.36153369071</v>
      </c>
      <c r="G180" s="58">
        <v>4804.9508872906308</v>
      </c>
      <c r="H180" s="58">
        <v>41300.123764746029</v>
      </c>
      <c r="I180" s="58">
        <v>3492.0028073887424</v>
      </c>
      <c r="J180" s="59">
        <f t="shared" si="4"/>
        <v>1051949.204874852</v>
      </c>
      <c r="K180" s="150"/>
      <c r="M180" s="150"/>
    </row>
    <row r="181" spans="1:13" ht="20.100000000000001" customHeight="1" x14ac:dyDescent="0.25">
      <c r="A181" s="161" t="s">
        <v>84</v>
      </c>
      <c r="B181" s="58">
        <v>160641.88419380609</v>
      </c>
      <c r="C181" s="58">
        <v>226.55060583640994</v>
      </c>
      <c r="D181" s="58">
        <v>32156.137705219498</v>
      </c>
      <c r="E181" s="58">
        <v>913473.04592958174</v>
      </c>
      <c r="F181" s="58">
        <v>2686936.0136384717</v>
      </c>
      <c r="G181" s="58">
        <v>0</v>
      </c>
      <c r="H181" s="58">
        <v>15572.179255035422</v>
      </c>
      <c r="I181" s="58">
        <v>35994.188672049262</v>
      </c>
      <c r="J181" s="59">
        <f t="shared" si="4"/>
        <v>3845000</v>
      </c>
      <c r="K181" s="150"/>
      <c r="M181" s="150"/>
    </row>
    <row r="182" spans="1:13" ht="20.100000000000001" customHeight="1" x14ac:dyDescent="0.25">
      <c r="A182" s="161" t="s">
        <v>36</v>
      </c>
      <c r="B182" s="58">
        <v>0</v>
      </c>
      <c r="C182" s="58">
        <v>3.041231474042291</v>
      </c>
      <c r="D182" s="58">
        <v>0</v>
      </c>
      <c r="E182" s="58">
        <v>1474349.4155027773</v>
      </c>
      <c r="F182" s="58">
        <v>19283.964396202009</v>
      </c>
      <c r="G182" s="58">
        <v>19527.840955424101</v>
      </c>
      <c r="H182" s="58">
        <v>8906.828413141604</v>
      </c>
      <c r="I182" s="58">
        <v>25.160340510766151</v>
      </c>
      <c r="J182" s="59">
        <f t="shared" si="4"/>
        <v>1522096.25083953</v>
      </c>
      <c r="K182" s="150"/>
      <c r="M182" s="150"/>
    </row>
    <row r="183" spans="1:13" ht="19.5" customHeight="1" x14ac:dyDescent="0.25">
      <c r="A183" s="161" t="s">
        <v>37</v>
      </c>
      <c r="B183" s="58">
        <v>32.171930240835209</v>
      </c>
      <c r="C183" s="58">
        <v>10.748990529329712</v>
      </c>
      <c r="D183" s="58">
        <v>0</v>
      </c>
      <c r="E183" s="58">
        <v>275808.70723329252</v>
      </c>
      <c r="F183" s="58">
        <v>3845.6418048464975</v>
      </c>
      <c r="G183" s="58">
        <v>29.961818158165087</v>
      </c>
      <c r="H183" s="58">
        <v>4864.1120129352312</v>
      </c>
      <c r="I183" s="58">
        <v>190.82119000666739</v>
      </c>
      <c r="J183" s="59">
        <f t="shared" si="4"/>
        <v>284782.1649800092</v>
      </c>
      <c r="K183" s="150"/>
      <c r="M183" s="150"/>
    </row>
    <row r="184" spans="1:13" ht="21.75" customHeight="1" x14ac:dyDescent="0.25">
      <c r="A184" s="161" t="s">
        <v>38</v>
      </c>
      <c r="B184" s="58">
        <v>14428.242544362434</v>
      </c>
      <c r="C184" s="58">
        <v>0</v>
      </c>
      <c r="D184" s="58">
        <v>0</v>
      </c>
      <c r="E184" s="58">
        <v>48383.529514878661</v>
      </c>
      <c r="F184" s="58">
        <v>203.19651199003425</v>
      </c>
      <c r="G184" s="58">
        <v>1.8557631133869232</v>
      </c>
      <c r="H184" s="58">
        <v>0</v>
      </c>
      <c r="I184" s="58">
        <v>790.82564423144015</v>
      </c>
      <c r="J184" s="59">
        <f t="shared" si="4"/>
        <v>63807.649978575952</v>
      </c>
      <c r="K184" s="150"/>
      <c r="M184" s="150"/>
    </row>
    <row r="185" spans="1:13" ht="20.100000000000001" customHeight="1" x14ac:dyDescent="0.25">
      <c r="A185" s="161" t="s">
        <v>39</v>
      </c>
      <c r="B185" s="58">
        <v>0</v>
      </c>
      <c r="C185" s="58">
        <v>0</v>
      </c>
      <c r="D185" s="58">
        <v>0</v>
      </c>
      <c r="E185" s="58">
        <v>104521.45880137713</v>
      </c>
      <c r="F185" s="58">
        <v>7.1114649559555723</v>
      </c>
      <c r="G185" s="58">
        <v>0</v>
      </c>
      <c r="H185" s="58">
        <v>0</v>
      </c>
      <c r="I185" s="58">
        <v>0</v>
      </c>
      <c r="J185" s="59">
        <f t="shared" si="4"/>
        <v>104528.57026633309</v>
      </c>
      <c r="K185" s="150"/>
      <c r="M185" s="150"/>
    </row>
    <row r="186" spans="1:13" ht="20.100000000000001" customHeight="1" x14ac:dyDescent="0.25">
      <c r="A186" s="161" t="s">
        <v>40</v>
      </c>
      <c r="B186" s="58">
        <v>0</v>
      </c>
      <c r="C186" s="58">
        <v>0</v>
      </c>
      <c r="D186" s="58">
        <v>0</v>
      </c>
      <c r="E186" s="58">
        <v>42975.780746307777</v>
      </c>
      <c r="F186" s="58">
        <v>0</v>
      </c>
      <c r="G186" s="58">
        <v>0</v>
      </c>
      <c r="H186" s="58">
        <v>0</v>
      </c>
      <c r="I186" s="58">
        <v>0</v>
      </c>
      <c r="J186" s="59">
        <f t="shared" si="4"/>
        <v>42975.780746307777</v>
      </c>
      <c r="K186" s="150"/>
      <c r="M186" s="150"/>
    </row>
    <row r="187" spans="1:13" ht="20.100000000000001" customHeight="1" x14ac:dyDescent="0.25">
      <c r="A187" s="161" t="s">
        <v>41</v>
      </c>
      <c r="B187" s="58">
        <v>49892.549454288375</v>
      </c>
      <c r="C187" s="58">
        <v>1287.5613771537626</v>
      </c>
      <c r="D187" s="58">
        <v>7254.3558173474348</v>
      </c>
      <c r="E187" s="58">
        <v>8843.7847354973746</v>
      </c>
      <c r="F187" s="58">
        <v>20466.91620900288</v>
      </c>
      <c r="G187" s="58">
        <v>44967.470194071699</v>
      </c>
      <c r="H187" s="58">
        <v>86736.675011103696</v>
      </c>
      <c r="I187" s="58">
        <v>58469.747330018188</v>
      </c>
      <c r="J187" s="59">
        <f t="shared" si="4"/>
        <v>277919.06012848346</v>
      </c>
      <c r="K187" s="150"/>
      <c r="M187" s="150"/>
    </row>
    <row r="188" spans="1:13" ht="20.100000000000001" customHeight="1" x14ac:dyDescent="0.25">
      <c r="A188" s="161" t="s">
        <v>43</v>
      </c>
      <c r="B188" s="58">
        <v>10508.974862600895</v>
      </c>
      <c r="C188" s="58">
        <v>149.60471732776787</v>
      </c>
      <c r="D188" s="58">
        <v>0</v>
      </c>
      <c r="E188" s="58">
        <v>77992.296010858627</v>
      </c>
      <c r="F188" s="58">
        <v>0</v>
      </c>
      <c r="G188" s="58">
        <v>0</v>
      </c>
      <c r="H188" s="58">
        <v>0</v>
      </c>
      <c r="I188" s="58">
        <v>0</v>
      </c>
      <c r="J188" s="59">
        <f t="shared" si="4"/>
        <v>88650.875590787284</v>
      </c>
      <c r="K188" s="150"/>
      <c r="M188" s="150"/>
    </row>
    <row r="189" spans="1:13" ht="20.100000000000001" customHeight="1" x14ac:dyDescent="0.25">
      <c r="A189" s="161" t="s">
        <v>44</v>
      </c>
      <c r="B189" s="58">
        <v>161806.75090188021</v>
      </c>
      <c r="C189" s="58">
        <v>0</v>
      </c>
      <c r="D189" s="58">
        <v>151355.55363289619</v>
      </c>
      <c r="E189" s="58">
        <v>40249.321079646281</v>
      </c>
      <c r="F189" s="58">
        <v>0</v>
      </c>
      <c r="G189" s="58">
        <v>0</v>
      </c>
      <c r="H189" s="58">
        <v>1264.8167844929617</v>
      </c>
      <c r="I189" s="58">
        <v>39.228111134080159</v>
      </c>
      <c r="J189" s="59">
        <f t="shared" si="4"/>
        <v>354715.67051004973</v>
      </c>
      <c r="K189" s="150"/>
      <c r="M189" s="150"/>
    </row>
    <row r="190" spans="1:13" ht="20.100000000000001" customHeight="1" x14ac:dyDescent="0.25">
      <c r="A190" s="161" t="s">
        <v>93</v>
      </c>
      <c r="B190" s="58">
        <v>38404.82892639401</v>
      </c>
      <c r="C190" s="58">
        <v>572.52764071439367</v>
      </c>
      <c r="D190" s="58">
        <v>5438.6008082390308</v>
      </c>
      <c r="E190" s="58">
        <v>120604.0723697948</v>
      </c>
      <c r="F190" s="58">
        <v>0</v>
      </c>
      <c r="G190" s="58">
        <v>0</v>
      </c>
      <c r="H190" s="58">
        <v>0</v>
      </c>
      <c r="I190" s="58">
        <v>34.926351632428968</v>
      </c>
      <c r="J190" s="59">
        <f t="shared" si="4"/>
        <v>165054.95609677467</v>
      </c>
      <c r="K190" s="150"/>
      <c r="M190" s="150"/>
    </row>
    <row r="191" spans="1:13" ht="20.100000000000001" customHeight="1" x14ac:dyDescent="0.25">
      <c r="A191" s="161" t="s">
        <v>94</v>
      </c>
      <c r="B191" s="58">
        <v>0</v>
      </c>
      <c r="C191" s="58">
        <v>0</v>
      </c>
      <c r="D191" s="58">
        <v>0</v>
      </c>
      <c r="E191" s="58">
        <v>7078.2414962502844</v>
      </c>
      <c r="F191" s="58">
        <v>0</v>
      </c>
      <c r="G191" s="58">
        <v>0</v>
      </c>
      <c r="H191" s="58">
        <v>0</v>
      </c>
      <c r="I191" s="58">
        <v>0</v>
      </c>
      <c r="J191" s="59">
        <f t="shared" si="4"/>
        <v>7078.2414962502844</v>
      </c>
      <c r="K191" s="150"/>
      <c r="M191" s="150"/>
    </row>
    <row r="192" spans="1:13" ht="20.100000000000001" customHeight="1" x14ac:dyDescent="0.25">
      <c r="A192" s="161" t="s">
        <v>95</v>
      </c>
      <c r="B192" s="58">
        <v>3183.6406373035634</v>
      </c>
      <c r="C192" s="58">
        <v>134.45850201097048</v>
      </c>
      <c r="D192" s="58">
        <v>282.12464194248724</v>
      </c>
      <c r="E192" s="58">
        <v>43851.776218742976</v>
      </c>
      <c r="F192" s="58">
        <v>0</v>
      </c>
      <c r="G192" s="58">
        <v>0</v>
      </c>
      <c r="H192" s="58">
        <v>0</v>
      </c>
      <c r="I192" s="58">
        <v>0</v>
      </c>
      <c r="J192" s="59">
        <f t="shared" si="4"/>
        <v>47452</v>
      </c>
      <c r="K192" s="150"/>
      <c r="M192" s="150"/>
    </row>
    <row r="193" spans="1:13" ht="20.100000000000001" customHeight="1" x14ac:dyDescent="0.25">
      <c r="A193" s="161" t="s">
        <v>96</v>
      </c>
      <c r="B193" s="58">
        <v>10255.644857448005</v>
      </c>
      <c r="C193" s="58">
        <v>0</v>
      </c>
      <c r="D193" s="58">
        <v>0</v>
      </c>
      <c r="E193" s="58">
        <v>52993.724944689508</v>
      </c>
      <c r="F193" s="58">
        <v>0</v>
      </c>
      <c r="G193" s="58">
        <v>0</v>
      </c>
      <c r="H193" s="58">
        <v>120.99629629629629</v>
      </c>
      <c r="I193" s="58">
        <v>0</v>
      </c>
      <c r="J193" s="59">
        <f t="shared" si="4"/>
        <v>63370.366098433813</v>
      </c>
      <c r="K193" s="150"/>
      <c r="M193" s="150"/>
    </row>
    <row r="194" spans="1:13" ht="20.100000000000001" customHeight="1" x14ac:dyDescent="0.25">
      <c r="A194" s="161" t="s">
        <v>97</v>
      </c>
      <c r="B194" s="58">
        <v>166.36089990275735</v>
      </c>
      <c r="C194" s="58">
        <v>0</v>
      </c>
      <c r="D194" s="58">
        <v>0</v>
      </c>
      <c r="E194" s="58">
        <v>276712.22853275546</v>
      </c>
      <c r="F194" s="58">
        <v>5482.1242649659052</v>
      </c>
      <c r="G194" s="58">
        <v>2025.0327766989085</v>
      </c>
      <c r="H194" s="58">
        <v>1996.5551794723001</v>
      </c>
      <c r="I194" s="58">
        <v>115.26986161687643</v>
      </c>
      <c r="J194" s="59">
        <f t="shared" si="4"/>
        <v>286497.57151541224</v>
      </c>
      <c r="K194" s="150"/>
      <c r="M194" s="150"/>
    </row>
    <row r="195" spans="1:13" ht="20.100000000000001" customHeight="1" x14ac:dyDescent="0.25">
      <c r="A195" s="161" t="s">
        <v>98</v>
      </c>
      <c r="B195" s="58">
        <v>52894.207999631813</v>
      </c>
      <c r="C195" s="58">
        <v>0</v>
      </c>
      <c r="D195" s="58">
        <v>4100.5020160073973</v>
      </c>
      <c r="E195" s="58">
        <v>0</v>
      </c>
      <c r="F195" s="58">
        <v>0</v>
      </c>
      <c r="G195" s="58">
        <v>0</v>
      </c>
      <c r="H195" s="58">
        <v>0</v>
      </c>
      <c r="I195" s="58">
        <v>0</v>
      </c>
      <c r="J195" s="59">
        <f t="shared" si="4"/>
        <v>56994.710015639212</v>
      </c>
      <c r="K195" s="150"/>
      <c r="M195" s="150"/>
    </row>
    <row r="196" spans="1:13" ht="20.100000000000001" customHeight="1" x14ac:dyDescent="0.25">
      <c r="A196" s="161" t="s">
        <v>99</v>
      </c>
      <c r="B196" s="58">
        <v>16.056635184287913</v>
      </c>
      <c r="C196" s="58">
        <v>56066.301231868245</v>
      </c>
      <c r="D196" s="58">
        <v>2293.1595620424741</v>
      </c>
      <c r="E196" s="58">
        <v>14047.058142233549</v>
      </c>
      <c r="F196" s="58">
        <v>10495.084638197124</v>
      </c>
      <c r="G196" s="58">
        <v>0</v>
      </c>
      <c r="H196" s="58">
        <v>0</v>
      </c>
      <c r="I196" s="58">
        <v>358.53155047289232</v>
      </c>
      <c r="J196" s="59">
        <f t="shared" si="4"/>
        <v>83276.191759998575</v>
      </c>
      <c r="K196" s="150"/>
      <c r="M196" s="150"/>
    </row>
    <row r="197" spans="1:13" ht="20.100000000000001" customHeight="1" x14ac:dyDescent="0.25">
      <c r="A197" s="161" t="s">
        <v>100</v>
      </c>
      <c r="B197" s="58">
        <v>99341.857580147</v>
      </c>
      <c r="C197" s="58">
        <v>0</v>
      </c>
      <c r="D197" s="58">
        <v>0</v>
      </c>
      <c r="E197" s="58">
        <v>1270.98</v>
      </c>
      <c r="F197" s="58">
        <v>869.58299999999997</v>
      </c>
      <c r="G197" s="58">
        <v>0</v>
      </c>
      <c r="H197" s="58">
        <v>0</v>
      </c>
      <c r="I197" s="58">
        <v>0</v>
      </c>
      <c r="J197" s="59">
        <f t="shared" si="4"/>
        <v>101482.42058014699</v>
      </c>
      <c r="K197" s="150"/>
      <c r="M197" s="150"/>
    </row>
    <row r="198" spans="1:13" ht="20.100000000000001" customHeight="1" x14ac:dyDescent="0.25">
      <c r="A198" s="161" t="s">
        <v>61</v>
      </c>
      <c r="B198" s="58">
        <v>825247.27847472299</v>
      </c>
      <c r="C198" s="58">
        <v>29053.651467763262</v>
      </c>
      <c r="D198" s="58">
        <v>14518.607082898474</v>
      </c>
      <c r="E198" s="58">
        <v>66844.623705638543</v>
      </c>
      <c r="F198" s="58">
        <v>299309.60953545873</v>
      </c>
      <c r="G198" s="58">
        <v>384911.85224390606</v>
      </c>
      <c r="H198" s="58">
        <v>147073.05611731971</v>
      </c>
      <c r="I198" s="58">
        <v>40875.093357030579</v>
      </c>
      <c r="J198" s="59">
        <f t="shared" si="4"/>
        <v>1807833.7719847385</v>
      </c>
      <c r="K198" s="150"/>
      <c r="M198" s="150"/>
    </row>
    <row r="199" spans="1:13" ht="20.100000000000001" customHeight="1" x14ac:dyDescent="0.25">
      <c r="A199" s="161" t="s">
        <v>62</v>
      </c>
      <c r="B199" s="58">
        <v>12660.745562094839</v>
      </c>
      <c r="C199" s="58">
        <v>83007.748753109336</v>
      </c>
      <c r="D199" s="58">
        <v>12477.324495476556</v>
      </c>
      <c r="E199" s="58">
        <v>9140.2191627324737</v>
      </c>
      <c r="F199" s="58">
        <v>124839.17650447311</v>
      </c>
      <c r="G199" s="58">
        <v>8056.8450986976595</v>
      </c>
      <c r="H199" s="58">
        <v>18538.336553207078</v>
      </c>
      <c r="I199" s="58">
        <v>128251.11671548542</v>
      </c>
      <c r="J199" s="59">
        <f t="shared" si="4"/>
        <v>396971.51284527651</v>
      </c>
      <c r="K199" s="150"/>
      <c r="M199" s="150"/>
    </row>
    <row r="200" spans="1:13" ht="20.100000000000001" customHeight="1" x14ac:dyDescent="0.25">
      <c r="A200" s="161" t="s">
        <v>63</v>
      </c>
      <c r="B200" s="58">
        <v>7342.7069912349016</v>
      </c>
      <c r="C200" s="58">
        <v>145742.31411414786</v>
      </c>
      <c r="D200" s="58">
        <v>128409.6179901618</v>
      </c>
      <c r="E200" s="58">
        <v>101212.89870066206</v>
      </c>
      <c r="F200" s="58">
        <v>33124.141934902931</v>
      </c>
      <c r="G200" s="58">
        <v>18103.868582043655</v>
      </c>
      <c r="H200" s="58">
        <v>142003.44325447766</v>
      </c>
      <c r="I200" s="58">
        <v>7098.4403153848425</v>
      </c>
      <c r="J200" s="59">
        <f t="shared" si="4"/>
        <v>583037.43188301579</v>
      </c>
      <c r="K200" s="150"/>
      <c r="M200" s="150"/>
    </row>
    <row r="201" spans="1:13" ht="20.100000000000001" customHeight="1" x14ac:dyDescent="0.25">
      <c r="A201" s="161" t="s">
        <v>64</v>
      </c>
      <c r="B201" s="58">
        <v>1673.4684082010419</v>
      </c>
      <c r="C201" s="58">
        <v>0</v>
      </c>
      <c r="D201" s="58">
        <v>2348.8135077110574</v>
      </c>
      <c r="E201" s="58">
        <v>3.0277310924369751</v>
      </c>
      <c r="F201" s="58">
        <v>1803.2209915425371</v>
      </c>
      <c r="G201" s="58">
        <v>8680.2627072472151</v>
      </c>
      <c r="H201" s="58">
        <v>7329.9476082574438</v>
      </c>
      <c r="I201" s="58">
        <v>6467.9683539377575</v>
      </c>
      <c r="J201" s="59">
        <f t="shared" si="4"/>
        <v>28306.709307989491</v>
      </c>
      <c r="K201" s="150"/>
      <c r="M201" s="150"/>
    </row>
    <row r="202" spans="1:13" ht="20.100000000000001" customHeight="1" x14ac:dyDescent="0.25">
      <c r="A202" s="161" t="s">
        <v>65</v>
      </c>
      <c r="B202" s="58">
        <v>7920.4389709186398</v>
      </c>
      <c r="C202" s="58">
        <v>45444.34751312562</v>
      </c>
      <c r="D202" s="58">
        <v>373.35274858363641</v>
      </c>
      <c r="E202" s="58">
        <v>553.83882705739461</v>
      </c>
      <c r="F202" s="58">
        <v>87852.062282081111</v>
      </c>
      <c r="G202" s="58">
        <v>1176.5824505576561</v>
      </c>
      <c r="H202" s="58">
        <v>689.23656154178082</v>
      </c>
      <c r="I202" s="58">
        <v>354821.27308584756</v>
      </c>
      <c r="J202" s="59">
        <f t="shared" si="4"/>
        <v>498831.1324397134</v>
      </c>
      <c r="K202" s="150"/>
      <c r="M202" s="150"/>
    </row>
    <row r="203" spans="1:13" ht="20.100000000000001" customHeight="1" x14ac:dyDescent="0.25">
      <c r="A203" s="161" t="s">
        <v>66</v>
      </c>
      <c r="B203" s="58">
        <v>14141.117608726068</v>
      </c>
      <c r="C203" s="58">
        <v>106246.0678947265</v>
      </c>
      <c r="D203" s="58">
        <v>26.624848231263879</v>
      </c>
      <c r="E203" s="58">
        <v>372.41340622788283</v>
      </c>
      <c r="F203" s="58">
        <v>207331.29752600665</v>
      </c>
      <c r="G203" s="58">
        <v>0</v>
      </c>
      <c r="H203" s="58">
        <v>0</v>
      </c>
      <c r="I203" s="58">
        <v>1846.5582117374354</v>
      </c>
      <c r="J203" s="59">
        <f t="shared" si="4"/>
        <v>329964.07949565578</v>
      </c>
      <c r="K203" s="150"/>
      <c r="M203" s="150"/>
    </row>
    <row r="204" spans="1:13" ht="20.100000000000001" customHeight="1" x14ac:dyDescent="0.25">
      <c r="A204" s="161" t="s">
        <v>67</v>
      </c>
      <c r="B204" s="58">
        <v>189297.88566489119</v>
      </c>
      <c r="C204" s="58">
        <v>56995.514967298936</v>
      </c>
      <c r="D204" s="58">
        <v>201154.05636779335</v>
      </c>
      <c r="E204" s="58">
        <v>361747.10023668315</v>
      </c>
      <c r="F204" s="58">
        <v>166205.64163961209</v>
      </c>
      <c r="G204" s="58">
        <v>141307.70891924651</v>
      </c>
      <c r="H204" s="58">
        <v>229265.29428976704</v>
      </c>
      <c r="I204" s="58">
        <v>60943.46151721468</v>
      </c>
      <c r="J204" s="59">
        <f t="shared" si="4"/>
        <v>1406916.663602507</v>
      </c>
      <c r="K204" s="150"/>
      <c r="M204" s="150"/>
    </row>
    <row r="205" spans="1:13" ht="20.100000000000001" customHeight="1" x14ac:dyDescent="0.25">
      <c r="A205" s="161" t="s">
        <v>68</v>
      </c>
      <c r="B205" s="58">
        <v>16.04812691245133</v>
      </c>
      <c r="C205" s="58">
        <v>636.92264698105237</v>
      </c>
      <c r="D205" s="58">
        <v>2.1352941176470588</v>
      </c>
      <c r="E205" s="58">
        <v>0</v>
      </c>
      <c r="F205" s="58">
        <v>11637.635912979338</v>
      </c>
      <c r="G205" s="58">
        <v>2537.2360709446152</v>
      </c>
      <c r="H205" s="58">
        <v>0</v>
      </c>
      <c r="I205" s="58">
        <v>161.65519374316699</v>
      </c>
      <c r="J205" s="59">
        <f t="shared" si="4"/>
        <v>14991.633245678271</v>
      </c>
      <c r="K205" s="150"/>
      <c r="M205" s="150"/>
    </row>
    <row r="206" spans="1:13" ht="20.100000000000001" customHeight="1" x14ac:dyDescent="0.25">
      <c r="A206" s="161" t="s">
        <v>69</v>
      </c>
      <c r="B206" s="58">
        <v>27729.240537727896</v>
      </c>
      <c r="C206" s="58">
        <v>32.049057537880351</v>
      </c>
      <c r="D206" s="58">
        <v>0</v>
      </c>
      <c r="E206" s="58">
        <v>21.086409957088307</v>
      </c>
      <c r="F206" s="58">
        <v>2062.4632071281021</v>
      </c>
      <c r="G206" s="58">
        <v>5.9378217601224019</v>
      </c>
      <c r="H206" s="58">
        <v>0</v>
      </c>
      <c r="I206" s="58">
        <v>36811.859602720979</v>
      </c>
      <c r="J206" s="59">
        <f t="shared" si="4"/>
        <v>66662.63663683206</v>
      </c>
      <c r="K206" s="150"/>
      <c r="M206" s="150"/>
    </row>
    <row r="207" spans="1:13" ht="20.100000000000001" customHeight="1" x14ac:dyDescent="0.25">
      <c r="A207" s="161" t="s">
        <v>101</v>
      </c>
      <c r="B207" s="58">
        <v>27011.881115672713</v>
      </c>
      <c r="C207" s="58">
        <v>1489.5773012669088</v>
      </c>
      <c r="D207" s="58">
        <v>750.66723794693769</v>
      </c>
      <c r="E207" s="58">
        <v>5025.7002854174962</v>
      </c>
      <c r="F207" s="58">
        <v>161142.73709981827</v>
      </c>
      <c r="G207" s="58">
        <v>0</v>
      </c>
      <c r="H207" s="58">
        <v>0</v>
      </c>
      <c r="I207" s="58">
        <v>7386.0684058267525</v>
      </c>
      <c r="J207" s="59">
        <f t="shared" si="4"/>
        <v>202806.63144594908</v>
      </c>
      <c r="K207" s="150"/>
      <c r="M207" s="150"/>
    </row>
    <row r="208" spans="1:13" ht="20.100000000000001" customHeight="1" x14ac:dyDescent="0.25">
      <c r="A208" s="161" t="s">
        <v>111</v>
      </c>
      <c r="B208" s="58">
        <v>40.847259643921404</v>
      </c>
      <c r="C208" s="58">
        <v>32.084675993676711</v>
      </c>
      <c r="D208" s="58">
        <v>0</v>
      </c>
      <c r="E208" s="58">
        <v>1511.9207026642009</v>
      </c>
      <c r="F208" s="58">
        <v>14441.220685336719</v>
      </c>
      <c r="G208" s="58">
        <v>1.0894568690095847</v>
      </c>
      <c r="H208" s="58">
        <v>0</v>
      </c>
      <c r="I208" s="58">
        <v>24.027545877382845</v>
      </c>
      <c r="J208" s="59">
        <f t="shared" si="4"/>
        <v>16051.190326384911</v>
      </c>
      <c r="K208" s="150"/>
      <c r="M208" s="150"/>
    </row>
    <row r="209" spans="1:13" ht="20.100000000000001" customHeight="1" x14ac:dyDescent="0.25">
      <c r="A209" s="161" t="s">
        <v>112</v>
      </c>
      <c r="B209" s="58">
        <v>6607.8053272339312</v>
      </c>
      <c r="C209" s="58">
        <v>441.67185204221181</v>
      </c>
      <c r="D209" s="58">
        <v>254.20475319926871</v>
      </c>
      <c r="E209" s="58">
        <v>12.574097180697068</v>
      </c>
      <c r="F209" s="58">
        <v>4705.0882358725667</v>
      </c>
      <c r="G209" s="58">
        <v>10645.407064536981</v>
      </c>
      <c r="H209" s="58">
        <v>0</v>
      </c>
      <c r="I209" s="58">
        <v>447.96132362815644</v>
      </c>
      <c r="J209" s="59">
        <f t="shared" si="4"/>
        <v>23114.712653693812</v>
      </c>
      <c r="K209" s="150"/>
      <c r="M209" s="150"/>
    </row>
    <row r="210" spans="1:13" ht="20.100000000000001" customHeight="1" x14ac:dyDescent="0.25">
      <c r="A210" s="161" t="s">
        <v>113</v>
      </c>
      <c r="B210" s="58">
        <v>3717.3819040442868</v>
      </c>
      <c r="C210" s="58">
        <v>90.989648996955211</v>
      </c>
      <c r="D210" s="58">
        <v>720.00749065075968</v>
      </c>
      <c r="E210" s="58">
        <v>1781.2548045495339</v>
      </c>
      <c r="F210" s="58">
        <v>6022.1072113566952</v>
      </c>
      <c r="G210" s="58">
        <v>1128.8099840324276</v>
      </c>
      <c r="H210" s="58">
        <v>1031.0710460252503</v>
      </c>
      <c r="I210" s="58">
        <v>3347.7530861081323</v>
      </c>
      <c r="J210" s="59">
        <f t="shared" si="4"/>
        <v>17839.375175764042</v>
      </c>
      <c r="K210" s="150"/>
      <c r="M210" s="150"/>
    </row>
    <row r="211" spans="1:13" ht="20.100000000000001" customHeight="1" x14ac:dyDescent="0.25">
      <c r="A211" s="161" t="s">
        <v>114</v>
      </c>
      <c r="B211" s="58">
        <v>5492.5606304141747</v>
      </c>
      <c r="C211" s="58">
        <v>221.73376731552736</v>
      </c>
      <c r="D211" s="58">
        <v>9444.7104865712026</v>
      </c>
      <c r="E211" s="58">
        <v>0</v>
      </c>
      <c r="F211" s="58">
        <v>122512.20579447101</v>
      </c>
      <c r="G211" s="58">
        <v>23084.835872659183</v>
      </c>
      <c r="H211" s="58">
        <v>61935.134701560353</v>
      </c>
      <c r="I211" s="58">
        <v>31603.49217312847</v>
      </c>
      <c r="J211" s="59">
        <f t="shared" si="4"/>
        <v>254294.67342611996</v>
      </c>
      <c r="K211" s="150"/>
      <c r="M211" s="150"/>
    </row>
    <row r="212" spans="1:13" s="147" customFormat="1" ht="20.100000000000001" customHeight="1" x14ac:dyDescent="0.25">
      <c r="A212" s="189" t="s">
        <v>115</v>
      </c>
      <c r="B212" s="143">
        <v>1663.48080839416</v>
      </c>
      <c r="C212" s="143">
        <v>38156.051514903083</v>
      </c>
      <c r="D212" s="143">
        <v>45612.753630742096</v>
      </c>
      <c r="E212" s="143">
        <v>317.59827178126534</v>
      </c>
      <c r="F212" s="143">
        <v>19818.019561546767</v>
      </c>
      <c r="G212" s="143">
        <v>2040.755178758629</v>
      </c>
      <c r="H212" s="143">
        <v>30.248718272920939</v>
      </c>
      <c r="I212" s="143">
        <v>6486.2539548753857</v>
      </c>
      <c r="J212" s="190">
        <f t="shared" si="4"/>
        <v>114125.1616392743</v>
      </c>
      <c r="K212" s="150"/>
      <c r="L212" s="148"/>
      <c r="M212" s="150"/>
    </row>
    <row r="213" spans="1:13" ht="20.100000000000001" customHeight="1" x14ac:dyDescent="0.25">
      <c r="A213" s="161" t="s">
        <v>107</v>
      </c>
      <c r="B213" s="58">
        <v>22218.467882024142</v>
      </c>
      <c r="C213" s="58">
        <v>378.26858312036131</v>
      </c>
      <c r="D213" s="58">
        <v>758.94292530144969</v>
      </c>
      <c r="E213" s="58">
        <v>358.39532308605033</v>
      </c>
      <c r="F213" s="58">
        <v>54.753516713278287</v>
      </c>
      <c r="G213" s="58">
        <v>577.32721605067024</v>
      </c>
      <c r="H213" s="58">
        <v>634.66197317039871</v>
      </c>
      <c r="I213" s="58">
        <v>10821.908376125026</v>
      </c>
      <c r="J213" s="59">
        <f t="shared" si="4"/>
        <v>35802.725795591374</v>
      </c>
      <c r="K213" s="150"/>
      <c r="M213" s="150"/>
    </row>
    <row r="214" spans="1:13" ht="20.100000000000001" customHeight="1" x14ac:dyDescent="0.25">
      <c r="A214" s="161" t="s">
        <v>116</v>
      </c>
      <c r="B214" s="58">
        <v>90893.0121131747</v>
      </c>
      <c r="C214" s="58">
        <v>33421.867051681409</v>
      </c>
      <c r="D214" s="58">
        <v>6164.1309297147181</v>
      </c>
      <c r="E214" s="58">
        <v>27914.024243089894</v>
      </c>
      <c r="F214" s="58">
        <v>46863.092045732039</v>
      </c>
      <c r="G214" s="58">
        <v>16.9139863315899</v>
      </c>
      <c r="H214" s="58">
        <v>0</v>
      </c>
      <c r="I214" s="58">
        <v>27637.737128492005</v>
      </c>
      <c r="J214" s="59">
        <f t="shared" si="4"/>
        <v>232910.77749821634</v>
      </c>
      <c r="K214" s="150"/>
      <c r="M214" s="150"/>
    </row>
    <row r="215" spans="1:13" ht="20.100000000000001" customHeight="1" x14ac:dyDescent="0.25">
      <c r="A215" s="161" t="s">
        <v>70</v>
      </c>
      <c r="B215" s="58">
        <v>7660694.8384499</v>
      </c>
      <c r="C215" s="58">
        <v>469408.93425513932</v>
      </c>
      <c r="D215" s="58">
        <v>45999553.5670067</v>
      </c>
      <c r="E215" s="58">
        <v>882893.72293940955</v>
      </c>
      <c r="F215" s="58">
        <v>1468410.5908446517</v>
      </c>
      <c r="G215" s="58">
        <v>1584269.0748112788</v>
      </c>
      <c r="H215" s="58">
        <v>1724330.4115416578</v>
      </c>
      <c r="I215" s="58">
        <v>1023786.7670693635</v>
      </c>
      <c r="J215" s="59">
        <f t="shared" si="4"/>
        <v>60813347.906918101</v>
      </c>
      <c r="K215" s="150"/>
      <c r="M215" s="150"/>
    </row>
    <row r="216" spans="1:13" ht="20.100000000000001" customHeight="1" thickBot="1" x14ac:dyDescent="0.3">
      <c r="A216" s="162" t="s">
        <v>71</v>
      </c>
      <c r="B216" s="163">
        <v>647031.27013392281</v>
      </c>
      <c r="C216" s="163">
        <v>913520.14189839154</v>
      </c>
      <c r="D216" s="163">
        <v>250748.84408445252</v>
      </c>
      <c r="E216" s="163">
        <v>604942.46946248412</v>
      </c>
      <c r="F216" s="163">
        <v>358888.2918018811</v>
      </c>
      <c r="G216" s="163">
        <v>148423.81920175921</v>
      </c>
      <c r="H216" s="163">
        <v>199527.19202310094</v>
      </c>
      <c r="I216" s="163">
        <v>147075.51927827319</v>
      </c>
      <c r="J216" s="164">
        <f t="shared" si="4"/>
        <v>3270157.547884265</v>
      </c>
      <c r="K216" s="150"/>
      <c r="M216" s="150"/>
    </row>
    <row r="217" spans="1:13" s="147" customFormat="1" ht="15" customHeight="1" x14ac:dyDescent="0.25">
      <c r="A217" s="113" t="s">
        <v>72</v>
      </c>
      <c r="B217" s="115"/>
      <c r="C217" s="115"/>
      <c r="D217" s="112"/>
      <c r="E217" s="115"/>
      <c r="F217" s="112"/>
      <c r="G217" s="112"/>
      <c r="I217" s="55"/>
      <c r="J217" s="55"/>
      <c r="K217" s="150"/>
      <c r="L217" s="148"/>
      <c r="M217" s="150"/>
    </row>
    <row r="218" spans="1:13" s="147" customFormat="1" ht="11.25" customHeight="1" x14ac:dyDescent="0.25">
      <c r="A218" s="113" t="s">
        <v>73</v>
      </c>
      <c r="B218" s="112"/>
      <c r="C218" s="112"/>
      <c r="D218" s="112"/>
      <c r="E218" s="112"/>
      <c r="F218" s="112"/>
      <c r="G218" s="112"/>
      <c r="I218" s="55"/>
      <c r="J218" s="55"/>
      <c r="K218" s="150"/>
      <c r="L218" s="148"/>
      <c r="M218" s="150"/>
    </row>
    <row r="219" spans="1:13" s="147" customFormat="1" ht="12" customHeight="1" x14ac:dyDescent="0.25">
      <c r="A219" s="113" t="s">
        <v>268</v>
      </c>
      <c r="B219" s="112"/>
      <c r="C219" s="112"/>
      <c r="D219" s="112"/>
      <c r="E219" s="112"/>
      <c r="F219" s="112"/>
      <c r="G219" s="112"/>
      <c r="L219" s="148"/>
    </row>
    <row r="220" spans="1:13" s="147" customFormat="1" ht="12" customHeight="1" x14ac:dyDescent="0.25">
      <c r="A220" s="113" t="s">
        <v>244</v>
      </c>
      <c r="B220" s="112"/>
      <c r="C220" s="112"/>
      <c r="D220" s="112"/>
      <c r="E220" s="112"/>
      <c r="F220" s="112"/>
      <c r="G220" s="112"/>
      <c r="K220" s="150"/>
      <c r="L220" s="148"/>
    </row>
    <row r="221" spans="1:13" s="147" customFormat="1" ht="9.75" customHeight="1" x14ac:dyDescent="0.25">
      <c r="A221" s="113" t="s">
        <v>267</v>
      </c>
      <c r="B221" s="112"/>
      <c r="C221" s="112"/>
      <c r="D221" s="112"/>
      <c r="E221" s="112"/>
      <c r="F221" s="112"/>
      <c r="G221" s="112"/>
      <c r="L221" s="148"/>
    </row>
    <row r="222" spans="1:13" s="147" customFormat="1" ht="9" customHeight="1" x14ac:dyDescent="0.25">
      <c r="A222" s="113"/>
      <c r="B222" s="112"/>
      <c r="C222" s="112"/>
      <c r="D222" s="112"/>
      <c r="E222" s="112"/>
      <c r="F222" s="112"/>
      <c r="G222" s="112"/>
      <c r="L222" s="148"/>
    </row>
    <row r="223" spans="1:13" s="147" customFormat="1" x14ac:dyDescent="0.25">
      <c r="D223" s="150"/>
      <c r="L223" s="148"/>
    </row>
    <row r="224" spans="1:13" s="147" customFormat="1" x14ac:dyDescent="0.25">
      <c r="L224" s="148"/>
    </row>
    <row r="225" spans="1:13" s="147" customFormat="1" x14ac:dyDescent="0.25">
      <c r="L225" s="148"/>
    </row>
    <row r="226" spans="1:13" s="147" customFormat="1" x14ac:dyDescent="0.25">
      <c r="A226" s="199" t="s">
        <v>278</v>
      </c>
      <c r="B226" s="199"/>
      <c r="C226" s="199"/>
      <c r="D226" s="199"/>
      <c r="E226" s="199"/>
      <c r="F226" s="199"/>
      <c r="G226" s="199"/>
      <c r="H226" s="199"/>
      <c r="I226" s="199"/>
      <c r="J226" s="199"/>
      <c r="L226" s="148"/>
    </row>
    <row r="227" spans="1:13" s="147" customFormat="1" ht="16.5" thickBot="1" x14ac:dyDescent="0.3">
      <c r="A227" s="199" t="s">
        <v>88</v>
      </c>
      <c r="B227" s="199"/>
      <c r="C227" s="199"/>
      <c r="D227" s="199"/>
      <c r="E227" s="199"/>
      <c r="F227" s="199"/>
      <c r="G227" s="199"/>
      <c r="H227" s="199"/>
      <c r="I227" s="199"/>
      <c r="J227" s="199"/>
      <c r="L227" s="148"/>
    </row>
    <row r="228" spans="1:13" ht="19.5" customHeight="1" x14ac:dyDescent="0.25">
      <c r="A228" s="65" t="s">
        <v>1</v>
      </c>
      <c r="B228" s="66" t="s">
        <v>2</v>
      </c>
      <c r="C228" s="66" t="s">
        <v>3</v>
      </c>
      <c r="D228" s="66" t="s">
        <v>4</v>
      </c>
      <c r="E228" s="66" t="s">
        <v>5</v>
      </c>
      <c r="F228" s="66" t="s">
        <v>6</v>
      </c>
      <c r="G228" s="66" t="s">
        <v>7</v>
      </c>
      <c r="H228" s="66" t="s">
        <v>8</v>
      </c>
      <c r="I228" s="66" t="s">
        <v>9</v>
      </c>
      <c r="J228" s="67" t="s">
        <v>10</v>
      </c>
    </row>
    <row r="229" spans="1:13" ht="20.100000000000001" customHeight="1" x14ac:dyDescent="0.25">
      <c r="A229" s="161" t="s">
        <v>243</v>
      </c>
      <c r="B229" s="58">
        <v>141592.0437272877</v>
      </c>
      <c r="C229" s="58">
        <v>6672527.3328865338</v>
      </c>
      <c r="D229" s="58">
        <v>3383602.8027978507</v>
      </c>
      <c r="E229" s="58">
        <v>2421348.929031502</v>
      </c>
      <c r="F229" s="58">
        <v>175750.48986692724</v>
      </c>
      <c r="G229" s="58">
        <v>0</v>
      </c>
      <c r="H229" s="58">
        <v>498689.14985807269</v>
      </c>
      <c r="I229" s="58">
        <v>276979.6378318246</v>
      </c>
      <c r="J229" s="59">
        <f t="shared" ref="J229:J267" si="5">SUM(B229:I229)</f>
        <v>13570490.385999998</v>
      </c>
      <c r="K229" s="150"/>
      <c r="M229" s="150"/>
    </row>
    <row r="230" spans="1:13" ht="20.100000000000001" customHeight="1" x14ac:dyDescent="0.25">
      <c r="A230" s="161" t="s">
        <v>12</v>
      </c>
      <c r="B230" s="58">
        <v>146473.97192991123</v>
      </c>
      <c r="C230" s="58">
        <v>82283.440710326759</v>
      </c>
      <c r="D230" s="58">
        <v>186482.64120699745</v>
      </c>
      <c r="E230" s="58">
        <v>62986.799832226228</v>
      </c>
      <c r="F230" s="58">
        <v>121767.68424673777</v>
      </c>
      <c r="G230" s="58">
        <v>138822.61127915117</v>
      </c>
      <c r="H230" s="58">
        <v>1002104.8558362036</v>
      </c>
      <c r="I230" s="58">
        <v>58804.385476111529</v>
      </c>
      <c r="J230" s="59">
        <f t="shared" si="5"/>
        <v>1799726.3905176655</v>
      </c>
      <c r="K230" s="150"/>
      <c r="M230" s="150"/>
    </row>
    <row r="231" spans="1:13" ht="20.100000000000001" customHeight="1" x14ac:dyDescent="0.25">
      <c r="A231" s="161" t="s">
        <v>13</v>
      </c>
      <c r="B231" s="58">
        <v>0</v>
      </c>
      <c r="C231" s="58">
        <v>0</v>
      </c>
      <c r="D231" s="58">
        <v>0</v>
      </c>
      <c r="E231" s="58">
        <v>541.85767849598642</v>
      </c>
      <c r="F231" s="58">
        <v>0</v>
      </c>
      <c r="G231" s="58">
        <v>2247.6823614773457</v>
      </c>
      <c r="H231" s="58">
        <v>3544.6525952012744</v>
      </c>
      <c r="I231" s="58">
        <v>0</v>
      </c>
      <c r="J231" s="59">
        <f t="shared" si="5"/>
        <v>6334.192635174606</v>
      </c>
      <c r="K231" s="150"/>
      <c r="M231" s="150"/>
    </row>
    <row r="232" spans="1:13" ht="20.100000000000001" customHeight="1" x14ac:dyDescent="0.25">
      <c r="A232" s="161" t="s">
        <v>14</v>
      </c>
      <c r="B232" s="58">
        <v>91381.439418779177</v>
      </c>
      <c r="C232" s="58">
        <v>8756205.1356825847</v>
      </c>
      <c r="D232" s="58">
        <v>281367.52287461818</v>
      </c>
      <c r="E232" s="58">
        <v>7448.8498562368341</v>
      </c>
      <c r="F232" s="58">
        <v>927292.2475868063</v>
      </c>
      <c r="G232" s="58">
        <v>255443.62091477608</v>
      </c>
      <c r="H232" s="58">
        <v>476571.95202971087</v>
      </c>
      <c r="I232" s="58">
        <v>1696610.6741526313</v>
      </c>
      <c r="J232" s="59">
        <f t="shared" si="5"/>
        <v>12492321.442516143</v>
      </c>
      <c r="K232" s="150"/>
      <c r="M232" s="150"/>
    </row>
    <row r="233" spans="1:13" ht="20.100000000000001" customHeight="1" x14ac:dyDescent="0.25">
      <c r="A233" s="161" t="s">
        <v>15</v>
      </c>
      <c r="B233" s="58">
        <v>731.72202151893589</v>
      </c>
      <c r="C233" s="58">
        <v>1754.5638372245401</v>
      </c>
      <c r="D233" s="58">
        <v>25112.682076001736</v>
      </c>
      <c r="E233" s="58">
        <v>64.741450258029914</v>
      </c>
      <c r="F233" s="58">
        <v>0</v>
      </c>
      <c r="G233" s="58">
        <v>51.730114797117551</v>
      </c>
      <c r="H233" s="58">
        <v>119550.84894390196</v>
      </c>
      <c r="I233" s="58">
        <v>11539.499556827972</v>
      </c>
      <c r="J233" s="59">
        <f t="shared" si="5"/>
        <v>158805.7880005303</v>
      </c>
      <c r="K233" s="150"/>
      <c r="M233" s="150"/>
    </row>
    <row r="234" spans="1:13" ht="20.100000000000001" customHeight="1" x14ac:dyDescent="0.25">
      <c r="A234" s="161" t="s">
        <v>16</v>
      </c>
      <c r="B234" s="58">
        <v>16087.939259432134</v>
      </c>
      <c r="C234" s="58">
        <v>2709.1541415600846</v>
      </c>
      <c r="D234" s="58">
        <v>6836.3068691507451</v>
      </c>
      <c r="E234" s="58">
        <v>26161.564182969436</v>
      </c>
      <c r="F234" s="58">
        <v>40485.676131769258</v>
      </c>
      <c r="G234" s="58">
        <v>43488.465120216424</v>
      </c>
      <c r="H234" s="58">
        <v>358678.72827551415</v>
      </c>
      <c r="I234" s="58">
        <v>22659.926604071985</v>
      </c>
      <c r="J234" s="59">
        <f t="shared" si="5"/>
        <v>517107.76058468421</v>
      </c>
      <c r="K234" s="150"/>
      <c r="M234" s="150"/>
    </row>
    <row r="235" spans="1:13" ht="20.100000000000001" customHeight="1" x14ac:dyDescent="0.25">
      <c r="A235" s="161" t="s">
        <v>17</v>
      </c>
      <c r="B235" s="58">
        <v>2176.4572609169368</v>
      </c>
      <c r="C235" s="58">
        <v>1470.6851536667486</v>
      </c>
      <c r="D235" s="58">
        <v>8782.1066956926479</v>
      </c>
      <c r="E235" s="58">
        <v>1292.3155725712716</v>
      </c>
      <c r="F235" s="58">
        <v>5588.8052387541984</v>
      </c>
      <c r="G235" s="58">
        <v>92239.669071041048</v>
      </c>
      <c r="H235" s="58">
        <v>228508.68684205296</v>
      </c>
      <c r="I235" s="58">
        <v>101663.49822377789</v>
      </c>
      <c r="J235" s="59">
        <f t="shared" si="5"/>
        <v>441722.22405847372</v>
      </c>
      <c r="K235" s="150"/>
      <c r="M235" s="150"/>
    </row>
    <row r="236" spans="1:13" ht="20.100000000000001" customHeight="1" x14ac:dyDescent="0.25">
      <c r="A236" s="161" t="s">
        <v>18</v>
      </c>
      <c r="B236" s="58">
        <v>4017.5961337256172</v>
      </c>
      <c r="C236" s="58">
        <v>0</v>
      </c>
      <c r="D236" s="58">
        <v>2814.5721089922899</v>
      </c>
      <c r="E236" s="58">
        <v>0</v>
      </c>
      <c r="F236" s="58">
        <v>142.86196570975659</v>
      </c>
      <c r="G236" s="58">
        <v>3446.1027402284963</v>
      </c>
      <c r="H236" s="58">
        <v>6513.0054896767961</v>
      </c>
      <c r="I236" s="58">
        <v>2929.5511218262868</v>
      </c>
      <c r="J236" s="59">
        <f t="shared" si="5"/>
        <v>19863.689560159244</v>
      </c>
      <c r="K236" s="150"/>
      <c r="M236" s="150"/>
    </row>
    <row r="237" spans="1:13" ht="20.100000000000001" customHeight="1" x14ac:dyDescent="0.25">
      <c r="A237" s="161" t="s">
        <v>19</v>
      </c>
      <c r="B237" s="58">
        <v>7392.1320200441951</v>
      </c>
      <c r="C237" s="58">
        <v>7358.9393188959257</v>
      </c>
      <c r="D237" s="58">
        <v>22610.418322278099</v>
      </c>
      <c r="E237" s="58">
        <v>1362.0114090156819</v>
      </c>
      <c r="F237" s="58">
        <v>48477.831924087826</v>
      </c>
      <c r="G237" s="58">
        <v>126390.72709796364</v>
      </c>
      <c r="H237" s="58">
        <v>336869.30174355255</v>
      </c>
      <c r="I237" s="58">
        <v>4641.423291103024</v>
      </c>
      <c r="J237" s="59">
        <f t="shared" si="5"/>
        <v>555102.78512694093</v>
      </c>
      <c r="K237" s="150"/>
      <c r="M237" s="150"/>
    </row>
    <row r="238" spans="1:13" ht="20.100000000000001" customHeight="1" x14ac:dyDescent="0.25">
      <c r="A238" s="161" t="s">
        <v>90</v>
      </c>
      <c r="B238" s="58">
        <v>125014.17167254805</v>
      </c>
      <c r="C238" s="58">
        <v>0</v>
      </c>
      <c r="D238" s="58">
        <v>222.79200491822021</v>
      </c>
      <c r="E238" s="58">
        <v>27822.143802031205</v>
      </c>
      <c r="F238" s="58">
        <v>0</v>
      </c>
      <c r="G238" s="58">
        <v>0</v>
      </c>
      <c r="H238" s="58">
        <v>2021.5817123384923</v>
      </c>
      <c r="I238" s="58">
        <v>0</v>
      </c>
      <c r="J238" s="59">
        <f t="shared" si="5"/>
        <v>155080.68919183596</v>
      </c>
      <c r="K238" s="150"/>
      <c r="M238" s="150"/>
    </row>
    <row r="239" spans="1:13" ht="20.100000000000001" customHeight="1" x14ac:dyDescent="0.25">
      <c r="A239" s="161" t="s">
        <v>20</v>
      </c>
      <c r="B239" s="58">
        <v>311743.01170759747</v>
      </c>
      <c r="C239" s="58">
        <v>261861.4721916157</v>
      </c>
      <c r="D239" s="58">
        <v>14293.626254192519</v>
      </c>
      <c r="E239" s="58">
        <v>363481.36467876291</v>
      </c>
      <c r="F239" s="58">
        <v>64832.095170812427</v>
      </c>
      <c r="G239" s="58">
        <v>76452.002950896145</v>
      </c>
      <c r="H239" s="58">
        <v>492883.44433955976</v>
      </c>
      <c r="I239" s="58">
        <v>68865.440357297019</v>
      </c>
      <c r="J239" s="59">
        <f t="shared" si="5"/>
        <v>1654412.4576507339</v>
      </c>
      <c r="K239" s="150"/>
      <c r="M239" s="150"/>
    </row>
    <row r="240" spans="1:13" ht="20.100000000000001" customHeight="1" x14ac:dyDescent="0.25">
      <c r="A240" s="161" t="s">
        <v>21</v>
      </c>
      <c r="B240" s="58">
        <v>9854.6508211582604</v>
      </c>
      <c r="C240" s="58">
        <v>169579.99215448456</v>
      </c>
      <c r="D240" s="58">
        <v>4052.1956137505849</v>
      </c>
      <c r="E240" s="58">
        <v>24183.125511119259</v>
      </c>
      <c r="F240" s="58">
        <v>212209.17738358097</v>
      </c>
      <c r="G240" s="58">
        <v>146543.41990859425</v>
      </c>
      <c r="H240" s="58">
        <v>127.63491647882277</v>
      </c>
      <c r="I240" s="58">
        <v>443294.71963944595</v>
      </c>
      <c r="J240" s="59">
        <f t="shared" si="5"/>
        <v>1009844.9159486126</v>
      </c>
      <c r="K240" s="150"/>
      <c r="M240" s="150"/>
    </row>
    <row r="241" spans="1:13" ht="20.100000000000001" customHeight="1" x14ac:dyDescent="0.25">
      <c r="A241" s="161" t="s">
        <v>22</v>
      </c>
      <c r="B241" s="58">
        <v>0</v>
      </c>
      <c r="C241" s="58">
        <v>0</v>
      </c>
      <c r="D241" s="58">
        <v>0</v>
      </c>
      <c r="E241" s="58">
        <v>2242310.2106734375</v>
      </c>
      <c r="F241" s="58">
        <v>18960.025829610549</v>
      </c>
      <c r="G241" s="58">
        <v>18069.760877511086</v>
      </c>
      <c r="H241" s="58">
        <v>27128.450255041909</v>
      </c>
      <c r="I241" s="58">
        <v>0</v>
      </c>
      <c r="J241" s="59">
        <f t="shared" si="5"/>
        <v>2306468.4476356008</v>
      </c>
      <c r="K241" s="150"/>
      <c r="M241" s="150"/>
    </row>
    <row r="242" spans="1:13" ht="20.100000000000001" customHeight="1" x14ac:dyDescent="0.25">
      <c r="A242" s="161" t="s">
        <v>23</v>
      </c>
      <c r="B242" s="58">
        <v>77103.668966487545</v>
      </c>
      <c r="C242" s="58">
        <v>523093.64507981116</v>
      </c>
      <c r="D242" s="58">
        <v>13514.109302941813</v>
      </c>
      <c r="E242" s="58">
        <v>106679.71849493914</v>
      </c>
      <c r="F242" s="58">
        <v>200267.32518075296</v>
      </c>
      <c r="G242" s="58">
        <v>220201.48890520277</v>
      </c>
      <c r="H242" s="58">
        <v>8889.9084723956239</v>
      </c>
      <c r="I242" s="58">
        <v>280630.40220934607</v>
      </c>
      <c r="J242" s="59">
        <f t="shared" si="5"/>
        <v>1430380.2666118774</v>
      </c>
      <c r="K242" s="150"/>
      <c r="M242" s="150"/>
    </row>
    <row r="243" spans="1:13" ht="20.100000000000001" customHeight="1" x14ac:dyDescent="0.25">
      <c r="A243" s="161" t="s">
        <v>24</v>
      </c>
      <c r="B243" s="58">
        <v>1233819.943642301</v>
      </c>
      <c r="C243" s="58">
        <v>711167.62859908654</v>
      </c>
      <c r="D243" s="58">
        <v>681998.21192940348</v>
      </c>
      <c r="E243" s="58">
        <v>1469112.3092038869</v>
      </c>
      <c r="F243" s="58">
        <v>346418.32551596995</v>
      </c>
      <c r="G243" s="58">
        <v>193076.10446910458</v>
      </c>
      <c r="H243" s="58">
        <v>404926.23574095068</v>
      </c>
      <c r="I243" s="58">
        <v>341959.38769518246</v>
      </c>
      <c r="J243" s="59">
        <f t="shared" si="5"/>
        <v>5382478.1467958847</v>
      </c>
      <c r="K243" s="150"/>
      <c r="M243" s="150"/>
    </row>
    <row r="244" spans="1:13" ht="20.100000000000001" customHeight="1" x14ac:dyDescent="0.25">
      <c r="A244" s="161" t="s">
        <v>91</v>
      </c>
      <c r="B244" s="58">
        <v>0</v>
      </c>
      <c r="C244" s="58">
        <v>22345.276014244708</v>
      </c>
      <c r="D244" s="58">
        <v>51.480701949293234</v>
      </c>
      <c r="E244" s="58">
        <v>81.275074478649458</v>
      </c>
      <c r="F244" s="58">
        <v>10995.389870558049</v>
      </c>
      <c r="G244" s="58">
        <v>4879.5879180709344</v>
      </c>
      <c r="H244" s="58">
        <v>0</v>
      </c>
      <c r="I244" s="58">
        <v>24853.517168414895</v>
      </c>
      <c r="J244" s="59">
        <f t="shared" si="5"/>
        <v>63206.526747716533</v>
      </c>
      <c r="K244" s="150"/>
      <c r="M244" s="150"/>
    </row>
    <row r="245" spans="1:13" ht="20.100000000000001" customHeight="1" x14ac:dyDescent="0.25">
      <c r="A245" s="161" t="s">
        <v>25</v>
      </c>
      <c r="B245" s="58">
        <v>331557.02621981403</v>
      </c>
      <c r="C245" s="58">
        <v>102137.515525436</v>
      </c>
      <c r="D245" s="58">
        <v>212983.4299225256</v>
      </c>
      <c r="E245" s="58">
        <v>159039.39319522906</v>
      </c>
      <c r="F245" s="58">
        <v>126468.70231767326</v>
      </c>
      <c r="G245" s="58">
        <v>101131.17346113587</v>
      </c>
      <c r="H245" s="58">
        <v>318779.6733237236</v>
      </c>
      <c r="I245" s="58">
        <v>87823.04882016372</v>
      </c>
      <c r="J245" s="59">
        <f t="shared" si="5"/>
        <v>1439919.9627857013</v>
      </c>
      <c r="K245" s="150"/>
      <c r="M245" s="150"/>
    </row>
    <row r="246" spans="1:13" ht="20.100000000000001" customHeight="1" x14ac:dyDescent="0.25">
      <c r="A246" s="161" t="s">
        <v>26</v>
      </c>
      <c r="B246" s="58">
        <v>0</v>
      </c>
      <c r="C246" s="58">
        <v>0</v>
      </c>
      <c r="D246" s="58">
        <v>0</v>
      </c>
      <c r="E246" s="58">
        <v>189495.51069267944</v>
      </c>
      <c r="F246" s="58">
        <v>0</v>
      </c>
      <c r="G246" s="58">
        <v>0</v>
      </c>
      <c r="H246" s="58">
        <v>0</v>
      </c>
      <c r="I246" s="58">
        <v>0</v>
      </c>
      <c r="J246" s="59">
        <f t="shared" si="5"/>
        <v>189495.51069267944</v>
      </c>
      <c r="K246" s="150"/>
      <c r="M246" s="150"/>
    </row>
    <row r="247" spans="1:13" ht="20.100000000000001" customHeight="1" x14ac:dyDescent="0.25">
      <c r="A247" s="161" t="s">
        <v>27</v>
      </c>
      <c r="B247" s="58">
        <v>71312.858563329195</v>
      </c>
      <c r="C247" s="58">
        <v>149258.09285773445</v>
      </c>
      <c r="D247" s="58">
        <v>35521.212197458859</v>
      </c>
      <c r="E247" s="58">
        <v>88707.304425564987</v>
      </c>
      <c r="F247" s="58">
        <v>273507.13346003322</v>
      </c>
      <c r="G247" s="58">
        <v>280602.11680116149</v>
      </c>
      <c r="H247" s="58">
        <v>214143.51360504195</v>
      </c>
      <c r="I247" s="58">
        <v>322619.84973964281</v>
      </c>
      <c r="J247" s="59">
        <f t="shared" si="5"/>
        <v>1435672.081649967</v>
      </c>
      <c r="K247" s="150"/>
      <c r="M247" s="150"/>
    </row>
    <row r="248" spans="1:13" ht="20.100000000000001" customHeight="1" x14ac:dyDescent="0.25">
      <c r="A248" s="161" t="s">
        <v>28</v>
      </c>
      <c r="B248" s="58">
        <v>60815.20288272202</v>
      </c>
      <c r="C248" s="58">
        <v>8576.3073631505849</v>
      </c>
      <c r="D248" s="58">
        <v>12173.772109913318</v>
      </c>
      <c r="E248" s="58">
        <v>98202.694625235687</v>
      </c>
      <c r="F248" s="58">
        <v>20918.184064564899</v>
      </c>
      <c r="G248" s="58">
        <v>215056.48762196198</v>
      </c>
      <c r="H248" s="58">
        <v>223140.64835478994</v>
      </c>
      <c r="I248" s="58">
        <v>7857.600802464437</v>
      </c>
      <c r="J248" s="59">
        <f t="shared" si="5"/>
        <v>646740.8978248029</v>
      </c>
      <c r="K248" s="150"/>
      <c r="M248" s="150"/>
    </row>
    <row r="249" spans="1:13" ht="20.100000000000001" customHeight="1" x14ac:dyDescent="0.25">
      <c r="A249" s="161" t="s">
        <v>29</v>
      </c>
      <c r="B249" s="58">
        <v>290945.48549528077</v>
      </c>
      <c r="C249" s="58">
        <v>59.431147886756001</v>
      </c>
      <c r="D249" s="58">
        <v>143043.45221252833</v>
      </c>
      <c r="E249" s="58">
        <v>441035.57078767044</v>
      </c>
      <c r="F249" s="58">
        <v>302684.76300571824</v>
      </c>
      <c r="G249" s="58">
        <v>43171.484025566206</v>
      </c>
      <c r="H249" s="58">
        <v>1100947.9253149324</v>
      </c>
      <c r="I249" s="58">
        <v>1221.5854239630753</v>
      </c>
      <c r="J249" s="59">
        <f t="shared" si="5"/>
        <v>2323109.697413546</v>
      </c>
      <c r="K249" s="150"/>
      <c r="M249" s="150"/>
    </row>
    <row r="250" spans="1:13" ht="20.100000000000001" customHeight="1" x14ac:dyDescent="0.25">
      <c r="A250" s="161" t="s">
        <v>30</v>
      </c>
      <c r="B250" s="58">
        <v>26258.583056050098</v>
      </c>
      <c r="C250" s="58">
        <v>961.10410562908328</v>
      </c>
      <c r="D250" s="58">
        <v>1772.540740112642</v>
      </c>
      <c r="E250" s="58">
        <v>127817.13814096527</v>
      </c>
      <c r="F250" s="58">
        <v>221435.90397391544</v>
      </c>
      <c r="G250" s="58">
        <v>21645.843373012238</v>
      </c>
      <c r="H250" s="58">
        <v>13139.689743546518</v>
      </c>
      <c r="I250" s="58">
        <v>3232.4820616768948</v>
      </c>
      <c r="J250" s="59">
        <f t="shared" si="5"/>
        <v>416263.28519490827</v>
      </c>
      <c r="K250" s="150"/>
      <c r="M250" s="150"/>
    </row>
    <row r="251" spans="1:13" ht="20.100000000000001" customHeight="1" x14ac:dyDescent="0.25">
      <c r="A251" s="161" t="s">
        <v>31</v>
      </c>
      <c r="B251" s="58">
        <v>6589.6138912779907</v>
      </c>
      <c r="C251" s="58">
        <v>321.81428987110263</v>
      </c>
      <c r="D251" s="58">
        <v>3.2349033778436502</v>
      </c>
      <c r="E251" s="58">
        <v>168421.38438855126</v>
      </c>
      <c r="F251" s="58">
        <v>4540.3255747706844</v>
      </c>
      <c r="G251" s="58">
        <v>73.4970795577579</v>
      </c>
      <c r="H251" s="58">
        <v>539.96885030271801</v>
      </c>
      <c r="I251" s="58">
        <v>333.99987146946853</v>
      </c>
      <c r="J251" s="59">
        <f t="shared" si="5"/>
        <v>180823.83884917884</v>
      </c>
      <c r="K251" s="150"/>
      <c r="M251" s="150"/>
    </row>
    <row r="252" spans="1:13" ht="20.100000000000001" customHeight="1" x14ac:dyDescent="0.25">
      <c r="A252" s="161" t="s">
        <v>32</v>
      </c>
      <c r="B252" s="58">
        <v>4398.6271216860305</v>
      </c>
      <c r="C252" s="58">
        <v>207.30978260869566</v>
      </c>
      <c r="D252" s="58">
        <v>0</v>
      </c>
      <c r="E252" s="58">
        <v>930404.75808992481</v>
      </c>
      <c r="F252" s="58">
        <v>167920.98715556788</v>
      </c>
      <c r="G252" s="58">
        <v>2919.6929372317009</v>
      </c>
      <c r="H252" s="58">
        <v>3008.6937636841776</v>
      </c>
      <c r="I252" s="58">
        <v>854.91631154535094</v>
      </c>
      <c r="J252" s="59">
        <f t="shared" si="5"/>
        <v>1109714.9851622486</v>
      </c>
      <c r="K252" s="150"/>
      <c r="M252" s="150"/>
    </row>
    <row r="253" spans="1:13" ht="20.100000000000001" customHeight="1" x14ac:dyDescent="0.25">
      <c r="A253" s="161" t="s">
        <v>33</v>
      </c>
      <c r="B253" s="58">
        <v>15305.134930166538</v>
      </c>
      <c r="C253" s="58">
        <v>0</v>
      </c>
      <c r="D253" s="58">
        <v>0</v>
      </c>
      <c r="E253" s="58">
        <v>15842874.724021597</v>
      </c>
      <c r="F253" s="58">
        <v>47860.290746087667</v>
      </c>
      <c r="G253" s="58">
        <v>43638.51968496319</v>
      </c>
      <c r="H253" s="58">
        <v>2205.2023717131242</v>
      </c>
      <c r="I253" s="58">
        <v>35396.410924415657</v>
      </c>
      <c r="J253" s="59">
        <f t="shared" si="5"/>
        <v>15987280.282678943</v>
      </c>
      <c r="K253" s="150"/>
      <c r="M253" s="150"/>
    </row>
    <row r="254" spans="1:13" ht="20.100000000000001" customHeight="1" x14ac:dyDescent="0.25">
      <c r="A254" s="161" t="s">
        <v>34</v>
      </c>
      <c r="B254" s="58">
        <v>7374.7088056502998</v>
      </c>
      <c r="C254" s="58">
        <v>515.15519887643757</v>
      </c>
      <c r="D254" s="58">
        <v>158745.42620778666</v>
      </c>
      <c r="E254" s="58">
        <v>1634.474902043358</v>
      </c>
      <c r="F254" s="58">
        <v>834082.45473224297</v>
      </c>
      <c r="G254" s="58">
        <v>4804.9508872906308</v>
      </c>
      <c r="H254" s="58">
        <v>41300.03182026196</v>
      </c>
      <c r="I254" s="58">
        <v>3492.0023206996148</v>
      </c>
      <c r="J254" s="59">
        <f t="shared" si="5"/>
        <v>1051949.204874852</v>
      </c>
      <c r="K254" s="150"/>
      <c r="M254" s="150"/>
    </row>
    <row r="255" spans="1:13" ht="20.100000000000001" customHeight="1" x14ac:dyDescent="0.25">
      <c r="A255" s="161" t="s">
        <v>84</v>
      </c>
      <c r="B255" s="58">
        <v>164583.45836879429</v>
      </c>
      <c r="C255" s="58">
        <v>226.55169764403161</v>
      </c>
      <c r="D255" s="58">
        <v>19082.424528456995</v>
      </c>
      <c r="E255" s="58">
        <v>907542.40675134666</v>
      </c>
      <c r="F255" s="58">
        <v>2702180.5987189827</v>
      </c>
      <c r="G255" s="58">
        <v>0</v>
      </c>
      <c r="H255" s="58">
        <v>14501.859875785081</v>
      </c>
      <c r="I255" s="58">
        <v>36882.700058990638</v>
      </c>
      <c r="J255" s="59">
        <f t="shared" si="5"/>
        <v>3845000.0000000005</v>
      </c>
      <c r="K255" s="150"/>
      <c r="M255" s="150"/>
    </row>
    <row r="256" spans="1:13" ht="20.100000000000001" customHeight="1" x14ac:dyDescent="0.25">
      <c r="A256" s="161" t="s">
        <v>36</v>
      </c>
      <c r="B256" s="58">
        <v>0</v>
      </c>
      <c r="C256" s="58">
        <v>3.041231474042291</v>
      </c>
      <c r="D256" s="58">
        <v>0</v>
      </c>
      <c r="E256" s="58">
        <v>1474349.4155027773</v>
      </c>
      <c r="F256" s="58">
        <v>19283.964396202009</v>
      </c>
      <c r="G256" s="58">
        <v>19527.840955424101</v>
      </c>
      <c r="H256" s="58">
        <v>8906.828413141604</v>
      </c>
      <c r="I256" s="58">
        <v>25.160340510766151</v>
      </c>
      <c r="J256" s="59">
        <f t="shared" si="5"/>
        <v>1522096.25083953</v>
      </c>
      <c r="K256" s="150"/>
      <c r="M256" s="150"/>
    </row>
    <row r="257" spans="1:13" ht="20.100000000000001" customHeight="1" x14ac:dyDescent="0.25">
      <c r="A257" s="161" t="s">
        <v>37</v>
      </c>
      <c r="B257" s="58">
        <v>32.171930240835209</v>
      </c>
      <c r="C257" s="58">
        <v>10.748990529329712</v>
      </c>
      <c r="D257" s="58">
        <v>0</v>
      </c>
      <c r="E257" s="58">
        <v>275808.69574200676</v>
      </c>
      <c r="F257" s="58">
        <v>3845.6508063055926</v>
      </c>
      <c r="G257" s="58">
        <v>29.962028769227242</v>
      </c>
      <c r="H257" s="58">
        <v>4864.113484327584</v>
      </c>
      <c r="I257" s="58">
        <v>190.82199782991952</v>
      </c>
      <c r="J257" s="59">
        <f t="shared" si="5"/>
        <v>284782.16498000926</v>
      </c>
      <c r="K257" s="150"/>
      <c r="M257" s="150"/>
    </row>
    <row r="258" spans="1:13" ht="20.100000000000001" customHeight="1" x14ac:dyDescent="0.25">
      <c r="A258" s="161" t="s">
        <v>38</v>
      </c>
      <c r="B258" s="58">
        <v>14428.242544362434</v>
      </c>
      <c r="C258" s="58">
        <v>0</v>
      </c>
      <c r="D258" s="58">
        <v>0</v>
      </c>
      <c r="E258" s="58">
        <v>48383.529514878661</v>
      </c>
      <c r="F258" s="58">
        <v>203.19651199003425</v>
      </c>
      <c r="G258" s="58">
        <v>1.8557631133869232</v>
      </c>
      <c r="H258" s="58">
        <v>0</v>
      </c>
      <c r="I258" s="58">
        <v>790.82564423144015</v>
      </c>
      <c r="J258" s="59">
        <f t="shared" si="5"/>
        <v>63807.649978575952</v>
      </c>
      <c r="K258" s="150"/>
      <c r="M258" s="150"/>
    </row>
    <row r="259" spans="1:13" ht="20.100000000000001" customHeight="1" x14ac:dyDescent="0.25">
      <c r="A259" s="161" t="s">
        <v>39</v>
      </c>
      <c r="B259" s="58">
        <v>0</v>
      </c>
      <c r="C259" s="58">
        <v>0</v>
      </c>
      <c r="D259" s="58">
        <v>0</v>
      </c>
      <c r="E259" s="58">
        <v>104521.45880137713</v>
      </c>
      <c r="F259" s="58">
        <v>7.1114649559555723</v>
      </c>
      <c r="G259" s="58">
        <v>0</v>
      </c>
      <c r="H259" s="58">
        <v>0</v>
      </c>
      <c r="I259" s="58">
        <v>0</v>
      </c>
      <c r="J259" s="59">
        <f t="shared" si="5"/>
        <v>104528.57026633309</v>
      </c>
      <c r="K259" s="150"/>
      <c r="M259" s="150"/>
    </row>
    <row r="260" spans="1:13" ht="20.100000000000001" customHeight="1" x14ac:dyDescent="0.25">
      <c r="A260" s="161" t="s">
        <v>40</v>
      </c>
      <c r="B260" s="58">
        <v>0</v>
      </c>
      <c r="C260" s="58">
        <v>0</v>
      </c>
      <c r="D260" s="58">
        <v>0</v>
      </c>
      <c r="E260" s="58">
        <v>42975.780746307777</v>
      </c>
      <c r="F260" s="58">
        <v>0</v>
      </c>
      <c r="G260" s="58">
        <v>0</v>
      </c>
      <c r="H260" s="58">
        <v>0</v>
      </c>
      <c r="I260" s="58">
        <v>0</v>
      </c>
      <c r="J260" s="59">
        <f t="shared" si="5"/>
        <v>42975.780746307777</v>
      </c>
      <c r="K260" s="150"/>
      <c r="M260" s="150"/>
    </row>
    <row r="261" spans="1:13" ht="20.100000000000001" customHeight="1" x14ac:dyDescent="0.25">
      <c r="A261" s="161" t="s">
        <v>41</v>
      </c>
      <c r="B261" s="58">
        <v>49892.523378892271</v>
      </c>
      <c r="C261" s="58">
        <v>1287.5599804608146</v>
      </c>
      <c r="D261" s="58">
        <v>7254.3271124241037</v>
      </c>
      <c r="E261" s="58">
        <v>8843.7721887762091</v>
      </c>
      <c r="F261" s="58">
        <v>20466.872567478207</v>
      </c>
      <c r="G261" s="58">
        <v>44967.467070272432</v>
      </c>
      <c r="H261" s="58">
        <v>86736.911154660993</v>
      </c>
      <c r="I261" s="58">
        <v>58469.626675518375</v>
      </c>
      <c r="J261" s="59">
        <f t="shared" si="5"/>
        <v>277919.06012848346</v>
      </c>
      <c r="K261" s="150"/>
      <c r="M261" s="150"/>
    </row>
    <row r="262" spans="1:13" ht="20.100000000000001" customHeight="1" x14ac:dyDescent="0.25">
      <c r="A262" s="161" t="s">
        <v>43</v>
      </c>
      <c r="B262" s="58">
        <v>10508.974862600895</v>
      </c>
      <c r="C262" s="58">
        <v>149.60471732776787</v>
      </c>
      <c r="D262" s="58">
        <v>0</v>
      </c>
      <c r="E262" s="58">
        <v>77992.296010858627</v>
      </c>
      <c r="F262" s="58">
        <v>0</v>
      </c>
      <c r="G262" s="58">
        <v>0</v>
      </c>
      <c r="H262" s="58">
        <v>0</v>
      </c>
      <c r="I262" s="58">
        <v>0</v>
      </c>
      <c r="J262" s="59">
        <f t="shared" si="5"/>
        <v>88650.875590787284</v>
      </c>
      <c r="K262" s="150"/>
      <c r="M262" s="150"/>
    </row>
    <row r="263" spans="1:13" ht="20.100000000000001" customHeight="1" x14ac:dyDescent="0.25">
      <c r="A263" s="161" t="s">
        <v>44</v>
      </c>
      <c r="B263" s="58">
        <v>161806.75090188021</v>
      </c>
      <c r="C263" s="58">
        <v>0</v>
      </c>
      <c r="D263" s="58">
        <v>151355.55363289619</v>
      </c>
      <c r="E263" s="58">
        <v>40249.321079646281</v>
      </c>
      <c r="F263" s="58">
        <v>0</v>
      </c>
      <c r="G263" s="58">
        <v>0</v>
      </c>
      <c r="H263" s="58">
        <v>1264.8167844929617</v>
      </c>
      <c r="I263" s="58">
        <v>39.228111134080159</v>
      </c>
      <c r="J263" s="59">
        <f t="shared" si="5"/>
        <v>354715.67051004973</v>
      </c>
      <c r="K263" s="150"/>
      <c r="M263" s="150"/>
    </row>
    <row r="264" spans="1:13" ht="20.100000000000001" customHeight="1" x14ac:dyDescent="0.25">
      <c r="A264" s="161" t="s">
        <v>93</v>
      </c>
      <c r="B264" s="58">
        <v>38404.82892639401</v>
      </c>
      <c r="C264" s="58">
        <v>572.52764071439367</v>
      </c>
      <c r="D264" s="58">
        <v>5438.6008082390308</v>
      </c>
      <c r="E264" s="58">
        <v>120604.0723697948</v>
      </c>
      <c r="F264" s="58">
        <v>0</v>
      </c>
      <c r="G264" s="58">
        <v>0</v>
      </c>
      <c r="H264" s="58">
        <v>0</v>
      </c>
      <c r="I264" s="58">
        <v>34.926351632428968</v>
      </c>
      <c r="J264" s="59">
        <f t="shared" si="5"/>
        <v>165054.95609677467</v>
      </c>
      <c r="K264" s="150"/>
      <c r="M264" s="150"/>
    </row>
    <row r="265" spans="1:13" ht="20.100000000000001" customHeight="1" x14ac:dyDescent="0.25">
      <c r="A265" s="161" t="s">
        <v>94</v>
      </c>
      <c r="B265" s="58">
        <v>0</v>
      </c>
      <c r="C265" s="58">
        <v>0</v>
      </c>
      <c r="D265" s="58">
        <v>0</v>
      </c>
      <c r="E265" s="58">
        <v>7078.2414962502844</v>
      </c>
      <c r="F265" s="58">
        <v>0</v>
      </c>
      <c r="G265" s="58">
        <v>0</v>
      </c>
      <c r="H265" s="58">
        <v>0</v>
      </c>
      <c r="I265" s="58">
        <v>0</v>
      </c>
      <c r="J265" s="59">
        <f t="shared" si="5"/>
        <v>7078.2414962502844</v>
      </c>
      <c r="K265" s="150"/>
      <c r="M265" s="150"/>
    </row>
    <row r="266" spans="1:13" ht="20.100000000000001" customHeight="1" x14ac:dyDescent="0.25">
      <c r="A266" s="161" t="s">
        <v>95</v>
      </c>
      <c r="B266" s="58">
        <v>3183.6406373035634</v>
      </c>
      <c r="C266" s="58">
        <v>134.45850201097048</v>
      </c>
      <c r="D266" s="58">
        <v>282.12464194248724</v>
      </c>
      <c r="E266" s="58">
        <v>43851.776218742976</v>
      </c>
      <c r="F266" s="58">
        <v>0</v>
      </c>
      <c r="G266" s="58">
        <v>0</v>
      </c>
      <c r="H266" s="58">
        <v>0</v>
      </c>
      <c r="I266" s="58">
        <v>0</v>
      </c>
      <c r="J266" s="59">
        <f t="shared" si="5"/>
        <v>47452</v>
      </c>
      <c r="K266" s="150"/>
      <c r="M266" s="150"/>
    </row>
    <row r="267" spans="1:13" ht="20.100000000000001" customHeight="1" x14ac:dyDescent="0.25">
      <c r="A267" s="161" t="s">
        <v>96</v>
      </c>
      <c r="B267" s="58">
        <v>10255.644857448005</v>
      </c>
      <c r="C267" s="58">
        <v>0</v>
      </c>
      <c r="D267" s="58">
        <v>0</v>
      </c>
      <c r="E267" s="58">
        <v>52993.724944689508</v>
      </c>
      <c r="F267" s="58">
        <v>0</v>
      </c>
      <c r="G267" s="58">
        <v>0</v>
      </c>
      <c r="H267" s="58">
        <v>120.99629629629629</v>
      </c>
      <c r="I267" s="58">
        <v>0</v>
      </c>
      <c r="J267" s="59">
        <f t="shared" si="5"/>
        <v>63370.366098433813</v>
      </c>
      <c r="K267" s="150"/>
      <c r="M267" s="150"/>
    </row>
    <row r="268" spans="1:13" ht="20.100000000000001" customHeight="1" x14ac:dyDescent="0.25">
      <c r="A268" s="161" t="s">
        <v>97</v>
      </c>
      <c r="B268" s="58">
        <v>166.36089990275735</v>
      </c>
      <c r="C268" s="58">
        <v>0</v>
      </c>
      <c r="D268" s="58">
        <v>0</v>
      </c>
      <c r="E268" s="58">
        <v>276712.22853275546</v>
      </c>
      <c r="F268" s="58">
        <v>5482.1242649659052</v>
      </c>
      <c r="G268" s="58">
        <v>2025.0327766989085</v>
      </c>
      <c r="H268" s="58">
        <v>1996.5551794723001</v>
      </c>
      <c r="I268" s="58">
        <v>115.26986161687643</v>
      </c>
      <c r="J268" s="59">
        <f>SUM(B268:I268)</f>
        <v>286497.57151541224</v>
      </c>
      <c r="K268" s="150"/>
      <c r="M268" s="150"/>
    </row>
    <row r="269" spans="1:13" ht="20.100000000000001" customHeight="1" x14ac:dyDescent="0.25">
      <c r="A269" s="161" t="s">
        <v>98</v>
      </c>
      <c r="B269" s="58">
        <v>52894.207999631813</v>
      </c>
      <c r="C269" s="58">
        <v>0</v>
      </c>
      <c r="D269" s="58">
        <v>4100.5020160073973</v>
      </c>
      <c r="E269" s="58">
        <v>0</v>
      </c>
      <c r="F269" s="58">
        <v>0</v>
      </c>
      <c r="G269" s="58">
        <v>0</v>
      </c>
      <c r="H269" s="58">
        <v>0</v>
      </c>
      <c r="I269" s="58">
        <v>0</v>
      </c>
      <c r="J269" s="59">
        <f t="shared" ref="J269:J271" si="6">SUM(B269:I269)</f>
        <v>56994.710015639212</v>
      </c>
      <c r="K269" s="150"/>
      <c r="M269" s="150"/>
    </row>
    <row r="270" spans="1:13" ht="20.100000000000001" customHeight="1" x14ac:dyDescent="0.25">
      <c r="A270" s="161" t="s">
        <v>99</v>
      </c>
      <c r="B270" s="58">
        <v>13.649452645125017</v>
      </c>
      <c r="C270" s="58">
        <v>50901.039544841995</v>
      </c>
      <c r="D270" s="58">
        <v>1459.1550516677337</v>
      </c>
      <c r="E270" s="58">
        <v>19958.482008800387</v>
      </c>
      <c r="F270" s="58">
        <v>10049.778530015294</v>
      </c>
      <c r="G270" s="58">
        <v>0</v>
      </c>
      <c r="H270" s="58">
        <v>0</v>
      </c>
      <c r="I270" s="58">
        <v>894.08717202803678</v>
      </c>
      <c r="J270" s="59">
        <f t="shared" si="6"/>
        <v>83276.191759998575</v>
      </c>
      <c r="K270" s="150"/>
      <c r="M270" s="150"/>
    </row>
    <row r="271" spans="1:13" ht="20.100000000000001" customHeight="1" x14ac:dyDescent="0.25">
      <c r="A271" s="161" t="s">
        <v>100</v>
      </c>
      <c r="B271" s="58">
        <v>99341.857580147</v>
      </c>
      <c r="C271" s="58">
        <v>0</v>
      </c>
      <c r="D271" s="58">
        <v>0</v>
      </c>
      <c r="E271" s="58">
        <v>1270.98</v>
      </c>
      <c r="F271" s="58">
        <v>869.58299999999997</v>
      </c>
      <c r="G271" s="58">
        <v>0</v>
      </c>
      <c r="H271" s="58">
        <v>0</v>
      </c>
      <c r="I271" s="58">
        <v>0</v>
      </c>
      <c r="J271" s="59">
        <f t="shared" si="6"/>
        <v>101482.42058014699</v>
      </c>
      <c r="K271" s="150"/>
      <c r="M271" s="150"/>
    </row>
    <row r="272" spans="1:13" ht="20.100000000000001" customHeight="1" x14ac:dyDescent="0.25">
      <c r="A272" s="161" t="s">
        <v>45</v>
      </c>
      <c r="B272" s="58">
        <v>10233066.253086565</v>
      </c>
      <c r="C272" s="58">
        <v>360265.27820026455</v>
      </c>
      <c r="D272" s="58">
        <v>180030.72782794107</v>
      </c>
      <c r="E272" s="58">
        <v>828873.33394991804</v>
      </c>
      <c r="F272" s="58">
        <v>3711439.1582396887</v>
      </c>
      <c r="G272" s="58">
        <v>4772906.9678244358</v>
      </c>
      <c r="H272" s="58">
        <v>1823705.8958547646</v>
      </c>
      <c r="I272" s="58">
        <v>506851.15762717929</v>
      </c>
      <c r="J272" s="59">
        <f>SUM(B272:I272)</f>
        <v>22417138.772610757</v>
      </c>
      <c r="K272" s="150"/>
      <c r="M272" s="150"/>
    </row>
    <row r="273" spans="1:15" ht="20.100000000000001" customHeight="1" x14ac:dyDescent="0.25">
      <c r="A273" s="161" t="s">
        <v>46</v>
      </c>
      <c r="B273" s="58">
        <v>37982.304484493026</v>
      </c>
      <c r="C273" s="58">
        <v>249023.27600347533</v>
      </c>
      <c r="D273" s="58">
        <v>37431.435290180641</v>
      </c>
      <c r="E273" s="58">
        <v>27420.680320607888</v>
      </c>
      <c r="F273" s="58">
        <v>374517.91152208508</v>
      </c>
      <c r="G273" s="58">
        <v>24170.540548370838</v>
      </c>
      <c r="H273" s="58">
        <v>55614.961189748748</v>
      </c>
      <c r="I273" s="58">
        <v>384753.429176868</v>
      </c>
      <c r="J273" s="59">
        <f t="shared" ref="J273:J290" si="7">SUM(B273:I273)</f>
        <v>1190914.5385358296</v>
      </c>
      <c r="K273" s="150"/>
      <c r="M273" s="150"/>
    </row>
    <row r="274" spans="1:15" ht="20.100000000000001" customHeight="1" x14ac:dyDescent="0.25">
      <c r="A274" s="161" t="s">
        <v>47</v>
      </c>
      <c r="B274" s="58">
        <v>440562.95045139268</v>
      </c>
      <c r="C274" s="58">
        <v>8744541.9256129153</v>
      </c>
      <c r="D274" s="58">
        <v>7704582.8260413306</v>
      </c>
      <c r="E274" s="58">
        <v>6072777.8405381693</v>
      </c>
      <c r="F274" s="58">
        <v>1987451.4048125732</v>
      </c>
      <c r="G274" s="58">
        <v>1086233.2301093582</v>
      </c>
      <c r="H274" s="58">
        <v>8520188.9876846466</v>
      </c>
      <c r="I274" s="58">
        <v>425906.74773055804</v>
      </c>
      <c r="J274" s="59">
        <f t="shared" si="7"/>
        <v>34982245.912980944</v>
      </c>
      <c r="K274" s="150"/>
      <c r="M274" s="150"/>
      <c r="O274" s="157"/>
    </row>
    <row r="275" spans="1:15" ht="20.100000000000001" customHeight="1" x14ac:dyDescent="0.25">
      <c r="A275" s="161" t="s">
        <v>48</v>
      </c>
      <c r="B275" s="58">
        <v>58571.39428703647</v>
      </c>
      <c r="C275" s="58">
        <v>0</v>
      </c>
      <c r="D275" s="58">
        <v>82211.624697128893</v>
      </c>
      <c r="E275" s="58">
        <v>105.97058823529413</v>
      </c>
      <c r="F275" s="58">
        <v>63112.901519079613</v>
      </c>
      <c r="G275" s="58">
        <v>303803.36500521627</v>
      </c>
      <c r="H275" s="58">
        <v>256548.18384849373</v>
      </c>
      <c r="I275" s="58">
        <v>226381.38583444187</v>
      </c>
      <c r="J275" s="59">
        <f t="shared" si="7"/>
        <v>990734.82577963208</v>
      </c>
      <c r="K275" s="150"/>
      <c r="M275" s="150"/>
    </row>
    <row r="276" spans="1:15" ht="20.100000000000001" customHeight="1" x14ac:dyDescent="0.25">
      <c r="A276" s="161" t="s">
        <v>49</v>
      </c>
      <c r="B276" s="58">
        <v>39602.48601163915</v>
      </c>
      <c r="C276" s="58">
        <v>252352.83480335656</v>
      </c>
      <c r="D276" s="58">
        <v>1866.7643256693373</v>
      </c>
      <c r="E276" s="58">
        <v>3741.4493568352555</v>
      </c>
      <c r="F276" s="58">
        <v>432773.24771586969</v>
      </c>
      <c r="G276" s="58">
        <v>6168.2739211258677</v>
      </c>
      <c r="H276" s="58">
        <v>10082.850167888064</v>
      </c>
      <c r="I276" s="58">
        <v>1747567.7558961832</v>
      </c>
      <c r="J276" s="59">
        <f t="shared" si="7"/>
        <v>2494155.6621985673</v>
      </c>
      <c r="K276" s="150"/>
      <c r="M276" s="150"/>
    </row>
    <row r="277" spans="1:15" ht="20.100000000000001" customHeight="1" x14ac:dyDescent="0.25">
      <c r="A277" s="161" t="s">
        <v>50</v>
      </c>
      <c r="B277" s="58">
        <v>707056.18694842514</v>
      </c>
      <c r="C277" s="58">
        <v>5312307.6671705684</v>
      </c>
      <c r="D277" s="58">
        <v>1331.2424115631943</v>
      </c>
      <c r="E277" s="58">
        <v>18620.713777660774</v>
      </c>
      <c r="F277" s="58">
        <v>10366560.220913293</v>
      </c>
      <c r="G277" s="58">
        <v>0</v>
      </c>
      <c r="H277" s="58">
        <v>0</v>
      </c>
      <c r="I277" s="58">
        <v>92327.943561280932</v>
      </c>
      <c r="J277" s="59">
        <f t="shared" si="7"/>
        <v>16498203.974782789</v>
      </c>
      <c r="K277" s="150"/>
      <c r="M277" s="150"/>
    </row>
    <row r="278" spans="1:15" ht="20.100000000000001" customHeight="1" x14ac:dyDescent="0.25">
      <c r="A278" s="161" t="s">
        <v>51</v>
      </c>
      <c r="B278" s="58">
        <v>259561.03384842191</v>
      </c>
      <c r="C278" s="58">
        <v>68477.821771718751</v>
      </c>
      <c r="D278" s="58">
        <v>293554.50807100802</v>
      </c>
      <c r="E278" s="58">
        <v>458635.20694383932</v>
      </c>
      <c r="F278" s="58">
        <v>196475.36936114114</v>
      </c>
      <c r="G278" s="58">
        <v>181559.13157659891</v>
      </c>
      <c r="H278" s="58">
        <v>286710.49295090389</v>
      </c>
      <c r="I278" s="58">
        <v>84018.09815962732</v>
      </c>
      <c r="J278" s="59">
        <f t="shared" si="7"/>
        <v>1828991.6626832595</v>
      </c>
      <c r="K278" s="150"/>
      <c r="M278" s="150"/>
    </row>
    <row r="279" spans="1:15" ht="20.100000000000001" customHeight="1" x14ac:dyDescent="0.25">
      <c r="A279" s="161" t="s">
        <v>52</v>
      </c>
      <c r="B279" s="58">
        <v>128.38501529961064</v>
      </c>
      <c r="C279" s="58">
        <v>5095.3811758484189</v>
      </c>
      <c r="D279" s="58">
        <v>17.08235294117647</v>
      </c>
      <c r="E279" s="58">
        <v>0</v>
      </c>
      <c r="F279" s="58">
        <v>93806.814116650901</v>
      </c>
      <c r="G279" s="58">
        <v>19592.161754740733</v>
      </c>
      <c r="H279" s="58">
        <v>0</v>
      </c>
      <c r="I279" s="58">
        <v>1293.2415499453359</v>
      </c>
      <c r="J279" s="59">
        <f t="shared" si="7"/>
        <v>119933.06596542618</v>
      </c>
      <c r="K279" s="150"/>
      <c r="M279" s="150"/>
    </row>
    <row r="280" spans="1:15" ht="20.100000000000001" customHeight="1" x14ac:dyDescent="0.25">
      <c r="A280" s="161" t="s">
        <v>53</v>
      </c>
      <c r="B280" s="58">
        <v>130327.28418302821</v>
      </c>
      <c r="C280" s="58">
        <v>150.6307739666926</v>
      </c>
      <c r="D280" s="58">
        <v>0</v>
      </c>
      <c r="E280" s="58">
        <v>99.107551568899709</v>
      </c>
      <c r="F280" s="58">
        <v>9693.5770735020815</v>
      </c>
      <c r="G280" s="58">
        <v>27.907762272575287</v>
      </c>
      <c r="H280" s="58">
        <v>0</v>
      </c>
      <c r="I280" s="58">
        <v>173015.88484877229</v>
      </c>
      <c r="J280" s="59">
        <f t="shared" si="7"/>
        <v>313314.39219311078</v>
      </c>
      <c r="K280" s="150"/>
      <c r="M280" s="150"/>
    </row>
    <row r="281" spans="1:15" ht="20.100000000000001" customHeight="1" x14ac:dyDescent="0.25">
      <c r="A281" s="161" t="s">
        <v>101</v>
      </c>
      <c r="B281" s="58">
        <v>27396.783703771736</v>
      </c>
      <c r="C281" s="58">
        <v>1254.6229056500231</v>
      </c>
      <c r="D281" s="58">
        <v>611.3739921144246</v>
      </c>
      <c r="E281" s="58">
        <v>4986.4825355210269</v>
      </c>
      <c r="F281" s="58">
        <v>160621.5268884509</v>
      </c>
      <c r="G281" s="58">
        <v>0</v>
      </c>
      <c r="H281" s="58">
        <v>0</v>
      </c>
      <c r="I281" s="58">
        <v>7935.841420440961</v>
      </c>
      <c r="J281" s="59">
        <f t="shared" si="7"/>
        <v>202806.63144594908</v>
      </c>
      <c r="K281" s="150"/>
      <c r="M281" s="150"/>
    </row>
    <row r="282" spans="1:15" ht="20.100000000000001" customHeight="1" x14ac:dyDescent="0.25">
      <c r="A282" s="161" t="s">
        <v>102</v>
      </c>
      <c r="B282" s="58">
        <v>1595.5750326934881</v>
      </c>
      <c r="C282" s="58">
        <v>1207.7956116491246</v>
      </c>
      <c r="D282" s="58">
        <v>0</v>
      </c>
      <c r="E282" s="58">
        <v>52991.181629037499</v>
      </c>
      <c r="F282" s="58">
        <v>505215.15076444903</v>
      </c>
      <c r="G282" s="58">
        <v>38.457651950470328</v>
      </c>
      <c r="H282" s="58">
        <v>0</v>
      </c>
      <c r="I282" s="58">
        <v>743.50073369213226</v>
      </c>
      <c r="J282" s="59">
        <f t="shared" si="7"/>
        <v>561791.66142347164</v>
      </c>
      <c r="K282" s="150"/>
      <c r="M282" s="150"/>
    </row>
    <row r="283" spans="1:15" ht="20.100000000000001" customHeight="1" x14ac:dyDescent="0.25">
      <c r="A283" s="161" t="s">
        <v>103</v>
      </c>
      <c r="B283" s="58">
        <v>144140.56409949131</v>
      </c>
      <c r="C283" s="58">
        <v>10278.567682174402</v>
      </c>
      <c r="D283" s="58">
        <v>5084.0950639853745</v>
      </c>
      <c r="E283" s="58">
        <v>251.48194361394133</v>
      </c>
      <c r="F283" s="58">
        <v>88447.270236273063</v>
      </c>
      <c r="G283" s="58">
        <v>190320.45850214083</v>
      </c>
      <c r="H283" s="58">
        <v>0</v>
      </c>
      <c r="I283" s="58">
        <v>23771.815546197329</v>
      </c>
      <c r="J283" s="59">
        <f t="shared" si="7"/>
        <v>462294.25307387626</v>
      </c>
      <c r="K283" s="150"/>
      <c r="M283" s="150"/>
    </row>
    <row r="284" spans="1:15" ht="20.100000000000001" customHeight="1" x14ac:dyDescent="0.25">
      <c r="A284" s="161" t="s">
        <v>104</v>
      </c>
      <c r="B284" s="58">
        <v>11151.656517512438</v>
      </c>
      <c r="C284" s="58">
        <v>272.96525030607654</v>
      </c>
      <c r="D284" s="58">
        <v>2160.0224719522789</v>
      </c>
      <c r="E284" s="58">
        <v>5343.7015700071879</v>
      </c>
      <c r="F284" s="58">
        <v>18067.197748365095</v>
      </c>
      <c r="G284" s="58">
        <v>3386.1835064446768</v>
      </c>
      <c r="H284" s="58">
        <v>3093.1392043799692</v>
      </c>
      <c r="I284" s="58">
        <v>10043.259258324397</v>
      </c>
      <c r="J284" s="59">
        <f t="shared" si="7"/>
        <v>53518.125527292126</v>
      </c>
      <c r="K284" s="150"/>
      <c r="M284" s="150"/>
    </row>
    <row r="285" spans="1:15" ht="20.100000000000001" customHeight="1" x14ac:dyDescent="0.25">
      <c r="A285" s="161" t="s">
        <v>105</v>
      </c>
      <c r="B285" s="58">
        <v>43940.511706093312</v>
      </c>
      <c r="C285" s="58">
        <v>1773.8701385242189</v>
      </c>
      <c r="D285" s="58">
        <v>75557.678897150123</v>
      </c>
      <c r="E285" s="58">
        <v>0</v>
      </c>
      <c r="F285" s="58">
        <v>980098.00872933178</v>
      </c>
      <c r="G285" s="58">
        <v>184678.44810636929</v>
      </c>
      <c r="H285" s="58">
        <v>495480.59156881773</v>
      </c>
      <c r="I285" s="58">
        <v>252828.2782626728</v>
      </c>
      <c r="J285" s="59">
        <f t="shared" si="7"/>
        <v>2034357.387408959</v>
      </c>
      <c r="K285" s="150"/>
      <c r="M285" s="150"/>
    </row>
    <row r="286" spans="1:15" s="147" customFormat="1" ht="20.100000000000001" customHeight="1" x14ac:dyDescent="0.25">
      <c r="A286" s="189" t="s">
        <v>106</v>
      </c>
      <c r="B286" s="143">
        <v>249522.08311435304</v>
      </c>
      <c r="C286" s="143">
        <v>5723361.2518096026</v>
      </c>
      <c r="D286" s="143">
        <v>6841913.7051668083</v>
      </c>
      <c r="E286" s="143">
        <v>47639.740767189804</v>
      </c>
      <c r="F286" s="143">
        <v>2972753.9244986256</v>
      </c>
      <c r="G286" s="143">
        <v>306111.49753262755</v>
      </c>
      <c r="H286" s="143">
        <v>4537.3240389082403</v>
      </c>
      <c r="I286" s="143">
        <v>972934.71896303026</v>
      </c>
      <c r="J286" s="190">
        <f t="shared" si="7"/>
        <v>17118774.245891146</v>
      </c>
      <c r="K286" s="150"/>
      <c r="L286" s="148"/>
      <c r="M286" s="150"/>
    </row>
    <row r="287" spans="1:15" ht="20.100000000000001" customHeight="1" x14ac:dyDescent="0.25">
      <c r="A287" s="161" t="s">
        <v>107</v>
      </c>
      <c r="B287" s="58">
        <v>22218.467882024142</v>
      </c>
      <c r="C287" s="58">
        <v>378.26858312036131</v>
      </c>
      <c r="D287" s="58">
        <v>758.94292530144969</v>
      </c>
      <c r="E287" s="58">
        <v>358.39532308605033</v>
      </c>
      <c r="F287" s="58">
        <v>54.753516713278287</v>
      </c>
      <c r="G287" s="58">
        <v>577.32721605067024</v>
      </c>
      <c r="H287" s="58">
        <v>634.66197317039871</v>
      </c>
      <c r="I287" s="58">
        <v>10821.908376125026</v>
      </c>
      <c r="J287" s="59">
        <f t="shared" si="7"/>
        <v>35802.725795591374</v>
      </c>
      <c r="K287" s="150"/>
      <c r="M287" s="150"/>
    </row>
    <row r="288" spans="1:15" ht="20.100000000000001" customHeight="1" x14ac:dyDescent="0.25">
      <c r="A288" s="161" t="s">
        <v>108</v>
      </c>
      <c r="B288" s="58">
        <v>1362411.1329149054</v>
      </c>
      <c r="C288" s="58">
        <v>499317.81060710887</v>
      </c>
      <c r="D288" s="58">
        <v>92461.963957402288</v>
      </c>
      <c r="E288" s="58">
        <v>425690.26857355516</v>
      </c>
      <c r="F288" s="58">
        <v>701516.5022513431</v>
      </c>
      <c r="G288" s="58">
        <v>253.71104911335814</v>
      </c>
      <c r="H288" s="58">
        <v>0</v>
      </c>
      <c r="I288" s="58">
        <v>412010.27311981731</v>
      </c>
      <c r="J288" s="59">
        <f t="shared" si="7"/>
        <v>3493661.6624732455</v>
      </c>
      <c r="K288" s="150"/>
      <c r="M288" s="150"/>
    </row>
    <row r="289" spans="1:13" ht="20.100000000000001" customHeight="1" x14ac:dyDescent="0.25">
      <c r="A289" s="161" t="s">
        <v>54</v>
      </c>
      <c r="B289" s="58">
        <v>4593624.1436533555</v>
      </c>
      <c r="C289" s="58">
        <v>280659.20290144632</v>
      </c>
      <c r="D289" s="58">
        <v>27604310.182220783</v>
      </c>
      <c r="E289" s="58">
        <v>529246.87766314857</v>
      </c>
      <c r="F289" s="58">
        <v>880258.24678125756</v>
      </c>
      <c r="G289" s="58">
        <v>952289.28186143236</v>
      </c>
      <c r="H289" s="58">
        <v>1032657.3390702166</v>
      </c>
      <c r="I289" s="58">
        <v>614963.46999922441</v>
      </c>
      <c r="J289" s="59">
        <f t="shared" si="7"/>
        <v>36488008.744150862</v>
      </c>
      <c r="K289" s="150"/>
      <c r="M289" s="150"/>
    </row>
    <row r="290" spans="1:13" ht="20.100000000000001" customHeight="1" x14ac:dyDescent="0.25">
      <c r="A290" s="161" t="s">
        <v>55</v>
      </c>
      <c r="B290" s="58">
        <v>5823276.7060117833</v>
      </c>
      <c r="C290" s="58">
        <v>8221673.7022058628</v>
      </c>
      <c r="D290" s="58">
        <v>2256737.4975796095</v>
      </c>
      <c r="E290" s="58">
        <v>5444477.0973624317</v>
      </c>
      <c r="F290" s="58">
        <v>3229990.7916237158</v>
      </c>
      <c r="G290" s="58">
        <v>1335810.92163852</v>
      </c>
      <c r="H290" s="58">
        <v>1795742.1800452098</v>
      </c>
      <c r="I290" s="58">
        <v>1323709.0344912568</v>
      </c>
      <c r="J290" s="59">
        <f t="shared" si="7"/>
        <v>29431417.930958387</v>
      </c>
      <c r="K290" s="150"/>
      <c r="M290" s="150"/>
    </row>
    <row r="291" spans="1:13" ht="19.5" customHeight="1" thickBot="1" x14ac:dyDescent="0.3">
      <c r="A291" s="68" t="s">
        <v>271</v>
      </c>
      <c r="B291" s="53">
        <f>SUM(B229:B290)</f>
        <v>27773594.204840217</v>
      </c>
      <c r="C291" s="53">
        <f>SUM(C229:C290)</f>
        <v>47260072.401553795</v>
      </c>
      <c r="D291" s="53">
        <f t="shared" ref="D291:G291" si="8">SUM(D229:D290)</f>
        <v>50565578.898136951</v>
      </c>
      <c r="E291" s="53">
        <f t="shared" si="8"/>
        <v>42226905.88202481</v>
      </c>
      <c r="F291" s="53">
        <f t="shared" si="8"/>
        <v>33707849.539515957</v>
      </c>
      <c r="G291" s="53">
        <f t="shared" si="8"/>
        <v>11468876.763761958</v>
      </c>
      <c r="H291" s="53">
        <f>SUM(H229:H290)</f>
        <v>20287602.472983971</v>
      </c>
      <c r="I291" s="53">
        <f>SUM(I229:I290)</f>
        <v>11167584.35037303</v>
      </c>
      <c r="J291" s="54">
        <f>SUM(J229:J290)</f>
        <v>244458064.51319069</v>
      </c>
      <c r="K291" s="156"/>
    </row>
    <row r="292" spans="1:13" s="147" customFormat="1" ht="13.5" customHeight="1" x14ac:dyDescent="0.25">
      <c r="A292" s="116" t="s">
        <v>244</v>
      </c>
      <c r="B292" s="117"/>
      <c r="C292" s="117"/>
      <c r="D292" s="117"/>
      <c r="E292" s="117"/>
      <c r="F292" s="117"/>
      <c r="L292" s="148"/>
    </row>
    <row r="293" spans="1:13" s="147" customFormat="1" ht="12.75" customHeight="1" x14ac:dyDescent="0.25">
      <c r="A293" s="116" t="s">
        <v>269</v>
      </c>
      <c r="B293" s="117"/>
      <c r="C293" s="117"/>
      <c r="D293" s="117"/>
      <c r="E293" s="117"/>
      <c r="F293" s="117"/>
      <c r="J293" s="150"/>
      <c r="L293" s="148"/>
    </row>
    <row r="294" spans="1:13" s="147" customFormat="1" ht="13.5" customHeight="1" x14ac:dyDescent="0.25">
      <c r="A294" s="116" t="s">
        <v>267</v>
      </c>
      <c r="B294" s="117"/>
      <c r="C294" s="117"/>
      <c r="D294" s="117"/>
      <c r="E294" s="117"/>
      <c r="F294" s="117"/>
      <c r="L294" s="148"/>
    </row>
    <row r="295" spans="1:13" s="147" customFormat="1" x14ac:dyDescent="0.25">
      <c r="L295" s="148"/>
    </row>
    <row r="296" spans="1:13" s="148" customFormat="1" x14ac:dyDescent="0.25"/>
    <row r="297" spans="1:13" s="147" customFormat="1" x14ac:dyDescent="0.25">
      <c r="B297" s="157"/>
      <c r="C297" s="157"/>
      <c r="D297" s="157"/>
      <c r="E297" s="157"/>
      <c r="F297" s="157"/>
      <c r="G297" s="157"/>
      <c r="H297" s="157"/>
      <c r="I297" s="157"/>
      <c r="L297" s="148"/>
    </row>
    <row r="298" spans="1:13" s="147" customFormat="1" x14ac:dyDescent="0.25">
      <c r="B298" s="150"/>
      <c r="C298" s="150"/>
      <c r="D298" s="150"/>
      <c r="E298" s="150"/>
      <c r="F298" s="150"/>
      <c r="G298" s="150"/>
      <c r="H298" s="150"/>
      <c r="I298" s="150"/>
      <c r="J298" s="150"/>
      <c r="L298" s="148"/>
    </row>
    <row r="299" spans="1:13" s="147" customFormat="1" x14ac:dyDescent="0.25">
      <c r="L299" s="148"/>
    </row>
    <row r="300" spans="1:13" s="147" customFormat="1" x14ac:dyDescent="0.25">
      <c r="J300" s="157"/>
      <c r="L300" s="148"/>
    </row>
    <row r="301" spans="1:13" s="147" customFormat="1" x14ac:dyDescent="0.25">
      <c r="L301" s="148"/>
    </row>
    <row r="302" spans="1:13" s="147" customFormat="1" x14ac:dyDescent="0.25">
      <c r="L302" s="148"/>
    </row>
    <row r="303" spans="1:13" s="147" customFormat="1" x14ac:dyDescent="0.25">
      <c r="L303" s="148"/>
    </row>
    <row r="304" spans="1:13" s="147" customFormat="1" x14ac:dyDescent="0.25">
      <c r="L304" s="148"/>
    </row>
    <row r="305" spans="12:12" s="147" customFormat="1" x14ac:dyDescent="0.25">
      <c r="L305" s="148"/>
    </row>
    <row r="306" spans="12:12" s="147" customFormat="1" x14ac:dyDescent="0.25">
      <c r="L306" s="148"/>
    </row>
    <row r="307" spans="12:12" s="147" customFormat="1" x14ac:dyDescent="0.25">
      <c r="L307" s="148"/>
    </row>
  </sheetData>
  <mergeCells count="9">
    <mergeCell ref="A153:J153"/>
    <mergeCell ref="A226:J226"/>
    <mergeCell ref="A227:J227"/>
    <mergeCell ref="A5:J5"/>
    <mergeCell ref="A78:J78"/>
    <mergeCell ref="A79:J79"/>
    <mergeCell ref="F146:J146"/>
    <mergeCell ref="A152:J152"/>
    <mergeCell ref="A6:J6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CBA60-53E7-4F2C-A092-251E19E313AA}">
  <dimension ref="A1:O307"/>
  <sheetViews>
    <sheetView workbookViewId="0">
      <selection activeCell="L7" sqref="L7"/>
    </sheetView>
  </sheetViews>
  <sheetFormatPr baseColWidth="10" defaultColWidth="17.7109375" defaultRowHeight="15.75" x14ac:dyDescent="0.25"/>
  <cols>
    <col min="1" max="10" width="15.7109375" style="149" customWidth="1"/>
    <col min="11" max="11" width="17.7109375" style="147"/>
    <col min="12" max="12" width="17.7109375" style="148"/>
    <col min="13" max="15" width="17.7109375" style="147"/>
    <col min="16" max="16384" width="17.7109375" style="149"/>
  </cols>
  <sheetData>
    <row r="1" spans="1:13" s="147" customFormat="1" x14ac:dyDescent="0.25">
      <c r="A1" s="147" t="s">
        <v>78</v>
      </c>
      <c r="L1" s="148"/>
    </row>
    <row r="2" spans="1:13" s="147" customFormat="1" x14ac:dyDescent="0.25">
      <c r="L2" s="148"/>
    </row>
    <row r="3" spans="1:13" s="147" customFormat="1" x14ac:dyDescent="0.25">
      <c r="L3" s="148"/>
    </row>
    <row r="4" spans="1:13" s="147" customFormat="1" x14ac:dyDescent="0.25">
      <c r="A4" s="199" t="s">
        <v>290</v>
      </c>
      <c r="B4" s="199"/>
      <c r="C4" s="199"/>
      <c r="D4" s="199"/>
      <c r="E4" s="199"/>
      <c r="F4" s="199"/>
      <c r="G4" s="199"/>
      <c r="H4" s="199"/>
      <c r="I4" s="199"/>
      <c r="J4" s="199"/>
      <c r="L4" s="148"/>
    </row>
    <row r="5" spans="1:13" s="147" customFormat="1" x14ac:dyDescent="0.25">
      <c r="A5" s="199" t="s">
        <v>83</v>
      </c>
      <c r="B5" s="199"/>
      <c r="C5" s="199"/>
      <c r="D5" s="199"/>
      <c r="E5" s="199"/>
      <c r="F5" s="199"/>
      <c r="G5" s="199"/>
      <c r="H5" s="199"/>
      <c r="I5" s="199"/>
      <c r="J5" s="199"/>
      <c r="L5" s="148"/>
    </row>
    <row r="6" spans="1:13" s="147" customFormat="1" ht="6" customHeight="1" thickBot="1" x14ac:dyDescent="0.3">
      <c r="L6" s="148"/>
    </row>
    <row r="7" spans="1:13" ht="19.5" customHeight="1" x14ac:dyDescent="0.25">
      <c r="A7" s="65" t="s">
        <v>1</v>
      </c>
      <c r="B7" s="66" t="s">
        <v>2</v>
      </c>
      <c r="C7" s="66" t="s">
        <v>3</v>
      </c>
      <c r="D7" s="66" t="s">
        <v>4</v>
      </c>
      <c r="E7" s="66" t="s">
        <v>5</v>
      </c>
      <c r="F7" s="66" t="s">
        <v>6</v>
      </c>
      <c r="G7" s="66" t="s">
        <v>7</v>
      </c>
      <c r="H7" s="66" t="s">
        <v>8</v>
      </c>
      <c r="I7" s="66" t="s">
        <v>9</v>
      </c>
      <c r="J7" s="67" t="s">
        <v>10</v>
      </c>
    </row>
    <row r="8" spans="1:13" ht="20.100000000000001" customHeight="1" x14ac:dyDescent="0.25">
      <c r="A8" s="161" t="s">
        <v>243</v>
      </c>
      <c r="B8" s="58">
        <v>30074.899932532295</v>
      </c>
      <c r="C8" s="58">
        <v>1919453.4296463027</v>
      </c>
      <c r="D8" s="58">
        <v>688246.29587194545</v>
      </c>
      <c r="E8" s="58">
        <v>507033.14614869724</v>
      </c>
      <c r="F8" s="58">
        <v>65476.756187820974</v>
      </c>
      <c r="G8" s="58">
        <v>0</v>
      </c>
      <c r="H8" s="58">
        <v>252674.22714795903</v>
      </c>
      <c r="I8" s="58">
        <v>109581.24506474222</v>
      </c>
      <c r="J8" s="59">
        <f>SUM(B8:I8)</f>
        <v>3572540.0000000005</v>
      </c>
      <c r="K8" s="150"/>
      <c r="M8" s="150"/>
    </row>
    <row r="9" spans="1:13" ht="20.100000000000001" customHeight="1" x14ac:dyDescent="0.25">
      <c r="A9" s="161" t="s">
        <v>12</v>
      </c>
      <c r="B9" s="58">
        <v>37826.427665889314</v>
      </c>
      <c r="C9" s="58">
        <v>24150.172212322504</v>
      </c>
      <c r="D9" s="58">
        <v>35213.155007275927</v>
      </c>
      <c r="E9" s="58">
        <v>21910.372286406862</v>
      </c>
      <c r="F9" s="58">
        <v>32091.497847078605</v>
      </c>
      <c r="G9" s="58">
        <v>64437.778139182883</v>
      </c>
      <c r="H9" s="58">
        <v>277803.33608183998</v>
      </c>
      <c r="I9" s="58">
        <v>42630.260760003905</v>
      </c>
      <c r="J9" s="59">
        <f t="shared" ref="J9:J69" si="0">SUM(B9:I9)</f>
        <v>536063</v>
      </c>
      <c r="K9" s="150"/>
      <c r="M9" s="150"/>
    </row>
    <row r="10" spans="1:13" ht="20.100000000000001" customHeight="1" x14ac:dyDescent="0.25">
      <c r="A10" s="161" t="s">
        <v>13</v>
      </c>
      <c r="B10" s="58">
        <v>0</v>
      </c>
      <c r="C10" s="58">
        <v>0</v>
      </c>
      <c r="D10" s="58">
        <v>1463</v>
      </c>
      <c r="E10" s="58">
        <v>400.70588235294116</v>
      </c>
      <c r="F10" s="58">
        <v>0</v>
      </c>
      <c r="G10" s="58">
        <v>1160.2941176470588</v>
      </c>
      <c r="H10" s="58">
        <v>0</v>
      </c>
      <c r="I10" s="58">
        <v>0</v>
      </c>
      <c r="J10" s="59">
        <f t="shared" si="0"/>
        <v>3024</v>
      </c>
      <c r="K10" s="150"/>
      <c r="M10" s="150"/>
    </row>
    <row r="11" spans="1:13" ht="20.100000000000001" customHeight="1" x14ac:dyDescent="0.25">
      <c r="A11" s="161" t="s">
        <v>14</v>
      </c>
      <c r="B11" s="58">
        <v>1135.7005870418666</v>
      </c>
      <c r="C11" s="58">
        <v>16570.030223729704</v>
      </c>
      <c r="D11" s="58">
        <v>2981.4625867246432</v>
      </c>
      <c r="E11" s="58">
        <v>1352.4059612045278</v>
      </c>
      <c r="F11" s="58">
        <v>2306.4664102070783</v>
      </c>
      <c r="G11" s="58">
        <v>1331.7741098069198</v>
      </c>
      <c r="H11" s="58">
        <v>705.49762108700793</v>
      </c>
      <c r="I11" s="58">
        <v>5697.662500198252</v>
      </c>
      <c r="J11" s="59">
        <f t="shared" si="0"/>
        <v>32081</v>
      </c>
      <c r="K11" s="150"/>
      <c r="M11" s="150"/>
    </row>
    <row r="12" spans="1:13" ht="20.100000000000001" customHeight="1" x14ac:dyDescent="0.25">
      <c r="A12" s="161" t="s">
        <v>15</v>
      </c>
      <c r="B12" s="58">
        <v>150.16980860110283</v>
      </c>
      <c r="C12" s="58">
        <v>291.32815959223257</v>
      </c>
      <c r="D12" s="58">
        <v>8323.7669767127718</v>
      </c>
      <c r="E12" s="58">
        <v>67.072672286845574</v>
      </c>
      <c r="F12" s="58">
        <v>30.980049597497739</v>
      </c>
      <c r="G12" s="58">
        <v>139.98432158222886</v>
      </c>
      <c r="H12" s="58">
        <v>45855.51290221767</v>
      </c>
      <c r="I12" s="58">
        <v>3365.1851094096537</v>
      </c>
      <c r="J12" s="59">
        <f t="shared" si="0"/>
        <v>58224.000000000007</v>
      </c>
      <c r="K12" s="150"/>
      <c r="M12" s="150"/>
    </row>
    <row r="13" spans="1:13" ht="20.100000000000001" customHeight="1" x14ac:dyDescent="0.25">
      <c r="A13" s="161" t="s">
        <v>16</v>
      </c>
      <c r="B13" s="58">
        <v>13105.342367752748</v>
      </c>
      <c r="C13" s="58">
        <v>3245.4750267703007</v>
      </c>
      <c r="D13" s="58">
        <v>6660.4736336784072</v>
      </c>
      <c r="E13" s="58">
        <v>26825.778920010198</v>
      </c>
      <c r="F13" s="58">
        <v>26795.232304608056</v>
      </c>
      <c r="G13" s="58">
        <v>23390.8015378612</v>
      </c>
      <c r="H13" s="58">
        <v>238328.69423407654</v>
      </c>
      <c r="I13" s="58">
        <v>15995.201975242562</v>
      </c>
      <c r="J13" s="59">
        <f t="shared" si="0"/>
        <v>354347</v>
      </c>
      <c r="K13" s="150"/>
      <c r="M13" s="150"/>
    </row>
    <row r="14" spans="1:13" ht="20.100000000000001" customHeight="1" x14ac:dyDescent="0.25">
      <c r="A14" s="161" t="s">
        <v>17</v>
      </c>
      <c r="B14" s="58">
        <v>574.7775361307597</v>
      </c>
      <c r="C14" s="58">
        <v>1305.1653871555563</v>
      </c>
      <c r="D14" s="58">
        <v>8723.1095456210805</v>
      </c>
      <c r="E14" s="58">
        <v>906.13953979914425</v>
      </c>
      <c r="F14" s="58">
        <v>3897.673887184495</v>
      </c>
      <c r="G14" s="58">
        <v>115369.67548225004</v>
      </c>
      <c r="H14" s="58">
        <v>98536.501864782913</v>
      </c>
      <c r="I14" s="58">
        <v>143752.95675707603</v>
      </c>
      <c r="J14" s="59">
        <f t="shared" si="0"/>
        <v>373066</v>
      </c>
      <c r="K14" s="150"/>
      <c r="M14" s="150"/>
    </row>
    <row r="15" spans="1:13" ht="20.100000000000001" customHeight="1" x14ac:dyDescent="0.25">
      <c r="A15" s="161" t="s">
        <v>18</v>
      </c>
      <c r="B15" s="58">
        <v>165.23073175682535</v>
      </c>
      <c r="C15" s="58">
        <v>0</v>
      </c>
      <c r="D15" s="58">
        <v>5515.5768304470748</v>
      </c>
      <c r="E15" s="58">
        <v>2.6508474576271186</v>
      </c>
      <c r="F15" s="58">
        <v>182.34966958186564</v>
      </c>
      <c r="G15" s="58">
        <v>2770.354391421075</v>
      </c>
      <c r="H15" s="58">
        <v>4706.5238607528572</v>
      </c>
      <c r="I15" s="58">
        <v>978.31366858267643</v>
      </c>
      <c r="J15" s="59">
        <f t="shared" si="0"/>
        <v>14321.000000000002</v>
      </c>
      <c r="K15" s="150"/>
      <c r="M15" s="150"/>
    </row>
    <row r="16" spans="1:13" ht="20.100000000000001" customHeight="1" x14ac:dyDescent="0.25">
      <c r="A16" s="161" t="s">
        <v>19</v>
      </c>
      <c r="B16" s="58">
        <v>4568.3724742990871</v>
      </c>
      <c r="C16" s="58">
        <v>855.93370197408319</v>
      </c>
      <c r="D16" s="58">
        <v>10284.684360784373</v>
      </c>
      <c r="E16" s="58">
        <v>840.13238227740658</v>
      </c>
      <c r="F16" s="58">
        <v>10353.703167503178</v>
      </c>
      <c r="G16" s="58">
        <v>29062.519743510053</v>
      </c>
      <c r="H16" s="58">
        <v>165187.12601632799</v>
      </c>
      <c r="I16" s="58">
        <v>2619.5281533238308</v>
      </c>
      <c r="J16" s="59">
        <f t="shared" si="0"/>
        <v>223772</v>
      </c>
      <c r="K16" s="150"/>
      <c r="M16" s="150"/>
    </row>
    <row r="17" spans="1:15" ht="20.100000000000001" customHeight="1" x14ac:dyDescent="0.25">
      <c r="A17" s="161" t="s">
        <v>90</v>
      </c>
      <c r="B17" s="58">
        <v>1557.3472692481739</v>
      </c>
      <c r="C17" s="58">
        <v>0</v>
      </c>
      <c r="D17" s="58">
        <v>15</v>
      </c>
      <c r="E17" s="58">
        <v>1093.6527307518261</v>
      </c>
      <c r="F17" s="58">
        <v>0</v>
      </c>
      <c r="G17" s="58">
        <v>0</v>
      </c>
      <c r="H17" s="58">
        <v>0</v>
      </c>
      <c r="I17" s="58">
        <v>0</v>
      </c>
      <c r="J17" s="59">
        <f t="shared" si="0"/>
        <v>2666</v>
      </c>
      <c r="K17" s="150"/>
      <c r="M17" s="150"/>
    </row>
    <row r="18" spans="1:15" s="152" customFormat="1" ht="20.100000000000001" customHeight="1" x14ac:dyDescent="0.25">
      <c r="A18" s="161" t="s">
        <v>20</v>
      </c>
      <c r="B18" s="58">
        <v>21623.397335638885</v>
      </c>
      <c r="C18" s="58">
        <v>21762.925363361093</v>
      </c>
      <c r="D18" s="58">
        <v>3213.9378417430089</v>
      </c>
      <c r="E18" s="58">
        <v>40069.646265973824</v>
      </c>
      <c r="F18" s="58">
        <v>6171.9943145665166</v>
      </c>
      <c r="G18" s="58">
        <v>5216.8698520017106</v>
      </c>
      <c r="H18" s="58">
        <v>53552.483651548057</v>
      </c>
      <c r="I18" s="58">
        <v>4696.7453751668882</v>
      </c>
      <c r="J18" s="59">
        <f t="shared" si="0"/>
        <v>156307.99999999997</v>
      </c>
      <c r="K18" s="150"/>
      <c r="L18" s="148"/>
      <c r="M18" s="150"/>
      <c r="N18" s="151"/>
      <c r="O18" s="151"/>
    </row>
    <row r="19" spans="1:15" s="152" customFormat="1" ht="20.100000000000001" customHeight="1" x14ac:dyDescent="0.25">
      <c r="A19" s="161" t="s">
        <v>21</v>
      </c>
      <c r="B19" s="58">
        <v>1371.2294453862082</v>
      </c>
      <c r="C19" s="58">
        <v>14268.25417042448</v>
      </c>
      <c r="D19" s="58">
        <v>840.70161217677719</v>
      </c>
      <c r="E19" s="58">
        <v>2411.8441194931092</v>
      </c>
      <c r="F19" s="58">
        <v>19856.207623648119</v>
      </c>
      <c r="G19" s="58">
        <v>7559.7513607293495</v>
      </c>
      <c r="H19" s="58">
        <v>421.58374365312619</v>
      </c>
      <c r="I19" s="58">
        <v>23912.427924488835</v>
      </c>
      <c r="J19" s="59">
        <f t="shared" si="0"/>
        <v>70642</v>
      </c>
      <c r="K19" s="150"/>
      <c r="L19" s="148"/>
      <c r="M19" s="150"/>
      <c r="N19" s="151"/>
      <c r="O19" s="151"/>
    </row>
    <row r="20" spans="1:15" s="152" customFormat="1" ht="20.100000000000001" customHeight="1" x14ac:dyDescent="0.25">
      <c r="A20" s="161" t="s">
        <v>22</v>
      </c>
      <c r="B20" s="58">
        <v>0</v>
      </c>
      <c r="C20" s="58">
        <v>0</v>
      </c>
      <c r="D20" s="58">
        <v>51.952637244348765</v>
      </c>
      <c r="E20" s="58">
        <v>54988.423597064844</v>
      </c>
      <c r="F20" s="58">
        <v>229.88889596902169</v>
      </c>
      <c r="G20" s="58">
        <v>1134.21</v>
      </c>
      <c r="H20" s="58">
        <v>1061.5248697217846</v>
      </c>
      <c r="I20" s="58">
        <v>0</v>
      </c>
      <c r="J20" s="59">
        <f t="shared" si="0"/>
        <v>57466</v>
      </c>
      <c r="K20" s="150"/>
      <c r="L20" s="148"/>
      <c r="M20" s="150"/>
      <c r="N20" s="151"/>
      <c r="O20" s="151"/>
    </row>
    <row r="21" spans="1:15" s="152" customFormat="1" ht="20.100000000000001" customHeight="1" x14ac:dyDescent="0.25">
      <c r="A21" s="161" t="s">
        <v>23</v>
      </c>
      <c r="B21" s="58">
        <v>9308.3172208099568</v>
      </c>
      <c r="C21" s="58">
        <v>18382.394096254404</v>
      </c>
      <c r="D21" s="58">
        <v>2315.5723906705607</v>
      </c>
      <c r="E21" s="58">
        <v>15268.876294061118</v>
      </c>
      <c r="F21" s="58">
        <v>24795.246083534323</v>
      </c>
      <c r="G21" s="58">
        <v>15083.653455158559</v>
      </c>
      <c r="H21" s="58">
        <v>1463.3032874803794</v>
      </c>
      <c r="I21" s="58">
        <v>8444.6371720306943</v>
      </c>
      <c r="J21" s="59">
        <f t="shared" si="0"/>
        <v>95061.999999999985</v>
      </c>
      <c r="K21" s="150"/>
      <c r="L21" s="148"/>
      <c r="M21" s="150"/>
      <c r="N21" s="151"/>
      <c r="O21" s="151"/>
    </row>
    <row r="22" spans="1:15" s="152" customFormat="1" ht="20.100000000000001" customHeight="1" x14ac:dyDescent="0.25">
      <c r="A22" s="161" t="s">
        <v>24</v>
      </c>
      <c r="B22" s="58">
        <v>60732.202210543284</v>
      </c>
      <c r="C22" s="58">
        <v>42735.785506373519</v>
      </c>
      <c r="D22" s="58">
        <v>45940.222023382586</v>
      </c>
      <c r="E22" s="58">
        <v>105423.84642641955</v>
      </c>
      <c r="F22" s="58">
        <v>32320.151977447902</v>
      </c>
      <c r="G22" s="58">
        <v>11769.85652542262</v>
      </c>
      <c r="H22" s="58">
        <v>28901.445169898936</v>
      </c>
      <c r="I22" s="58">
        <v>19788.490160511596</v>
      </c>
      <c r="J22" s="59">
        <f t="shared" si="0"/>
        <v>347611.99999999994</v>
      </c>
      <c r="K22" s="150"/>
      <c r="L22" s="148"/>
      <c r="M22" s="150"/>
      <c r="N22" s="151"/>
      <c r="O22" s="151"/>
    </row>
    <row r="23" spans="1:15" s="152" customFormat="1" ht="20.100000000000001" customHeight="1" x14ac:dyDescent="0.25">
      <c r="A23" s="161" t="s">
        <v>91</v>
      </c>
      <c r="B23" s="58">
        <v>0</v>
      </c>
      <c r="C23" s="58">
        <v>3698.886432532141</v>
      </c>
      <c r="D23" s="58">
        <v>29.879944190508027</v>
      </c>
      <c r="E23" s="58">
        <v>14.34435585515415</v>
      </c>
      <c r="F23" s="58">
        <v>3404.6462505953846</v>
      </c>
      <c r="G23" s="58">
        <v>202.53940455341504</v>
      </c>
      <c r="H23" s="58">
        <v>0</v>
      </c>
      <c r="I23" s="58">
        <v>1580.7036122733971</v>
      </c>
      <c r="J23" s="59">
        <f t="shared" si="0"/>
        <v>8931</v>
      </c>
      <c r="K23" s="150"/>
      <c r="L23" s="148"/>
      <c r="M23" s="150"/>
      <c r="N23" s="151"/>
      <c r="O23" s="151"/>
    </row>
    <row r="24" spans="1:15" s="152" customFormat="1" ht="20.100000000000001" customHeight="1" x14ac:dyDescent="0.25">
      <c r="A24" s="161" t="s">
        <v>25</v>
      </c>
      <c r="B24" s="58">
        <v>13160.826968686364</v>
      </c>
      <c r="C24" s="58">
        <v>3450.8770901297935</v>
      </c>
      <c r="D24" s="58">
        <v>14974.370421528689</v>
      </c>
      <c r="E24" s="58">
        <v>8749.4309390957533</v>
      </c>
      <c r="F24" s="58">
        <v>7110.9619835765816</v>
      </c>
      <c r="G24" s="58">
        <v>9795.354031140454</v>
      </c>
      <c r="H24" s="58">
        <v>17610.511686455415</v>
      </c>
      <c r="I24" s="58">
        <v>1070.1668793869453</v>
      </c>
      <c r="J24" s="59">
        <f t="shared" si="0"/>
        <v>75922.5</v>
      </c>
      <c r="K24" s="150"/>
      <c r="L24" s="148"/>
      <c r="M24" s="150"/>
      <c r="N24" s="151"/>
      <c r="O24" s="151"/>
    </row>
    <row r="25" spans="1:15" s="152" customFormat="1" ht="20.100000000000001" customHeight="1" x14ac:dyDescent="0.25">
      <c r="A25" s="161" t="s">
        <v>26</v>
      </c>
      <c r="B25" s="58">
        <v>0</v>
      </c>
      <c r="C25" s="58">
        <v>0</v>
      </c>
      <c r="D25" s="58">
        <v>4794.4528301886785</v>
      </c>
      <c r="E25" s="58">
        <v>15428.547169811322</v>
      </c>
      <c r="F25" s="58">
        <v>56</v>
      </c>
      <c r="G25" s="58">
        <v>0</v>
      </c>
      <c r="H25" s="58">
        <v>0</v>
      </c>
      <c r="I25" s="58">
        <v>0</v>
      </c>
      <c r="J25" s="59">
        <f t="shared" si="0"/>
        <v>20279</v>
      </c>
      <c r="K25" s="150"/>
      <c r="L25" s="148"/>
      <c r="M25" s="150"/>
      <c r="N25" s="151"/>
      <c r="O25" s="151"/>
    </row>
    <row r="26" spans="1:15" s="152" customFormat="1" ht="20.100000000000001" customHeight="1" x14ac:dyDescent="0.25">
      <c r="A26" s="161" t="s">
        <v>27</v>
      </c>
      <c r="B26" s="58">
        <v>8768.7202301178477</v>
      </c>
      <c r="C26" s="58">
        <v>15868.930224691212</v>
      </c>
      <c r="D26" s="58">
        <v>8311.9889383675436</v>
      </c>
      <c r="E26" s="58">
        <v>12287.666572157217</v>
      </c>
      <c r="F26" s="58">
        <v>24522.460003475837</v>
      </c>
      <c r="G26" s="58">
        <v>8045.2064692224276</v>
      </c>
      <c r="H26" s="58">
        <v>16517.989442904527</v>
      </c>
      <c r="I26" s="58">
        <v>10663.038119063387</v>
      </c>
      <c r="J26" s="59">
        <f t="shared" si="0"/>
        <v>104986</v>
      </c>
      <c r="K26" s="150"/>
      <c r="L26" s="148"/>
      <c r="M26" s="150"/>
      <c r="N26" s="151"/>
      <c r="O26" s="151"/>
    </row>
    <row r="27" spans="1:15" s="152" customFormat="1" ht="20.100000000000001" customHeight="1" x14ac:dyDescent="0.25">
      <c r="A27" s="161" t="s">
        <v>28</v>
      </c>
      <c r="B27" s="58">
        <v>2308.7233657461534</v>
      </c>
      <c r="C27" s="58">
        <v>638.81229342729682</v>
      </c>
      <c r="D27" s="58">
        <v>2007.7430238093605</v>
      </c>
      <c r="E27" s="58">
        <v>4180.2158486106791</v>
      </c>
      <c r="F27" s="58">
        <v>1499.7448930078303</v>
      </c>
      <c r="G27" s="58">
        <v>3500.3473366687922</v>
      </c>
      <c r="H27" s="58">
        <v>23099.004889051415</v>
      </c>
      <c r="I27" s="58">
        <v>396.40834967847121</v>
      </c>
      <c r="J27" s="59">
        <f t="shared" si="0"/>
        <v>37631</v>
      </c>
      <c r="K27" s="150"/>
      <c r="L27" s="148"/>
      <c r="M27" s="150"/>
      <c r="N27" s="151"/>
      <c r="O27" s="151"/>
    </row>
    <row r="28" spans="1:15" s="152" customFormat="1" ht="20.100000000000001" customHeight="1" x14ac:dyDescent="0.25">
      <c r="A28" s="161" t="s">
        <v>29</v>
      </c>
      <c r="B28" s="58">
        <v>5469.8381711991269</v>
      </c>
      <c r="C28" s="58">
        <v>0</v>
      </c>
      <c r="D28" s="58">
        <v>3348.197272441882</v>
      </c>
      <c r="E28" s="58">
        <v>9449.2222883336162</v>
      </c>
      <c r="F28" s="58">
        <v>16149.399610431099</v>
      </c>
      <c r="G28" s="58">
        <v>2902.0600921327305</v>
      </c>
      <c r="H28" s="58">
        <v>40896.87020716515</v>
      </c>
      <c r="I28" s="58">
        <v>13.412358296395229</v>
      </c>
      <c r="J28" s="59">
        <f t="shared" si="0"/>
        <v>78229</v>
      </c>
      <c r="K28" s="150"/>
      <c r="L28" s="148"/>
      <c r="M28" s="150"/>
      <c r="N28" s="151"/>
      <c r="O28" s="151"/>
    </row>
    <row r="29" spans="1:15" s="152" customFormat="1" ht="20.100000000000001" customHeight="1" x14ac:dyDescent="0.25">
      <c r="A29" s="161" t="s">
        <v>30</v>
      </c>
      <c r="B29" s="58">
        <v>613.47156893960459</v>
      </c>
      <c r="C29" s="58">
        <v>52.832277308624469</v>
      </c>
      <c r="D29" s="58">
        <v>200.61959494271832</v>
      </c>
      <c r="E29" s="58">
        <v>1333.2659693914459</v>
      </c>
      <c r="F29" s="58">
        <v>5758.003024485457</v>
      </c>
      <c r="G29" s="58">
        <v>371.92091382150147</v>
      </c>
      <c r="H29" s="58">
        <v>70.810545762932549</v>
      </c>
      <c r="I29" s="58">
        <v>115.07610534771497</v>
      </c>
      <c r="J29" s="59">
        <f t="shared" si="0"/>
        <v>8515.9999999999982</v>
      </c>
      <c r="K29" s="150"/>
      <c r="L29" s="148"/>
      <c r="M29" s="150"/>
      <c r="N29" s="151"/>
      <c r="O29" s="151"/>
    </row>
    <row r="30" spans="1:15" s="152" customFormat="1" ht="20.100000000000001" customHeight="1" x14ac:dyDescent="0.25">
      <c r="A30" s="161" t="s">
        <v>31</v>
      </c>
      <c r="B30" s="58">
        <v>879.59432425539967</v>
      </c>
      <c r="C30" s="58">
        <v>40.69419839379578</v>
      </c>
      <c r="D30" s="58">
        <v>6.2166915117560935</v>
      </c>
      <c r="E30" s="58">
        <v>18971.634215575756</v>
      </c>
      <c r="F30" s="58">
        <v>754.60945967066993</v>
      </c>
      <c r="G30" s="58">
        <v>2.2525743174872623</v>
      </c>
      <c r="H30" s="58">
        <v>33.876659887965104</v>
      </c>
      <c r="I30" s="58">
        <v>131.12187638717063</v>
      </c>
      <c r="J30" s="59">
        <f t="shared" si="0"/>
        <v>20820.000000000004</v>
      </c>
      <c r="K30" s="150"/>
      <c r="L30" s="148"/>
      <c r="M30" s="150"/>
      <c r="N30" s="151"/>
      <c r="O30" s="151"/>
    </row>
    <row r="31" spans="1:15" s="152" customFormat="1" ht="20.100000000000001" customHeight="1" x14ac:dyDescent="0.25">
      <c r="A31" s="161" t="s">
        <v>32</v>
      </c>
      <c r="B31" s="58">
        <v>91.248057003520842</v>
      </c>
      <c r="C31" s="58">
        <v>3.4439024390243902</v>
      </c>
      <c r="D31" s="58">
        <v>0</v>
      </c>
      <c r="E31" s="58">
        <v>21316.993066301904</v>
      </c>
      <c r="F31" s="58">
        <v>2620.4147713471275</v>
      </c>
      <c r="G31" s="58">
        <v>96.619569402126672</v>
      </c>
      <c r="H31" s="58">
        <v>41.900145701418964</v>
      </c>
      <c r="I31" s="58">
        <v>53.380487804878044</v>
      </c>
      <c r="J31" s="59">
        <f t="shared" si="0"/>
        <v>24224.000000000004</v>
      </c>
      <c r="K31" s="150"/>
      <c r="L31" s="148"/>
      <c r="M31" s="150"/>
      <c r="N31" s="151"/>
      <c r="O31" s="151"/>
    </row>
    <row r="32" spans="1:15" s="152" customFormat="1" ht="20.100000000000001" customHeight="1" x14ac:dyDescent="0.25">
      <c r="A32" s="161" t="s">
        <v>33</v>
      </c>
      <c r="B32" s="58">
        <v>8.6218015561081245</v>
      </c>
      <c r="C32" s="58">
        <v>0</v>
      </c>
      <c r="D32" s="58">
        <v>74.895723243852601</v>
      </c>
      <c r="E32" s="58">
        <v>7353.2349591721704</v>
      </c>
      <c r="F32" s="58">
        <v>92.980869912045165</v>
      </c>
      <c r="G32" s="58">
        <v>166.37984616878293</v>
      </c>
      <c r="H32" s="58">
        <v>41.549450549450547</v>
      </c>
      <c r="I32" s="58">
        <v>2.3373493975903612</v>
      </c>
      <c r="J32" s="59">
        <f t="shared" si="0"/>
        <v>7740</v>
      </c>
      <c r="K32" s="150"/>
      <c r="L32" s="148"/>
      <c r="M32" s="150"/>
      <c r="N32" s="151"/>
      <c r="O32" s="151"/>
    </row>
    <row r="33" spans="1:15" s="152" customFormat="1" ht="20.100000000000001" customHeight="1" x14ac:dyDescent="0.25">
      <c r="A33" s="161" t="s">
        <v>34</v>
      </c>
      <c r="B33" s="58">
        <v>482.41182091898781</v>
      </c>
      <c r="C33" s="58">
        <v>172.18512457007097</v>
      </c>
      <c r="D33" s="58">
        <v>122.01427290103696</v>
      </c>
      <c r="E33" s="58">
        <v>231.42147429834449</v>
      </c>
      <c r="F33" s="58">
        <v>15840.359140987755</v>
      </c>
      <c r="G33" s="58">
        <v>461.69699546244181</v>
      </c>
      <c r="H33" s="58">
        <v>4810.333542219385</v>
      </c>
      <c r="I33" s="58">
        <v>879.5776286419773</v>
      </c>
      <c r="J33" s="59">
        <f t="shared" si="0"/>
        <v>23000</v>
      </c>
      <c r="K33" s="150"/>
      <c r="L33" s="148"/>
      <c r="M33" s="150"/>
      <c r="N33" s="151"/>
      <c r="O33" s="151"/>
    </row>
    <row r="34" spans="1:15" s="152" customFormat="1" ht="20.100000000000001" customHeight="1" x14ac:dyDescent="0.25">
      <c r="A34" s="161" t="s">
        <v>84</v>
      </c>
      <c r="B34" s="58">
        <v>951.84188135620059</v>
      </c>
      <c r="C34" s="58">
        <v>70.07279450773639</v>
      </c>
      <c r="D34" s="58">
        <v>13746.215574248752</v>
      </c>
      <c r="E34" s="58">
        <v>5468.9152862123365</v>
      </c>
      <c r="F34" s="58">
        <v>16639.143581389788</v>
      </c>
      <c r="G34" s="58">
        <v>10.025992736165341</v>
      </c>
      <c r="H34" s="58">
        <v>41593.978671426899</v>
      </c>
      <c r="I34" s="58">
        <v>226.04809068389326</v>
      </c>
      <c r="J34" s="59">
        <f t="shared" si="0"/>
        <v>78706.241872561761</v>
      </c>
      <c r="K34" s="150"/>
      <c r="L34" s="148"/>
      <c r="M34" s="150"/>
      <c r="N34" s="151"/>
      <c r="O34" s="151"/>
    </row>
    <row r="35" spans="1:15" s="152" customFormat="1" ht="19.5" customHeight="1" x14ac:dyDescent="0.25">
      <c r="A35" s="161" t="s">
        <v>36</v>
      </c>
      <c r="B35" s="58">
        <v>0</v>
      </c>
      <c r="C35" s="58">
        <v>1344.4375</v>
      </c>
      <c r="D35" s="58">
        <v>1672.5199468085107</v>
      </c>
      <c r="E35" s="58">
        <v>19683.381653212771</v>
      </c>
      <c r="F35" s="58">
        <v>743.99252143807735</v>
      </c>
      <c r="G35" s="58">
        <v>1044.2828107247071</v>
      </c>
      <c r="H35" s="58">
        <v>1583.6456548294309</v>
      </c>
      <c r="I35" s="58">
        <v>29.739912986503576</v>
      </c>
      <c r="J35" s="59">
        <f t="shared" si="0"/>
        <v>26102.000000000004</v>
      </c>
      <c r="K35" s="150"/>
      <c r="L35" s="148"/>
      <c r="M35" s="150"/>
      <c r="N35" s="151"/>
      <c r="O35" s="151"/>
    </row>
    <row r="36" spans="1:15" s="152" customFormat="1" ht="19.5" customHeight="1" x14ac:dyDescent="0.25">
      <c r="A36" s="161" t="s">
        <v>37</v>
      </c>
      <c r="B36" s="58">
        <v>13.160697275671556</v>
      </c>
      <c r="C36" s="58">
        <v>0</v>
      </c>
      <c r="D36" s="58">
        <v>0</v>
      </c>
      <c r="E36" s="58">
        <v>5452.7935058206776</v>
      </c>
      <c r="F36" s="58">
        <v>222.50495101833044</v>
      </c>
      <c r="G36" s="58">
        <v>24.422009298861997</v>
      </c>
      <c r="H36" s="58">
        <v>1103.0820829044771</v>
      </c>
      <c r="I36" s="58">
        <v>213.03675368198256</v>
      </c>
      <c r="J36" s="59">
        <f t="shared" si="0"/>
        <v>7029.0000000000009</v>
      </c>
      <c r="K36" s="150"/>
      <c r="L36" s="148"/>
      <c r="M36" s="150"/>
      <c r="N36" s="151"/>
      <c r="O36" s="151"/>
    </row>
    <row r="37" spans="1:15" s="152" customFormat="1" ht="19.5" customHeight="1" x14ac:dyDescent="0.25">
      <c r="A37" s="161" t="s">
        <v>38</v>
      </c>
      <c r="B37" s="58">
        <v>469.45082437169771</v>
      </c>
      <c r="C37" s="58">
        <v>0</v>
      </c>
      <c r="D37" s="58">
        <v>1.2521008403361344</v>
      </c>
      <c r="E37" s="58">
        <v>2501.2399087244221</v>
      </c>
      <c r="F37" s="58">
        <v>78.305666666666667</v>
      </c>
      <c r="G37" s="58">
        <v>0</v>
      </c>
      <c r="H37" s="58">
        <v>0</v>
      </c>
      <c r="I37" s="58">
        <v>18.751499396877438</v>
      </c>
      <c r="J37" s="59">
        <f t="shared" si="0"/>
        <v>3069</v>
      </c>
      <c r="K37" s="150"/>
      <c r="L37" s="148"/>
      <c r="M37" s="150"/>
      <c r="N37" s="151"/>
      <c r="O37" s="151"/>
    </row>
    <row r="38" spans="1:15" s="152" customFormat="1" ht="20.100000000000001" customHeight="1" x14ac:dyDescent="0.25">
      <c r="A38" s="161" t="s">
        <v>39</v>
      </c>
      <c r="B38" s="58">
        <v>0</v>
      </c>
      <c r="C38" s="58">
        <v>0</v>
      </c>
      <c r="D38" s="58">
        <v>0</v>
      </c>
      <c r="E38" s="58">
        <v>7087.3794410040255</v>
      </c>
      <c r="F38" s="58">
        <v>75.589998724327089</v>
      </c>
      <c r="G38" s="58">
        <v>0</v>
      </c>
      <c r="H38" s="58">
        <v>2.0305602716468591</v>
      </c>
      <c r="I38" s="58">
        <v>0</v>
      </c>
      <c r="J38" s="59">
        <f t="shared" si="0"/>
        <v>7165</v>
      </c>
      <c r="K38" s="150"/>
      <c r="L38" s="148"/>
      <c r="M38" s="150"/>
      <c r="N38" s="151"/>
      <c r="O38" s="151"/>
    </row>
    <row r="39" spans="1:15" s="152" customFormat="1" ht="20.100000000000001" customHeight="1" x14ac:dyDescent="0.25">
      <c r="A39" s="161" t="s">
        <v>40</v>
      </c>
      <c r="B39" s="58">
        <v>0</v>
      </c>
      <c r="C39" s="58">
        <v>0</v>
      </c>
      <c r="D39" s="58">
        <v>0</v>
      </c>
      <c r="E39" s="58">
        <v>2546</v>
      </c>
      <c r="F39" s="58">
        <v>0</v>
      </c>
      <c r="G39" s="58">
        <v>0</v>
      </c>
      <c r="H39" s="58">
        <v>0</v>
      </c>
      <c r="I39" s="58">
        <v>0</v>
      </c>
      <c r="J39" s="59">
        <f t="shared" si="0"/>
        <v>2546</v>
      </c>
      <c r="K39" s="150"/>
      <c r="L39" s="148"/>
      <c r="M39" s="150"/>
      <c r="N39" s="151"/>
      <c r="O39" s="151"/>
    </row>
    <row r="40" spans="1:15" s="152" customFormat="1" ht="20.100000000000001" customHeight="1" x14ac:dyDescent="0.25">
      <c r="A40" s="161" t="s">
        <v>41</v>
      </c>
      <c r="B40" s="58">
        <v>2432.3857658330239</v>
      </c>
      <c r="C40" s="58">
        <v>450.24629676744792</v>
      </c>
      <c r="D40" s="58">
        <v>1514.1976634223322</v>
      </c>
      <c r="E40" s="58">
        <v>381.33555372848889</v>
      </c>
      <c r="F40" s="58">
        <v>1692.2894343550324</v>
      </c>
      <c r="G40" s="58">
        <v>1840.4157417529873</v>
      </c>
      <c r="H40" s="58">
        <v>2720.0235406694219</v>
      </c>
      <c r="I40" s="58">
        <v>2281.1060034712659</v>
      </c>
      <c r="J40" s="59">
        <f t="shared" si="0"/>
        <v>13312.000000000002</v>
      </c>
      <c r="K40" s="150"/>
      <c r="L40" s="148"/>
      <c r="M40" s="150"/>
      <c r="N40" s="151"/>
      <c r="O40" s="151"/>
    </row>
    <row r="41" spans="1:15" s="152" customFormat="1" ht="20.100000000000001" customHeight="1" x14ac:dyDescent="0.25">
      <c r="A41" s="161" t="s">
        <v>43</v>
      </c>
      <c r="B41" s="58">
        <v>0</v>
      </c>
      <c r="C41" s="58">
        <v>0</v>
      </c>
      <c r="D41" s="58">
        <v>0</v>
      </c>
      <c r="E41" s="58">
        <v>1837</v>
      </c>
      <c r="F41" s="58">
        <v>0</v>
      </c>
      <c r="G41" s="58">
        <v>0</v>
      </c>
      <c r="H41" s="58">
        <v>0</v>
      </c>
      <c r="I41" s="58">
        <v>0</v>
      </c>
      <c r="J41" s="59">
        <f t="shared" si="0"/>
        <v>1837</v>
      </c>
      <c r="K41" s="150"/>
      <c r="L41" s="148"/>
      <c r="M41" s="150"/>
      <c r="N41" s="151"/>
      <c r="O41" s="151"/>
    </row>
    <row r="42" spans="1:15" s="152" customFormat="1" ht="20.100000000000001" customHeight="1" x14ac:dyDescent="0.25">
      <c r="A42" s="161" t="s">
        <v>44</v>
      </c>
      <c r="B42" s="58">
        <v>1462.428136278608</v>
      </c>
      <c r="C42" s="58">
        <v>0</v>
      </c>
      <c r="D42" s="58">
        <v>1131.6360182276585</v>
      </c>
      <c r="E42" s="58">
        <v>185.46727868556709</v>
      </c>
      <c r="F42" s="58">
        <v>0</v>
      </c>
      <c r="G42" s="58">
        <v>0</v>
      </c>
      <c r="H42" s="58">
        <v>165.46856680816657</v>
      </c>
      <c r="I42" s="58">
        <v>0</v>
      </c>
      <c r="J42" s="59">
        <f t="shared" si="0"/>
        <v>2945</v>
      </c>
      <c r="K42" s="150"/>
      <c r="L42" s="148"/>
      <c r="M42" s="150"/>
      <c r="N42" s="151"/>
      <c r="O42" s="151"/>
    </row>
    <row r="43" spans="1:15" s="152" customFormat="1" ht="20.100000000000001" customHeight="1" x14ac:dyDescent="0.25">
      <c r="A43" s="161" t="s">
        <v>93</v>
      </c>
      <c r="B43" s="58">
        <v>655.58528930002126</v>
      </c>
      <c r="C43" s="58">
        <v>0</v>
      </c>
      <c r="D43" s="58">
        <v>121.72554812246112</v>
      </c>
      <c r="E43" s="58">
        <v>3418.6891625775179</v>
      </c>
      <c r="F43" s="58">
        <v>0</v>
      </c>
      <c r="G43" s="58">
        <v>0</v>
      </c>
      <c r="H43" s="58">
        <v>0</v>
      </c>
      <c r="I43" s="58">
        <v>0</v>
      </c>
      <c r="J43" s="59">
        <f t="shared" si="0"/>
        <v>4196</v>
      </c>
      <c r="K43" s="150"/>
      <c r="L43" s="148"/>
      <c r="M43" s="150"/>
      <c r="N43" s="151"/>
      <c r="O43" s="151"/>
    </row>
    <row r="44" spans="1:15" s="152" customFormat="1" ht="20.100000000000001" customHeight="1" x14ac:dyDescent="0.25">
      <c r="A44" s="161" t="s">
        <v>94</v>
      </c>
      <c r="B44" s="58">
        <v>0</v>
      </c>
      <c r="C44" s="58">
        <v>0</v>
      </c>
      <c r="D44" s="58">
        <v>0</v>
      </c>
      <c r="E44" s="58">
        <v>933.31343283582089</v>
      </c>
      <c r="F44" s="58">
        <v>0</v>
      </c>
      <c r="G44" s="58">
        <v>400.68656716417911</v>
      </c>
      <c r="H44" s="58">
        <v>0</v>
      </c>
      <c r="I44" s="58">
        <v>0</v>
      </c>
      <c r="J44" s="59">
        <f t="shared" si="0"/>
        <v>1334</v>
      </c>
      <c r="K44" s="150"/>
      <c r="L44" s="148"/>
      <c r="M44" s="150"/>
      <c r="N44" s="151"/>
      <c r="O44" s="151"/>
    </row>
    <row r="45" spans="1:15" s="152" customFormat="1" ht="20.100000000000001" customHeight="1" x14ac:dyDescent="0.25">
      <c r="A45" s="161" t="s">
        <v>95</v>
      </c>
      <c r="B45" s="58">
        <v>53.169440276110443</v>
      </c>
      <c r="C45" s="58">
        <v>0</v>
      </c>
      <c r="D45" s="58">
        <v>53.457446808510639</v>
      </c>
      <c r="E45" s="58">
        <v>1328.3731129153789</v>
      </c>
      <c r="F45" s="58">
        <v>0</v>
      </c>
      <c r="G45" s="58">
        <v>0</v>
      </c>
      <c r="H45" s="58">
        <v>0</v>
      </c>
      <c r="I45" s="58">
        <v>0</v>
      </c>
      <c r="J45" s="59">
        <f t="shared" si="0"/>
        <v>1435</v>
      </c>
      <c r="K45" s="150"/>
      <c r="L45" s="148"/>
      <c r="M45" s="150"/>
      <c r="N45" s="151"/>
      <c r="O45" s="151"/>
    </row>
    <row r="46" spans="1:15" s="152" customFormat="1" ht="20.100000000000001" customHeight="1" x14ac:dyDescent="0.25">
      <c r="A46" s="161" t="s">
        <v>96</v>
      </c>
      <c r="B46" s="58">
        <v>77.898474701938426</v>
      </c>
      <c r="C46" s="58">
        <v>0</v>
      </c>
      <c r="D46" s="58">
        <v>0</v>
      </c>
      <c r="E46" s="58">
        <v>2279.1015252980619</v>
      </c>
      <c r="F46" s="58">
        <v>0</v>
      </c>
      <c r="G46" s="58">
        <v>0</v>
      </c>
      <c r="H46" s="58">
        <v>0</v>
      </c>
      <c r="I46" s="58">
        <v>0</v>
      </c>
      <c r="J46" s="59">
        <f t="shared" si="0"/>
        <v>2357.0000000000005</v>
      </c>
      <c r="K46" s="150"/>
      <c r="L46" s="148"/>
      <c r="M46" s="150"/>
      <c r="N46" s="151"/>
      <c r="O46" s="151"/>
    </row>
    <row r="47" spans="1:15" s="152" customFormat="1" ht="20.100000000000001" customHeight="1" x14ac:dyDescent="0.25">
      <c r="A47" s="161" t="s">
        <v>97</v>
      </c>
      <c r="B47" s="58">
        <v>6.3947149396587601</v>
      </c>
      <c r="C47" s="58">
        <v>0</v>
      </c>
      <c r="D47" s="58">
        <v>0</v>
      </c>
      <c r="E47" s="58">
        <v>4772.0573976446158</v>
      </c>
      <c r="F47" s="58">
        <v>188.12236249629541</v>
      </c>
      <c r="G47" s="58">
        <v>5.9505300353356887</v>
      </c>
      <c r="H47" s="58">
        <v>225.15243791778357</v>
      </c>
      <c r="I47" s="58">
        <v>21.322556966309847</v>
      </c>
      <c r="J47" s="59">
        <f t="shared" si="0"/>
        <v>5218.9999999999991</v>
      </c>
      <c r="K47" s="150"/>
      <c r="L47" s="148"/>
      <c r="M47" s="150"/>
      <c r="N47" s="151"/>
      <c r="O47" s="151"/>
    </row>
    <row r="48" spans="1:15" s="152" customFormat="1" ht="20.100000000000001" customHeight="1" x14ac:dyDescent="0.25">
      <c r="A48" s="161" t="s">
        <v>98</v>
      </c>
      <c r="B48" s="58">
        <v>207</v>
      </c>
      <c r="C48" s="58">
        <v>0</v>
      </c>
      <c r="D48" s="58">
        <v>420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9">
        <f t="shared" si="0"/>
        <v>627</v>
      </c>
      <c r="K48" s="150"/>
      <c r="L48" s="148"/>
      <c r="M48" s="150"/>
      <c r="N48" s="151"/>
      <c r="O48" s="151"/>
    </row>
    <row r="49" spans="1:15" s="152" customFormat="1" ht="20.100000000000001" customHeight="1" x14ac:dyDescent="0.25">
      <c r="A49" s="161" t="s">
        <v>99</v>
      </c>
      <c r="B49" s="58">
        <v>493.3984375</v>
      </c>
      <c r="C49" s="58">
        <v>869.5683638161147</v>
      </c>
      <c r="D49" s="58">
        <v>142.60343773873183</v>
      </c>
      <c r="E49" s="58">
        <v>243.24608918714114</v>
      </c>
      <c r="F49" s="58">
        <v>540.42631330607105</v>
      </c>
      <c r="G49" s="58">
        <v>0</v>
      </c>
      <c r="H49" s="58">
        <v>0</v>
      </c>
      <c r="I49" s="58">
        <v>442.75735845194123</v>
      </c>
      <c r="J49" s="59">
        <f t="shared" si="0"/>
        <v>2732</v>
      </c>
      <c r="K49" s="150"/>
      <c r="L49" s="148"/>
      <c r="M49" s="150"/>
      <c r="N49" s="151"/>
      <c r="O49" s="151"/>
    </row>
    <row r="50" spans="1:15" s="152" customFormat="1" ht="20.100000000000001" customHeight="1" x14ac:dyDescent="0.25">
      <c r="A50" s="161" t="s">
        <v>100</v>
      </c>
      <c r="B50" s="58">
        <v>1300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9">
        <f t="shared" si="0"/>
        <v>1300</v>
      </c>
      <c r="K50" s="150"/>
      <c r="L50" s="148"/>
      <c r="M50" s="150"/>
      <c r="N50" s="151"/>
      <c r="O50" s="151"/>
    </row>
    <row r="51" spans="1:15" s="152" customFormat="1" ht="20.100000000000001" customHeight="1" x14ac:dyDescent="0.25">
      <c r="A51" s="161" t="s">
        <v>45</v>
      </c>
      <c r="B51" s="58">
        <v>28496.902642664638</v>
      </c>
      <c r="C51" s="58">
        <v>678.14509046854346</v>
      </c>
      <c r="D51" s="58">
        <v>2315.0454281639709</v>
      </c>
      <c r="E51" s="58">
        <v>6310.6415185860042</v>
      </c>
      <c r="F51" s="58">
        <v>14882.648831379487</v>
      </c>
      <c r="G51" s="58">
        <v>16283.49985036547</v>
      </c>
      <c r="H51" s="58">
        <v>58869.003862900623</v>
      </c>
      <c r="I51" s="58">
        <v>609.11277547126065</v>
      </c>
      <c r="J51" s="59">
        <f t="shared" si="0"/>
        <v>128445</v>
      </c>
      <c r="K51" s="150"/>
      <c r="L51" s="148"/>
      <c r="M51" s="150"/>
      <c r="N51" s="151"/>
      <c r="O51" s="151"/>
    </row>
    <row r="52" spans="1:15" s="152" customFormat="1" ht="20.100000000000001" customHeight="1" x14ac:dyDescent="0.25">
      <c r="A52" s="161" t="s">
        <v>46</v>
      </c>
      <c r="B52" s="58">
        <v>1925.4780164939841</v>
      </c>
      <c r="C52" s="58">
        <v>12804.848603037006</v>
      </c>
      <c r="D52" s="58">
        <v>1033.1127139411983</v>
      </c>
      <c r="E52" s="58">
        <v>2048.937569429766</v>
      </c>
      <c r="F52" s="58">
        <v>5570.0091448807634</v>
      </c>
      <c r="G52" s="58">
        <v>1307.2770162960148</v>
      </c>
      <c r="H52" s="58">
        <v>4643.2133033508244</v>
      </c>
      <c r="I52" s="58">
        <v>18342.123632570445</v>
      </c>
      <c r="J52" s="59">
        <f t="shared" si="0"/>
        <v>47675</v>
      </c>
      <c r="K52" s="150"/>
      <c r="L52" s="148"/>
      <c r="M52" s="150"/>
      <c r="N52" s="151"/>
      <c r="O52" s="151"/>
    </row>
    <row r="53" spans="1:15" s="152" customFormat="1" ht="20.100000000000001" customHeight="1" x14ac:dyDescent="0.25">
      <c r="A53" s="161" t="s">
        <v>47</v>
      </c>
      <c r="B53" s="58">
        <v>5981.1563821678719</v>
      </c>
      <c r="C53" s="58">
        <v>2355.3258295609817</v>
      </c>
      <c r="D53" s="58">
        <v>5877.2486158017919</v>
      </c>
      <c r="E53" s="58">
        <v>3798.0035265697602</v>
      </c>
      <c r="F53" s="58">
        <v>4606.9960615415284</v>
      </c>
      <c r="G53" s="58">
        <v>13548.848713260804</v>
      </c>
      <c r="H53" s="58">
        <v>7937.9080077842527</v>
      </c>
      <c r="I53" s="58">
        <v>3081.5128633130098</v>
      </c>
      <c r="J53" s="59">
        <f t="shared" si="0"/>
        <v>47187</v>
      </c>
      <c r="K53" s="150"/>
      <c r="L53" s="148"/>
      <c r="M53" s="150"/>
      <c r="N53" s="151"/>
      <c r="O53" s="151"/>
    </row>
    <row r="54" spans="1:15" s="152" customFormat="1" ht="20.100000000000001" customHeight="1" x14ac:dyDescent="0.25">
      <c r="A54" s="161" t="s">
        <v>48</v>
      </c>
      <c r="B54" s="58">
        <v>612.28250789631863</v>
      </c>
      <c r="C54" s="58">
        <v>0</v>
      </c>
      <c r="D54" s="58">
        <v>2236.1543644134972</v>
      </c>
      <c r="E54" s="58">
        <v>2.9617224880382773</v>
      </c>
      <c r="F54" s="58">
        <v>225.52120019312065</v>
      </c>
      <c r="G54" s="58">
        <v>86642.400722835737</v>
      </c>
      <c r="H54" s="58">
        <v>1061.65535484679</v>
      </c>
      <c r="I54" s="58">
        <v>1092.0241273264844</v>
      </c>
      <c r="J54" s="59">
        <f t="shared" si="0"/>
        <v>91872.999999999985</v>
      </c>
      <c r="K54" s="150"/>
      <c r="L54" s="148"/>
      <c r="M54" s="150"/>
      <c r="N54" s="151"/>
      <c r="O54" s="151"/>
    </row>
    <row r="55" spans="1:15" s="152" customFormat="1" ht="20.100000000000001" customHeight="1" x14ac:dyDescent="0.25">
      <c r="A55" s="161" t="s">
        <v>49</v>
      </c>
      <c r="B55" s="58">
        <v>268.3940479375662</v>
      </c>
      <c r="C55" s="58">
        <v>758.54136944017137</v>
      </c>
      <c r="D55" s="58">
        <v>94.414207007806198</v>
      </c>
      <c r="E55" s="58">
        <v>528.59218784642383</v>
      </c>
      <c r="F55" s="58">
        <v>5909.3103770490143</v>
      </c>
      <c r="G55" s="58">
        <v>43.470437017994854</v>
      </c>
      <c r="H55" s="58">
        <v>170.50509764035695</v>
      </c>
      <c r="I55" s="58">
        <v>2257.7722760606657</v>
      </c>
      <c r="J55" s="59">
        <f t="shared" si="0"/>
        <v>10031</v>
      </c>
      <c r="K55" s="150"/>
      <c r="L55" s="148"/>
      <c r="M55" s="150"/>
      <c r="N55" s="151"/>
      <c r="O55" s="151"/>
    </row>
    <row r="56" spans="1:15" s="152" customFormat="1" ht="20.100000000000001" customHeight="1" x14ac:dyDescent="0.25">
      <c r="A56" s="161" t="s">
        <v>50</v>
      </c>
      <c r="B56" s="58">
        <v>3354.7560904521033</v>
      </c>
      <c r="C56" s="58">
        <v>32653.649344213027</v>
      </c>
      <c r="D56" s="58">
        <v>20.400417972831768</v>
      </c>
      <c r="E56" s="58">
        <v>462.30346650240199</v>
      </c>
      <c r="F56" s="58">
        <v>47375.608139340649</v>
      </c>
      <c r="G56" s="58">
        <v>0</v>
      </c>
      <c r="H56" s="58">
        <v>784.91489172088052</v>
      </c>
      <c r="I56" s="58">
        <v>550.36764979810869</v>
      </c>
      <c r="J56" s="59">
        <f t="shared" si="0"/>
        <v>85202</v>
      </c>
      <c r="K56" s="150"/>
      <c r="L56" s="148"/>
      <c r="M56" s="150"/>
      <c r="N56" s="151"/>
      <c r="O56" s="151"/>
    </row>
    <row r="57" spans="1:15" s="152" customFormat="1" ht="20.100000000000001" customHeight="1" x14ac:dyDescent="0.25">
      <c r="A57" s="161" t="s">
        <v>51</v>
      </c>
      <c r="B57" s="58">
        <v>10779.079680299921</v>
      </c>
      <c r="C57" s="58">
        <v>3046.9629088192482</v>
      </c>
      <c r="D57" s="58">
        <v>5396.19608476341</v>
      </c>
      <c r="E57" s="58">
        <v>15784.147621393093</v>
      </c>
      <c r="F57" s="58">
        <v>21171.78893948529</v>
      </c>
      <c r="G57" s="58">
        <v>2928.493885138485</v>
      </c>
      <c r="H57" s="58">
        <v>39628.979459538874</v>
      </c>
      <c r="I57" s="58">
        <v>3500.3514205616816</v>
      </c>
      <c r="J57" s="59">
        <f t="shared" si="0"/>
        <v>102236.00000000001</v>
      </c>
      <c r="K57" s="150"/>
      <c r="L57" s="148"/>
      <c r="M57" s="150"/>
      <c r="N57" s="151"/>
      <c r="O57" s="151"/>
    </row>
    <row r="58" spans="1:15" s="152" customFormat="1" ht="20.100000000000001" customHeight="1" x14ac:dyDescent="0.25">
      <c r="A58" s="161" t="s">
        <v>52</v>
      </c>
      <c r="B58" s="58">
        <v>21</v>
      </c>
      <c r="C58" s="58">
        <v>0</v>
      </c>
      <c r="D58" s="58">
        <v>0</v>
      </c>
      <c r="E58" s="58">
        <v>670</v>
      </c>
      <c r="F58" s="58">
        <v>0</v>
      </c>
      <c r="G58" s="58">
        <v>0</v>
      </c>
      <c r="H58" s="58">
        <v>0</v>
      </c>
      <c r="I58" s="58">
        <v>0</v>
      </c>
      <c r="J58" s="59">
        <f t="shared" si="0"/>
        <v>691</v>
      </c>
      <c r="K58" s="150"/>
      <c r="L58" s="148"/>
      <c r="M58" s="150"/>
      <c r="N58" s="151"/>
      <c r="O58" s="151"/>
    </row>
    <row r="59" spans="1:15" s="152" customFormat="1" ht="20.100000000000001" customHeight="1" x14ac:dyDescent="0.25">
      <c r="A59" s="161" t="s">
        <v>53</v>
      </c>
      <c r="B59" s="58">
        <v>294.25</v>
      </c>
      <c r="C59" s="58">
        <v>93</v>
      </c>
      <c r="D59" s="58">
        <v>0</v>
      </c>
      <c r="E59" s="58">
        <v>207</v>
      </c>
      <c r="F59" s="58">
        <v>822</v>
      </c>
      <c r="G59" s="58">
        <v>0</v>
      </c>
      <c r="H59" s="58">
        <v>0</v>
      </c>
      <c r="I59" s="58">
        <v>146.75</v>
      </c>
      <c r="J59" s="59">
        <f t="shared" si="0"/>
        <v>1563</v>
      </c>
      <c r="K59" s="150"/>
      <c r="L59" s="148"/>
      <c r="M59" s="150"/>
      <c r="N59" s="151"/>
      <c r="O59" s="151"/>
    </row>
    <row r="60" spans="1:15" s="152" customFormat="1" ht="20.100000000000001" customHeight="1" x14ac:dyDescent="0.25">
      <c r="A60" s="161" t="s">
        <v>101</v>
      </c>
      <c r="B60" s="58">
        <v>2559.710045489529</v>
      </c>
      <c r="C60" s="58">
        <v>690.02247757142436</v>
      </c>
      <c r="D60" s="58">
        <v>2.2770270270270272</v>
      </c>
      <c r="E60" s="58">
        <v>23.393621711654337</v>
      </c>
      <c r="F60" s="58">
        <v>949.59682820036517</v>
      </c>
      <c r="G60" s="58">
        <v>0</v>
      </c>
      <c r="H60" s="58">
        <v>0</v>
      </c>
      <c r="I60" s="58">
        <v>0</v>
      </c>
      <c r="J60" s="59">
        <f t="shared" si="0"/>
        <v>4225</v>
      </c>
      <c r="K60" s="150"/>
      <c r="L60" s="148"/>
      <c r="M60" s="150"/>
      <c r="N60" s="151"/>
      <c r="O60" s="151"/>
    </row>
    <row r="61" spans="1:15" s="152" customFormat="1" ht="20.100000000000001" customHeight="1" x14ac:dyDescent="0.25">
      <c r="A61" s="161" t="s">
        <v>102</v>
      </c>
      <c r="B61" s="58">
        <v>195.60651044861572</v>
      </c>
      <c r="C61" s="58">
        <v>3.161290322580645</v>
      </c>
      <c r="D61" s="58">
        <v>0</v>
      </c>
      <c r="E61" s="58">
        <v>651.60505935331037</v>
      </c>
      <c r="F61" s="58">
        <v>187.47681054577606</v>
      </c>
      <c r="G61" s="58">
        <v>0</v>
      </c>
      <c r="H61" s="58">
        <v>0</v>
      </c>
      <c r="I61" s="58">
        <v>13.150329329717165</v>
      </c>
      <c r="J61" s="59">
        <f t="shared" si="0"/>
        <v>1050.9999999999998</v>
      </c>
      <c r="K61" s="150"/>
      <c r="L61" s="148"/>
      <c r="M61" s="150"/>
      <c r="N61" s="151"/>
      <c r="O61" s="151"/>
    </row>
    <row r="62" spans="1:15" s="152" customFormat="1" ht="20.100000000000001" customHeight="1" x14ac:dyDescent="0.25">
      <c r="A62" s="161" t="s">
        <v>103</v>
      </c>
      <c r="B62" s="58">
        <v>255.60830743642492</v>
      </c>
      <c r="C62" s="58">
        <v>168.42465753424659</v>
      </c>
      <c r="D62" s="58">
        <v>87.761194029850756</v>
      </c>
      <c r="E62" s="58">
        <v>0</v>
      </c>
      <c r="F62" s="58">
        <v>564.16438356164383</v>
      </c>
      <c r="G62" s="58">
        <v>107.63049853372434</v>
      </c>
      <c r="H62" s="58">
        <v>130</v>
      </c>
      <c r="I62" s="58">
        <v>1.4109589041095889</v>
      </c>
      <c r="J62" s="59">
        <f t="shared" si="0"/>
        <v>1315</v>
      </c>
      <c r="K62" s="150"/>
      <c r="L62" s="148"/>
      <c r="M62" s="150"/>
      <c r="N62" s="151"/>
      <c r="O62" s="151"/>
    </row>
    <row r="63" spans="1:15" s="152" customFormat="1" ht="20.100000000000001" customHeight="1" x14ac:dyDescent="0.25">
      <c r="A63" s="161" t="s">
        <v>104</v>
      </c>
      <c r="B63" s="58">
        <v>752.58067498844196</v>
      </c>
      <c r="C63" s="58">
        <v>0</v>
      </c>
      <c r="D63" s="58">
        <v>0</v>
      </c>
      <c r="E63" s="58">
        <v>57.533980582524272</v>
      </c>
      <c r="F63" s="58">
        <v>225</v>
      </c>
      <c r="G63" s="58">
        <v>0</v>
      </c>
      <c r="H63" s="58">
        <v>232.3139158576052</v>
      </c>
      <c r="I63" s="58">
        <v>74.571428571428569</v>
      </c>
      <c r="J63" s="59">
        <f t="shared" si="0"/>
        <v>1342</v>
      </c>
      <c r="K63" s="150"/>
      <c r="L63" s="148"/>
      <c r="M63" s="150"/>
      <c r="N63" s="151"/>
      <c r="O63" s="151"/>
    </row>
    <row r="64" spans="1:15" s="152" customFormat="1" ht="20.100000000000001" customHeight="1" x14ac:dyDescent="0.25">
      <c r="A64" s="161" t="s">
        <v>105</v>
      </c>
      <c r="B64" s="58">
        <v>2067.3034795253438</v>
      </c>
      <c r="C64" s="58">
        <v>14.407185628742514</v>
      </c>
      <c r="D64" s="58">
        <v>114.47392335200087</v>
      </c>
      <c r="E64" s="58">
        <v>0</v>
      </c>
      <c r="F64" s="58">
        <v>2107.3588052429891</v>
      </c>
      <c r="G64" s="58">
        <v>2013.2377026630456</v>
      </c>
      <c r="H64" s="58">
        <v>5139.191957480095</v>
      </c>
      <c r="I64" s="58">
        <v>54.026946107784433</v>
      </c>
      <c r="J64" s="59">
        <f t="shared" si="0"/>
        <v>11510</v>
      </c>
      <c r="K64" s="150"/>
      <c r="L64" s="148"/>
      <c r="M64" s="150"/>
      <c r="N64" s="151"/>
      <c r="O64" s="151"/>
    </row>
    <row r="65" spans="1:15" s="151" customFormat="1" ht="20.100000000000001" customHeight="1" x14ac:dyDescent="0.25">
      <c r="A65" s="189" t="s">
        <v>106</v>
      </c>
      <c r="B65" s="143">
        <v>1925.9192887657146</v>
      </c>
      <c r="C65" s="143">
        <v>1033.8180216096268</v>
      </c>
      <c r="D65" s="143">
        <v>17970.929906744783</v>
      </c>
      <c r="E65" s="143">
        <v>151.08206647742028</v>
      </c>
      <c r="F65" s="143">
        <v>1210.6491914325616</v>
      </c>
      <c r="G65" s="143">
        <v>2471.0908563205771</v>
      </c>
      <c r="H65" s="143">
        <v>343.32846324710425</v>
      </c>
      <c r="I65" s="143">
        <v>1442.1822054022127</v>
      </c>
      <c r="J65" s="190">
        <f t="shared" si="0"/>
        <v>26549.000000000004</v>
      </c>
      <c r="K65" s="150"/>
      <c r="L65" s="148"/>
      <c r="M65" s="150"/>
    </row>
    <row r="66" spans="1:15" s="152" customFormat="1" ht="20.100000000000001" customHeight="1" x14ac:dyDescent="0.25">
      <c r="A66" s="161" t="s">
        <v>107</v>
      </c>
      <c r="B66" s="58">
        <v>1106.5489143583611</v>
      </c>
      <c r="C66" s="58">
        <v>570.75601165369392</v>
      </c>
      <c r="D66" s="58">
        <v>301.52419598832421</v>
      </c>
      <c r="E66" s="58">
        <v>213.44540670896961</v>
      </c>
      <c r="F66" s="58">
        <v>456.64602095818407</v>
      </c>
      <c r="G66" s="58">
        <v>9.8000000000000007</v>
      </c>
      <c r="H66" s="58">
        <v>176.11399736726634</v>
      </c>
      <c r="I66" s="58">
        <v>201.16545296520067</v>
      </c>
      <c r="J66" s="59">
        <f t="shared" si="0"/>
        <v>3036</v>
      </c>
      <c r="K66" s="150"/>
      <c r="L66" s="148"/>
      <c r="M66" s="150"/>
      <c r="N66" s="151"/>
      <c r="O66" s="151"/>
    </row>
    <row r="67" spans="1:15" s="152" customFormat="1" ht="20.100000000000001" customHeight="1" x14ac:dyDescent="0.25">
      <c r="A67" s="161" t="s">
        <v>108</v>
      </c>
      <c r="B67" s="58">
        <v>176.09770889487871</v>
      </c>
      <c r="C67" s="58">
        <v>336.90229110512132</v>
      </c>
      <c r="D67" s="58">
        <v>119</v>
      </c>
      <c r="E67" s="58">
        <v>0</v>
      </c>
      <c r="F67" s="58">
        <v>0</v>
      </c>
      <c r="G67" s="58">
        <v>0</v>
      </c>
      <c r="H67" s="58">
        <v>0</v>
      </c>
      <c r="I67" s="58">
        <v>154</v>
      </c>
      <c r="J67" s="59">
        <f t="shared" si="0"/>
        <v>786</v>
      </c>
      <c r="K67" s="150"/>
      <c r="L67" s="148"/>
      <c r="M67" s="150"/>
      <c r="N67" s="151"/>
      <c r="O67" s="151"/>
    </row>
    <row r="68" spans="1:15" s="152" customFormat="1" ht="20.100000000000001" customHeight="1" x14ac:dyDescent="0.25">
      <c r="A68" s="161" t="s">
        <v>54</v>
      </c>
      <c r="B68" s="58">
        <v>38416.237672742667</v>
      </c>
      <c r="C68" s="58">
        <v>10984.489313692378</v>
      </c>
      <c r="D68" s="58">
        <v>42592.93048280965</v>
      </c>
      <c r="E68" s="58">
        <v>4203.6827276601989</v>
      </c>
      <c r="F68" s="58">
        <v>26421.615748272965</v>
      </c>
      <c r="G68" s="58">
        <v>11265.0832302254</v>
      </c>
      <c r="H68" s="58">
        <v>40099.773326383489</v>
      </c>
      <c r="I68" s="58">
        <v>8833.1874982132413</v>
      </c>
      <c r="J68" s="59">
        <f t="shared" si="0"/>
        <v>182817</v>
      </c>
      <c r="K68" s="150"/>
      <c r="L68" s="148"/>
      <c r="M68" s="150"/>
      <c r="N68" s="151"/>
      <c r="O68" s="151"/>
    </row>
    <row r="69" spans="1:15" s="152" customFormat="1" ht="20.25" customHeight="1" x14ac:dyDescent="0.25">
      <c r="A69" s="161" t="s">
        <v>55</v>
      </c>
      <c r="B69" s="58">
        <v>189853.75205123078</v>
      </c>
      <c r="C69" s="58">
        <v>104997.3356787934</v>
      </c>
      <c r="D69" s="58">
        <v>109903.63052620145</v>
      </c>
      <c r="E69" s="58">
        <v>120445.39707655793</v>
      </c>
      <c r="F69" s="58">
        <v>77358.130966661673</v>
      </c>
      <c r="G69" s="58">
        <v>167365.05834289166</v>
      </c>
      <c r="H69" s="58">
        <v>323834.63451302837</v>
      </c>
      <c r="I69" s="58">
        <v>104805.06084463478</v>
      </c>
      <c r="J69" s="59">
        <f t="shared" si="0"/>
        <v>1198563</v>
      </c>
      <c r="K69" s="150"/>
      <c r="L69" s="148"/>
      <c r="M69" s="150"/>
      <c r="N69" s="151"/>
      <c r="O69" s="151"/>
    </row>
    <row r="70" spans="1:15" s="152" customFormat="1" ht="20.25" customHeight="1" thickBot="1" x14ac:dyDescent="0.3">
      <c r="A70" s="68" t="s">
        <v>10</v>
      </c>
      <c r="B70" s="53">
        <f t="shared" ref="B70:I70" si="1">SUM(B8:B69)</f>
        <v>511142.24857767962</v>
      </c>
      <c r="C70" s="53">
        <f t="shared" si="1"/>
        <v>2260871.6700662933</v>
      </c>
      <c r="D70" s="53">
        <f t="shared" si="1"/>
        <v>1060527.9968559677</v>
      </c>
      <c r="E70" s="53">
        <f t="shared" si="1"/>
        <v>1091587.6918325746</v>
      </c>
      <c r="F70" s="53">
        <f t="shared" si="1"/>
        <v>532542.62470437796</v>
      </c>
      <c r="G70" s="53">
        <f t="shared" si="1"/>
        <v>611283.57517672505</v>
      </c>
      <c r="H70" s="53">
        <f t="shared" si="1"/>
        <v>1802765.5246870185</v>
      </c>
      <c r="I70" s="53">
        <f t="shared" si="1"/>
        <v>544759.40997192392</v>
      </c>
      <c r="J70" s="53">
        <f>SUM(J8:J69)</f>
        <v>8415480.741872564</v>
      </c>
      <c r="K70" s="153"/>
      <c r="L70" s="148"/>
      <c r="M70" s="151"/>
      <c r="N70" s="151"/>
      <c r="O70" s="151"/>
    </row>
    <row r="71" spans="1:15" s="151" customFormat="1" ht="15.75" customHeight="1" x14ac:dyDescent="0.25">
      <c r="A71" s="111" t="s">
        <v>122</v>
      </c>
      <c r="B71" s="111"/>
      <c r="C71" s="111"/>
      <c r="D71" s="111"/>
      <c r="E71" s="111"/>
      <c r="F71" s="111" t="s">
        <v>284</v>
      </c>
      <c r="G71" s="111"/>
      <c r="H71" s="193"/>
      <c r="I71" s="193"/>
      <c r="J71" s="193"/>
      <c r="K71" s="153"/>
      <c r="L71" s="148"/>
    </row>
    <row r="72" spans="1:15" s="151" customFormat="1" ht="14.25" customHeight="1" x14ac:dyDescent="0.25">
      <c r="A72" s="111" t="s">
        <v>123</v>
      </c>
      <c r="B72" s="111"/>
      <c r="C72" s="111"/>
      <c r="D72" s="111"/>
      <c r="E72" s="111"/>
      <c r="F72" s="111"/>
      <c r="G72" s="111"/>
      <c r="H72" s="193"/>
      <c r="I72" s="193"/>
      <c r="J72" s="193"/>
      <c r="K72" s="153"/>
      <c r="L72" s="148"/>
    </row>
    <row r="73" spans="1:15" s="151" customFormat="1" ht="20.25" customHeight="1" x14ac:dyDescent="0.25">
      <c r="A73" s="192"/>
      <c r="B73" s="193"/>
      <c r="C73" s="193"/>
      <c r="D73" s="193"/>
      <c r="E73" s="193"/>
      <c r="F73" s="193"/>
      <c r="G73" s="193"/>
      <c r="H73" s="193"/>
      <c r="I73" s="193"/>
      <c r="J73" s="193"/>
      <c r="K73" s="153"/>
      <c r="L73" s="148"/>
    </row>
    <row r="74" spans="1:15" s="151" customFormat="1" ht="20.25" customHeight="1" x14ac:dyDescent="0.25">
      <c r="A74" s="154"/>
      <c r="B74" s="155"/>
      <c r="C74" s="155"/>
      <c r="D74" s="155"/>
      <c r="E74" s="155"/>
      <c r="F74" s="155"/>
      <c r="G74" s="155"/>
      <c r="H74" s="155"/>
      <c r="I74" s="155"/>
      <c r="J74" s="155"/>
      <c r="L74" s="148"/>
    </row>
    <row r="75" spans="1:15" s="147" customFormat="1" x14ac:dyDescent="0.25">
      <c r="L75" s="148"/>
    </row>
    <row r="76" spans="1:15" s="147" customFormat="1" x14ac:dyDescent="0.25">
      <c r="L76" s="148"/>
    </row>
    <row r="77" spans="1:15" s="147" customFormat="1" x14ac:dyDescent="0.25">
      <c r="L77" s="148"/>
    </row>
    <row r="78" spans="1:15" s="147" customFormat="1" x14ac:dyDescent="0.25">
      <c r="A78" s="199" t="s">
        <v>276</v>
      </c>
      <c r="B78" s="199"/>
      <c r="C78" s="199"/>
      <c r="D78" s="199"/>
      <c r="E78" s="199"/>
      <c r="F78" s="199"/>
      <c r="G78" s="199"/>
      <c r="H78" s="199"/>
      <c r="I78" s="199"/>
      <c r="J78" s="199"/>
      <c r="L78" s="148"/>
    </row>
    <row r="79" spans="1:15" s="147" customFormat="1" x14ac:dyDescent="0.25">
      <c r="A79" s="199" t="s">
        <v>83</v>
      </c>
      <c r="B79" s="199"/>
      <c r="C79" s="199"/>
      <c r="D79" s="199"/>
      <c r="E79" s="199"/>
      <c r="F79" s="199"/>
      <c r="G79" s="199"/>
      <c r="H79" s="199"/>
      <c r="I79" s="199"/>
      <c r="J79" s="199"/>
      <c r="L79" s="148"/>
    </row>
    <row r="80" spans="1:15" s="147" customFormat="1" ht="6.75" customHeight="1" thickBot="1" x14ac:dyDescent="0.3">
      <c r="L80" s="148"/>
    </row>
    <row r="81" spans="1:13" ht="19.5" customHeight="1" x14ac:dyDescent="0.25">
      <c r="A81" s="65" t="s">
        <v>1</v>
      </c>
      <c r="B81" s="66" t="s">
        <v>2</v>
      </c>
      <c r="C81" s="66" t="s">
        <v>3</v>
      </c>
      <c r="D81" s="66" t="s">
        <v>4</v>
      </c>
      <c r="E81" s="66" t="s">
        <v>5</v>
      </c>
      <c r="F81" s="66" t="s">
        <v>6</v>
      </c>
      <c r="G81" s="66" t="s">
        <v>7</v>
      </c>
      <c r="H81" s="66" t="s">
        <v>8</v>
      </c>
      <c r="I81" s="66" t="s">
        <v>9</v>
      </c>
      <c r="J81" s="67" t="s">
        <v>10</v>
      </c>
    </row>
    <row r="82" spans="1:13" ht="20.100000000000001" customHeight="1" x14ac:dyDescent="0.25">
      <c r="A82" s="167" t="s">
        <v>282</v>
      </c>
      <c r="B82" s="168">
        <v>33228.281665809336</v>
      </c>
      <c r="C82" s="168">
        <v>1545794.197741654</v>
      </c>
      <c r="D82" s="168">
        <v>573439.28536651784</v>
      </c>
      <c r="E82" s="168">
        <v>461101.97543392953</v>
      </c>
      <c r="F82" s="168">
        <v>45581.548713318516</v>
      </c>
      <c r="G82" s="168">
        <v>0</v>
      </c>
      <c r="H82" s="168">
        <v>255936.97874505079</v>
      </c>
      <c r="I82" s="168">
        <v>69067.732333720094</v>
      </c>
      <c r="J82" s="169">
        <f>SUM(B82:I82)</f>
        <v>2984150</v>
      </c>
      <c r="K82" s="150"/>
      <c r="M82" s="150"/>
    </row>
    <row r="83" spans="1:13" ht="20.100000000000001" customHeight="1" x14ac:dyDescent="0.25">
      <c r="A83" s="167" t="s">
        <v>12</v>
      </c>
      <c r="B83" s="168">
        <v>39964.785179368293</v>
      </c>
      <c r="C83" s="168">
        <v>34277.55995498172</v>
      </c>
      <c r="D83" s="168">
        <v>38416.848005553751</v>
      </c>
      <c r="E83" s="168">
        <v>28602.144977013937</v>
      </c>
      <c r="F83" s="168">
        <v>48272.076228680853</v>
      </c>
      <c r="G83" s="168">
        <v>77536.227156197507</v>
      </c>
      <c r="H83" s="168">
        <v>453271.14279823506</v>
      </c>
      <c r="I83" s="168">
        <v>38336.215699968932</v>
      </c>
      <c r="J83" s="169">
        <f t="shared" ref="J83:J141" si="2">SUM(B83:I83)</f>
        <v>758677.00000000012</v>
      </c>
      <c r="K83" s="150"/>
      <c r="M83" s="150"/>
    </row>
    <row r="84" spans="1:13" ht="20.100000000000001" customHeight="1" x14ac:dyDescent="0.25">
      <c r="A84" s="167" t="s">
        <v>13</v>
      </c>
      <c r="B84" s="168">
        <v>0</v>
      </c>
      <c r="C84" s="168">
        <v>0</v>
      </c>
      <c r="D84" s="168">
        <v>132</v>
      </c>
      <c r="E84" s="168">
        <v>243.86925795053003</v>
      </c>
      <c r="F84" s="168">
        <v>0</v>
      </c>
      <c r="G84" s="168">
        <v>1330.2153853384664</v>
      </c>
      <c r="H84" s="168">
        <v>1774.9153567110036</v>
      </c>
      <c r="I84" s="168">
        <v>0</v>
      </c>
      <c r="J84" s="169">
        <f t="shared" si="2"/>
        <v>3481</v>
      </c>
      <c r="K84" s="150"/>
      <c r="M84" s="150"/>
    </row>
    <row r="85" spans="1:13" ht="20.100000000000001" customHeight="1" x14ac:dyDescent="0.25">
      <c r="A85" s="167" t="s">
        <v>14</v>
      </c>
      <c r="B85" s="168">
        <v>10950.815695375579</v>
      </c>
      <c r="C85" s="168">
        <v>4637951.0147890933</v>
      </c>
      <c r="D85" s="168">
        <v>453.05063228126244</v>
      </c>
      <c r="E85" s="168">
        <v>25404.338566271665</v>
      </c>
      <c r="F85" s="168">
        <v>140074.97565196492</v>
      </c>
      <c r="G85" s="168">
        <v>155386.83369796688</v>
      </c>
      <c r="H85" s="168">
        <v>58848.91674659829</v>
      </c>
      <c r="I85" s="168">
        <v>2118091.0542204478</v>
      </c>
      <c r="J85" s="169">
        <v>2382387</v>
      </c>
      <c r="K85" s="150"/>
      <c r="M85" s="150"/>
    </row>
    <row r="86" spans="1:13" ht="20.100000000000001" customHeight="1" x14ac:dyDescent="0.25">
      <c r="A86" s="167" t="s">
        <v>15</v>
      </c>
      <c r="B86" s="168">
        <v>1012.6748811997275</v>
      </c>
      <c r="C86" s="168">
        <v>1521.6297116365067</v>
      </c>
      <c r="D86" s="168">
        <v>28155.88901651209</v>
      </c>
      <c r="E86" s="168">
        <v>44.14850797290898</v>
      </c>
      <c r="F86" s="168">
        <v>0</v>
      </c>
      <c r="G86" s="168">
        <v>36.063382000637873</v>
      </c>
      <c r="H86" s="168">
        <v>56056.17346427188</v>
      </c>
      <c r="I86" s="168">
        <v>5827.4210364062519</v>
      </c>
      <c r="J86" s="169">
        <f t="shared" si="2"/>
        <v>92654</v>
      </c>
      <c r="K86" s="150"/>
      <c r="M86" s="150"/>
    </row>
    <row r="87" spans="1:13" ht="20.100000000000001" customHeight="1" x14ac:dyDescent="0.25">
      <c r="A87" s="167" t="s">
        <v>16</v>
      </c>
      <c r="B87" s="168">
        <v>9594.5099105792524</v>
      </c>
      <c r="C87" s="168">
        <v>2079.134128679932</v>
      </c>
      <c r="D87" s="168">
        <v>5600.0378464012265</v>
      </c>
      <c r="E87" s="168">
        <v>11979.611387546067</v>
      </c>
      <c r="F87" s="168">
        <v>20136.389421211868</v>
      </c>
      <c r="G87" s="168">
        <v>27695.380332436296</v>
      </c>
      <c r="H87" s="168">
        <v>238852.50076990304</v>
      </c>
      <c r="I87" s="168">
        <v>10532.436203242311</v>
      </c>
      <c r="J87" s="169">
        <f t="shared" si="2"/>
        <v>326470.00000000006</v>
      </c>
      <c r="K87" s="150"/>
      <c r="M87" s="150"/>
    </row>
    <row r="88" spans="1:13" ht="20.100000000000001" customHeight="1" x14ac:dyDescent="0.25">
      <c r="A88" s="167" t="s">
        <v>17</v>
      </c>
      <c r="B88" s="168">
        <v>505.9232288584692</v>
      </c>
      <c r="C88" s="168">
        <v>832.8720821185359</v>
      </c>
      <c r="D88" s="168">
        <v>8011.7652686867441</v>
      </c>
      <c r="E88" s="168">
        <v>894.58114378536368</v>
      </c>
      <c r="F88" s="168">
        <v>3465.2159879822866</v>
      </c>
      <c r="G88" s="168">
        <v>82214.638259219486</v>
      </c>
      <c r="H88" s="168">
        <v>161435.20398966607</v>
      </c>
      <c r="I88" s="168">
        <v>111328.80003968306</v>
      </c>
      <c r="J88" s="169">
        <f t="shared" si="2"/>
        <v>368689</v>
      </c>
      <c r="K88" s="150"/>
      <c r="M88" s="150"/>
    </row>
    <row r="89" spans="1:13" ht="20.100000000000001" customHeight="1" x14ac:dyDescent="0.25">
      <c r="A89" s="167" t="s">
        <v>18</v>
      </c>
      <c r="B89" s="168">
        <v>1766.949985486578</v>
      </c>
      <c r="C89" s="168">
        <v>0</v>
      </c>
      <c r="D89" s="168">
        <v>4274.9377880399998</v>
      </c>
      <c r="E89" s="168">
        <v>0</v>
      </c>
      <c r="F89" s="168">
        <v>56.644584700833128</v>
      </c>
      <c r="G89" s="168">
        <v>2269.9765874596301</v>
      </c>
      <c r="H89" s="168">
        <v>9147.5627281327015</v>
      </c>
      <c r="I89" s="168">
        <v>1543.9283261802575</v>
      </c>
      <c r="J89" s="169">
        <f>SUM(B89:I89)</f>
        <v>19060</v>
      </c>
      <c r="K89" s="150"/>
      <c r="M89" s="150"/>
    </row>
    <row r="90" spans="1:13" ht="20.100000000000001" customHeight="1" x14ac:dyDescent="0.25">
      <c r="A90" s="167" t="s">
        <v>19</v>
      </c>
      <c r="B90" s="168">
        <v>2724.7680747555983</v>
      </c>
      <c r="C90" s="168">
        <v>4716.0696579883634</v>
      </c>
      <c r="D90" s="168">
        <v>15629.896110832708</v>
      </c>
      <c r="E90" s="168">
        <v>2483.6017628559616</v>
      </c>
      <c r="F90" s="168">
        <v>31272.798407778097</v>
      </c>
      <c r="G90" s="168">
        <v>54772.099659596555</v>
      </c>
      <c r="H90" s="168">
        <v>270734.29204914195</v>
      </c>
      <c r="I90" s="168">
        <v>2960.4742770507305</v>
      </c>
      <c r="J90" s="169">
        <f t="shared" si="2"/>
        <v>385294</v>
      </c>
      <c r="K90" s="150"/>
      <c r="M90" s="150"/>
    </row>
    <row r="91" spans="1:13" ht="20.100000000000001" customHeight="1" x14ac:dyDescent="0.25">
      <c r="A91" s="167" t="s">
        <v>90</v>
      </c>
      <c r="B91" s="168">
        <v>1277.1678944334899</v>
      </c>
      <c r="C91" s="168">
        <v>1.2635658914728682</v>
      </c>
      <c r="D91" s="168">
        <v>108.9256683329711</v>
      </c>
      <c r="E91" s="168">
        <v>2970.6428713420664</v>
      </c>
      <c r="F91" s="168">
        <v>0</v>
      </c>
      <c r="G91" s="168">
        <v>0</v>
      </c>
      <c r="H91" s="168">
        <v>0</v>
      </c>
      <c r="I91" s="168">
        <v>0</v>
      </c>
      <c r="J91" s="169">
        <f t="shared" si="2"/>
        <v>4358</v>
      </c>
      <c r="K91" s="150"/>
      <c r="M91" s="150"/>
    </row>
    <row r="92" spans="1:13" ht="20.100000000000001" customHeight="1" x14ac:dyDescent="0.25">
      <c r="A92" s="167" t="s">
        <v>20</v>
      </c>
      <c r="B92" s="168">
        <v>18976.905814325775</v>
      </c>
      <c r="C92" s="168">
        <v>23349.147851270776</v>
      </c>
      <c r="D92" s="168">
        <v>1611.3501200732924</v>
      </c>
      <c r="E92" s="168">
        <v>48822.158398690815</v>
      </c>
      <c r="F92" s="168">
        <v>7822.5298969548867</v>
      </c>
      <c r="G92" s="168">
        <v>6407.939503733096</v>
      </c>
      <c r="H92" s="168">
        <v>43446.388828773917</v>
      </c>
      <c r="I92" s="168">
        <v>4967.5795861774477</v>
      </c>
      <c r="J92" s="169">
        <f t="shared" si="2"/>
        <v>155404.00000000003</v>
      </c>
      <c r="K92" s="150"/>
      <c r="M92" s="150"/>
    </row>
    <row r="93" spans="1:13" ht="20.100000000000001" customHeight="1" x14ac:dyDescent="0.25">
      <c r="A93" s="167" t="s">
        <v>21</v>
      </c>
      <c r="B93" s="168">
        <v>703.50844511598802</v>
      </c>
      <c r="C93" s="168">
        <v>15284.97588317281</v>
      </c>
      <c r="D93" s="168">
        <v>965.36719760306937</v>
      </c>
      <c r="E93" s="168">
        <v>2905.070255678711</v>
      </c>
      <c r="F93" s="168">
        <v>30851.411879819927</v>
      </c>
      <c r="G93" s="168">
        <v>10726.946518414927</v>
      </c>
      <c r="H93" s="168">
        <v>24.787919468568457</v>
      </c>
      <c r="I93" s="168">
        <v>35597.931900725998</v>
      </c>
      <c r="J93" s="169">
        <f t="shared" si="2"/>
        <v>97060</v>
      </c>
      <c r="K93" s="150"/>
      <c r="M93" s="150"/>
    </row>
    <row r="94" spans="1:13" ht="20.100000000000001" customHeight="1" x14ac:dyDescent="0.25">
      <c r="A94" s="167" t="s">
        <v>22</v>
      </c>
      <c r="B94" s="168">
        <v>0</v>
      </c>
      <c r="C94" s="168">
        <v>0</v>
      </c>
      <c r="D94" s="168">
        <v>0</v>
      </c>
      <c r="E94" s="168">
        <v>64732.311867980621</v>
      </c>
      <c r="F94" s="168">
        <v>1391.3357220953346</v>
      </c>
      <c r="G94" s="168">
        <v>1164.48074537513</v>
      </c>
      <c r="H94" s="168">
        <v>1072.8716645489201</v>
      </c>
      <c r="I94" s="168">
        <v>0</v>
      </c>
      <c r="J94" s="169">
        <f t="shared" si="2"/>
        <v>68361</v>
      </c>
      <c r="K94" s="150"/>
      <c r="M94" s="150"/>
    </row>
    <row r="95" spans="1:13" ht="20.100000000000001" customHeight="1" x14ac:dyDescent="0.25">
      <c r="A95" s="167" t="s">
        <v>23</v>
      </c>
      <c r="B95" s="168">
        <v>6302.906539078499</v>
      </c>
      <c r="C95" s="168">
        <v>27096.947794338699</v>
      </c>
      <c r="D95" s="168">
        <v>2055.8209281627237</v>
      </c>
      <c r="E95" s="168">
        <v>14395.949971084861</v>
      </c>
      <c r="F95" s="168">
        <v>23339.658197863595</v>
      </c>
      <c r="G95" s="168">
        <v>17236.216097300829</v>
      </c>
      <c r="H95" s="168">
        <v>1623.8340680922918</v>
      </c>
      <c r="I95" s="168">
        <v>16843.6664040785</v>
      </c>
      <c r="J95" s="169">
        <f t="shared" si="2"/>
        <v>108894.99999999999</v>
      </c>
      <c r="K95" s="150"/>
      <c r="M95" s="150"/>
    </row>
    <row r="96" spans="1:13" ht="20.100000000000001" customHeight="1" x14ac:dyDescent="0.25">
      <c r="A96" s="167" t="s">
        <v>24</v>
      </c>
      <c r="B96" s="168">
        <v>177208.55736254752</v>
      </c>
      <c r="C96" s="168">
        <v>98933.011937438365</v>
      </c>
      <c r="D96" s="168">
        <v>106357.82012837724</v>
      </c>
      <c r="E96" s="168">
        <v>202522.04599149854</v>
      </c>
      <c r="F96" s="168">
        <v>90508.182850450758</v>
      </c>
      <c r="G96" s="168">
        <v>16569.672562700143</v>
      </c>
      <c r="H96" s="168">
        <v>37536.311425227927</v>
      </c>
      <c r="I96" s="168">
        <v>21655.397741759578</v>
      </c>
      <c r="J96" s="169">
        <f t="shared" si="2"/>
        <v>751291</v>
      </c>
      <c r="K96" s="150"/>
      <c r="M96" s="150"/>
    </row>
    <row r="97" spans="1:13" ht="20.100000000000001" customHeight="1" x14ac:dyDescent="0.25">
      <c r="A97" s="167" t="s">
        <v>91</v>
      </c>
      <c r="B97" s="168">
        <v>488.39039039039039</v>
      </c>
      <c r="C97" s="168">
        <v>2943.0468788588109</v>
      </c>
      <c r="D97" s="168">
        <v>7.705421118793212</v>
      </c>
      <c r="E97" s="168">
        <v>109.74117647058823</v>
      </c>
      <c r="F97" s="168">
        <v>1271.6677929607349</v>
      </c>
      <c r="G97" s="168">
        <v>373.47481854540069</v>
      </c>
      <c r="H97" s="168">
        <v>0</v>
      </c>
      <c r="I97" s="168">
        <v>1713.9735216552808</v>
      </c>
      <c r="J97" s="169">
        <f t="shared" si="2"/>
        <v>6907.9999999999991</v>
      </c>
      <c r="K97" s="150"/>
      <c r="M97" s="150"/>
    </row>
    <row r="98" spans="1:13" ht="20.100000000000001" customHeight="1" x14ac:dyDescent="0.25">
      <c r="A98" s="167" t="s">
        <v>25</v>
      </c>
      <c r="B98" s="168">
        <v>10803.640020169985</v>
      </c>
      <c r="C98" s="168">
        <v>14650.424942032023</v>
      </c>
      <c r="D98" s="168">
        <v>54147.284079716221</v>
      </c>
      <c r="E98" s="168">
        <v>31253.605583633802</v>
      </c>
      <c r="F98" s="168">
        <v>7218.5992581232995</v>
      </c>
      <c r="G98" s="168">
        <v>11662.033261339324</v>
      </c>
      <c r="H98" s="168">
        <v>27194.426275930567</v>
      </c>
      <c r="I98" s="168">
        <v>2342.2865790547735</v>
      </c>
      <c r="J98" s="169">
        <f t="shared" si="2"/>
        <v>159272.30000000002</v>
      </c>
      <c r="K98" s="150"/>
      <c r="M98" s="150"/>
    </row>
    <row r="99" spans="1:13" ht="20.100000000000001" customHeight="1" x14ac:dyDescent="0.25">
      <c r="A99" s="167" t="s">
        <v>26</v>
      </c>
      <c r="B99" s="168">
        <v>0</v>
      </c>
      <c r="C99" s="168">
        <v>0</v>
      </c>
      <c r="D99" s="168">
        <v>0</v>
      </c>
      <c r="E99" s="168">
        <v>19350</v>
      </c>
      <c r="F99" s="168">
        <v>0</v>
      </c>
      <c r="G99" s="168">
        <v>0</v>
      </c>
      <c r="H99" s="168">
        <v>0</v>
      </c>
      <c r="I99" s="168">
        <v>0</v>
      </c>
      <c r="J99" s="169">
        <f t="shared" si="2"/>
        <v>19350</v>
      </c>
      <c r="K99" s="150"/>
      <c r="M99" s="150"/>
    </row>
    <row r="100" spans="1:13" ht="20.100000000000001" customHeight="1" x14ac:dyDescent="0.25">
      <c r="A100" s="167" t="s">
        <v>27</v>
      </c>
      <c r="B100" s="168">
        <v>6594.561014660032</v>
      </c>
      <c r="C100" s="168">
        <v>49897.034109568289</v>
      </c>
      <c r="D100" s="168">
        <v>10149.578698509113</v>
      </c>
      <c r="E100" s="168">
        <v>18677.235952756779</v>
      </c>
      <c r="F100" s="168">
        <v>32520.275368835955</v>
      </c>
      <c r="G100" s="168">
        <v>15658.306404164916</v>
      </c>
      <c r="H100" s="168">
        <v>25342.630639782095</v>
      </c>
      <c r="I100" s="168">
        <v>20869.377811722821</v>
      </c>
      <c r="J100" s="169">
        <f t="shared" si="2"/>
        <v>179709</v>
      </c>
      <c r="K100" s="150"/>
      <c r="M100" s="150"/>
    </row>
    <row r="101" spans="1:13" ht="20.100000000000001" customHeight="1" x14ac:dyDescent="0.25">
      <c r="A101" s="167" t="s">
        <v>28</v>
      </c>
      <c r="B101" s="168">
        <v>1680.8207893968108</v>
      </c>
      <c r="C101" s="168">
        <v>2753.9797296881661</v>
      </c>
      <c r="D101" s="168">
        <v>3170.4050674031564</v>
      </c>
      <c r="E101" s="168">
        <v>14206.743511936755</v>
      </c>
      <c r="F101" s="168">
        <v>1286.6224571300529</v>
      </c>
      <c r="G101" s="168">
        <v>15749.191753976776</v>
      </c>
      <c r="H101" s="168">
        <v>34876.436907891861</v>
      </c>
      <c r="I101" s="168">
        <v>594.79978257641437</v>
      </c>
      <c r="J101" s="169">
        <f t="shared" si="2"/>
        <v>74319</v>
      </c>
      <c r="K101" s="150"/>
      <c r="M101" s="150"/>
    </row>
    <row r="102" spans="1:13" ht="20.100000000000001" customHeight="1" x14ac:dyDescent="0.25">
      <c r="A102" s="167" t="s">
        <v>29</v>
      </c>
      <c r="B102" s="168">
        <v>11998.839776007126</v>
      </c>
      <c r="C102" s="168">
        <v>4.5805794927483428</v>
      </c>
      <c r="D102" s="168">
        <v>4821.1479664028448</v>
      </c>
      <c r="E102" s="168">
        <v>12866.923290879055</v>
      </c>
      <c r="F102" s="168">
        <v>18091.647200671825</v>
      </c>
      <c r="G102" s="168">
        <v>4505.5331850875182</v>
      </c>
      <c r="H102" s="168">
        <v>42633.805424771766</v>
      </c>
      <c r="I102" s="168">
        <v>107.52257668711657</v>
      </c>
      <c r="J102" s="169">
        <f t="shared" si="2"/>
        <v>95029.999999999985</v>
      </c>
      <c r="K102" s="150"/>
      <c r="M102" s="150"/>
    </row>
    <row r="103" spans="1:13" ht="20.100000000000001" customHeight="1" x14ac:dyDescent="0.25">
      <c r="A103" s="167" t="s">
        <v>30</v>
      </c>
      <c r="B103" s="168">
        <v>694.74955125661688</v>
      </c>
      <c r="C103" s="168">
        <v>166.01796667622699</v>
      </c>
      <c r="D103" s="168">
        <v>128.79825896095906</v>
      </c>
      <c r="E103" s="168">
        <v>8734.9889006536177</v>
      </c>
      <c r="F103" s="168">
        <v>3952.4433086067097</v>
      </c>
      <c r="G103" s="168">
        <v>704.09475505239118</v>
      </c>
      <c r="H103" s="168">
        <v>213.18866611023989</v>
      </c>
      <c r="I103" s="168">
        <v>290.71859268323959</v>
      </c>
      <c r="J103" s="169">
        <f t="shared" si="2"/>
        <v>14885</v>
      </c>
      <c r="K103" s="150"/>
      <c r="M103" s="150"/>
    </row>
    <row r="104" spans="1:13" ht="20.100000000000001" customHeight="1" x14ac:dyDescent="0.25">
      <c r="A104" s="167" t="s">
        <v>31</v>
      </c>
      <c r="B104" s="168">
        <v>1343.8682653105222</v>
      </c>
      <c r="C104" s="168">
        <v>26.27532945572548</v>
      </c>
      <c r="D104" s="168">
        <v>1.0320641282565131</v>
      </c>
      <c r="E104" s="168">
        <v>30825.656161241837</v>
      </c>
      <c r="F104" s="168">
        <v>686.4787251642864</v>
      </c>
      <c r="G104" s="168">
        <v>25.815066477868296</v>
      </c>
      <c r="H104" s="168">
        <v>34.633980725307588</v>
      </c>
      <c r="I104" s="168">
        <v>99.240407496197321</v>
      </c>
      <c r="J104" s="169">
        <f t="shared" si="2"/>
        <v>33043</v>
      </c>
      <c r="K104" s="150"/>
      <c r="M104" s="150"/>
    </row>
    <row r="105" spans="1:13" ht="20.100000000000001" customHeight="1" x14ac:dyDescent="0.25">
      <c r="A105" s="167" t="s">
        <v>32</v>
      </c>
      <c r="B105" s="168">
        <v>112.75372346761422</v>
      </c>
      <c r="C105" s="168">
        <v>3.4598337950138505</v>
      </c>
      <c r="D105" s="168">
        <v>0</v>
      </c>
      <c r="E105" s="168">
        <v>14051.976510131752</v>
      </c>
      <c r="F105" s="168">
        <v>1919.4402703607666</v>
      </c>
      <c r="G105" s="168">
        <v>14.644426774102346</v>
      </c>
      <c r="H105" s="168">
        <v>94.651597923880104</v>
      </c>
      <c r="I105" s="168">
        <v>40.073637546870785</v>
      </c>
      <c r="J105" s="169">
        <f t="shared" si="2"/>
        <v>16237</v>
      </c>
      <c r="K105" s="150"/>
      <c r="M105" s="150"/>
    </row>
    <row r="106" spans="1:13" ht="20.100000000000001" customHeight="1" x14ac:dyDescent="0.25">
      <c r="A106" s="167" t="s">
        <v>33</v>
      </c>
      <c r="B106" s="168">
        <v>99.190719039662312</v>
      </c>
      <c r="C106" s="168">
        <v>0</v>
      </c>
      <c r="D106" s="168">
        <v>0</v>
      </c>
      <c r="E106" s="168">
        <v>116696.79713441781</v>
      </c>
      <c r="F106" s="168">
        <v>574.0893343081035</v>
      </c>
      <c r="G106" s="168">
        <v>3823.3950400605768</v>
      </c>
      <c r="H106" s="168">
        <v>198.44117647058823</v>
      </c>
      <c r="I106" s="168">
        <v>71.086595703257856</v>
      </c>
      <c r="J106" s="169">
        <f t="shared" si="2"/>
        <v>121462.99999999999</v>
      </c>
      <c r="K106" s="150"/>
      <c r="M106" s="150"/>
    </row>
    <row r="107" spans="1:13" ht="20.100000000000001" customHeight="1" x14ac:dyDescent="0.25">
      <c r="A107" s="167" t="s">
        <v>34</v>
      </c>
      <c r="B107" s="168">
        <v>272.36325369640628</v>
      </c>
      <c r="C107" s="168">
        <v>88.61232265212692</v>
      </c>
      <c r="D107" s="168">
        <v>619.45530404124247</v>
      </c>
      <c r="E107" s="168">
        <v>268.70104684438508</v>
      </c>
      <c r="F107" s="168">
        <v>25343.876343937551</v>
      </c>
      <c r="G107" s="168">
        <v>564.52178516500601</v>
      </c>
      <c r="H107" s="168">
        <v>1961.9165245522117</v>
      </c>
      <c r="I107" s="168">
        <v>256.55341911107365</v>
      </c>
      <c r="J107" s="169">
        <f t="shared" si="2"/>
        <v>29376.000000000004</v>
      </c>
      <c r="K107" s="150"/>
      <c r="M107" s="150"/>
    </row>
    <row r="108" spans="1:13" ht="20.100000000000001" customHeight="1" x14ac:dyDescent="0.25">
      <c r="A108" s="167" t="s">
        <v>84</v>
      </c>
      <c r="B108" s="168">
        <v>2556.462321084216</v>
      </c>
      <c r="C108" s="168">
        <v>63.361457399001978</v>
      </c>
      <c r="D108" s="168">
        <v>2105.1891449123618</v>
      </c>
      <c r="E108" s="168">
        <v>27365.220236341989</v>
      </c>
      <c r="F108" s="168">
        <v>30968.424143647786</v>
      </c>
      <c r="G108" s="168">
        <v>0</v>
      </c>
      <c r="H108" s="168">
        <v>577.60564348226762</v>
      </c>
      <c r="I108" s="168">
        <v>890.29955313238668</v>
      </c>
      <c r="J108" s="169">
        <f t="shared" si="2"/>
        <v>64526.5625</v>
      </c>
      <c r="K108" s="150"/>
      <c r="M108" s="150"/>
    </row>
    <row r="109" spans="1:13" ht="20.100000000000001" customHeight="1" x14ac:dyDescent="0.25">
      <c r="A109" s="167" t="s">
        <v>36</v>
      </c>
      <c r="B109" s="168">
        <v>0</v>
      </c>
      <c r="C109" s="168">
        <v>4351.4650088542439</v>
      </c>
      <c r="D109" s="168">
        <v>3243.3544781755022</v>
      </c>
      <c r="E109" s="168">
        <v>32839.188126376517</v>
      </c>
      <c r="F109" s="168">
        <v>1440.7623941199324</v>
      </c>
      <c r="G109" s="168">
        <v>1873.3539303669536</v>
      </c>
      <c r="H109" s="168">
        <v>1165.4994972595807</v>
      </c>
      <c r="I109" s="168">
        <v>1.3765648472709062</v>
      </c>
      <c r="J109" s="169">
        <f t="shared" si="2"/>
        <v>44915</v>
      </c>
      <c r="K109" s="150"/>
      <c r="M109" s="150"/>
    </row>
    <row r="110" spans="1:13" ht="20.100000000000001" customHeight="1" x14ac:dyDescent="0.25">
      <c r="A110" s="167" t="s">
        <v>37</v>
      </c>
      <c r="B110" s="168">
        <v>3.5381443298969071</v>
      </c>
      <c r="C110" s="168">
        <v>3.8903423607562599</v>
      </c>
      <c r="D110" s="168">
        <v>0</v>
      </c>
      <c r="E110" s="168">
        <v>6786.1066558769244</v>
      </c>
      <c r="F110" s="168">
        <v>464.11994552125395</v>
      </c>
      <c r="G110" s="168">
        <v>14.124169722367732</v>
      </c>
      <c r="H110" s="168">
        <v>376.42375947533827</v>
      </c>
      <c r="I110" s="168">
        <v>30.796982713462548</v>
      </c>
      <c r="J110" s="169">
        <f t="shared" si="2"/>
        <v>7679</v>
      </c>
      <c r="K110" s="150"/>
      <c r="M110" s="150"/>
    </row>
    <row r="111" spans="1:13" ht="20.100000000000001" customHeight="1" x14ac:dyDescent="0.25">
      <c r="A111" s="167" t="s">
        <v>38</v>
      </c>
      <c r="B111" s="168">
        <v>868.41172229784854</v>
      </c>
      <c r="C111" s="168">
        <v>0</v>
      </c>
      <c r="D111" s="168">
        <v>1.5669291338582676</v>
      </c>
      <c r="E111" s="168">
        <v>2647.8318905129695</v>
      </c>
      <c r="F111" s="168">
        <v>33.411042944785279</v>
      </c>
      <c r="G111" s="168">
        <v>0</v>
      </c>
      <c r="H111" s="168">
        <v>0</v>
      </c>
      <c r="I111" s="168">
        <v>70.778415110538845</v>
      </c>
      <c r="J111" s="169">
        <f t="shared" si="2"/>
        <v>3622.0000000000005</v>
      </c>
      <c r="K111" s="150"/>
      <c r="M111" s="150"/>
    </row>
    <row r="112" spans="1:13" ht="20.100000000000001" customHeight="1" x14ac:dyDescent="0.25">
      <c r="A112" s="167" t="s">
        <v>39</v>
      </c>
      <c r="B112" s="168">
        <v>0</v>
      </c>
      <c r="C112" s="168">
        <v>0</v>
      </c>
      <c r="D112" s="168">
        <v>0</v>
      </c>
      <c r="E112" s="168">
        <v>9793.8697044017026</v>
      </c>
      <c r="F112" s="168">
        <v>13.130295598296115</v>
      </c>
      <c r="G112" s="168">
        <v>0</v>
      </c>
      <c r="H112" s="168">
        <v>0</v>
      </c>
      <c r="I112" s="168">
        <v>0</v>
      </c>
      <c r="J112" s="169">
        <f t="shared" si="2"/>
        <v>9806.9999999999982</v>
      </c>
      <c r="K112" s="150"/>
      <c r="M112" s="150"/>
    </row>
    <row r="113" spans="1:13" ht="20.100000000000001" customHeight="1" x14ac:dyDescent="0.25">
      <c r="A113" s="167" t="s">
        <v>40</v>
      </c>
      <c r="B113" s="168">
        <v>0</v>
      </c>
      <c r="C113" s="168">
        <v>0</v>
      </c>
      <c r="D113" s="168">
        <v>0</v>
      </c>
      <c r="E113" s="168">
        <v>3618</v>
      </c>
      <c r="F113" s="168">
        <v>0</v>
      </c>
      <c r="G113" s="168">
        <v>0</v>
      </c>
      <c r="H113" s="168">
        <v>0</v>
      </c>
      <c r="I113" s="168">
        <v>0</v>
      </c>
      <c r="J113" s="169">
        <f t="shared" si="2"/>
        <v>3618</v>
      </c>
      <c r="K113" s="150"/>
      <c r="M113" s="150"/>
    </row>
    <row r="114" spans="1:13" ht="20.100000000000001" customHeight="1" x14ac:dyDescent="0.25">
      <c r="A114" s="167" t="s">
        <v>41</v>
      </c>
      <c r="B114" s="168">
        <v>2227.7109403156728</v>
      </c>
      <c r="C114" s="168">
        <v>783.83268530635007</v>
      </c>
      <c r="D114" s="168">
        <v>1192.6099586021382</v>
      </c>
      <c r="E114" s="168">
        <v>1660.080715908751</v>
      </c>
      <c r="F114" s="168">
        <v>2135.9093461288871</v>
      </c>
      <c r="G114" s="168">
        <v>2438.2860869533361</v>
      </c>
      <c r="H114" s="168">
        <v>17637.506351270291</v>
      </c>
      <c r="I114" s="168">
        <v>5753.0639155145718</v>
      </c>
      <c r="J114" s="169">
        <f t="shared" si="2"/>
        <v>33828.999999999993</v>
      </c>
      <c r="K114" s="150"/>
      <c r="M114" s="150"/>
    </row>
    <row r="115" spans="1:13" ht="20.100000000000001" customHeight="1" x14ac:dyDescent="0.25">
      <c r="A115" s="167" t="s">
        <v>43</v>
      </c>
      <c r="B115" s="168">
        <v>363.57534246575341</v>
      </c>
      <c r="C115" s="168">
        <v>824.77584312893043</v>
      </c>
      <c r="D115" s="168">
        <v>0</v>
      </c>
      <c r="E115" s="168">
        <v>11116.648814405316</v>
      </c>
      <c r="F115" s="168">
        <v>0</v>
      </c>
      <c r="G115" s="168">
        <v>0</v>
      </c>
      <c r="H115" s="168">
        <v>0</v>
      </c>
      <c r="I115" s="168">
        <v>0</v>
      </c>
      <c r="J115" s="169">
        <f t="shared" si="2"/>
        <v>12305</v>
      </c>
      <c r="K115" s="150"/>
      <c r="M115" s="150"/>
    </row>
    <row r="116" spans="1:13" ht="20.100000000000001" customHeight="1" x14ac:dyDescent="0.25">
      <c r="A116" s="167" t="s">
        <v>44</v>
      </c>
      <c r="B116" s="168">
        <v>450.84121724743409</v>
      </c>
      <c r="C116" s="168">
        <v>0</v>
      </c>
      <c r="D116" s="168">
        <v>36358.103866961661</v>
      </c>
      <c r="E116" s="168">
        <v>13866.742165754162</v>
      </c>
      <c r="F116" s="168">
        <v>0</v>
      </c>
      <c r="G116" s="168">
        <v>0</v>
      </c>
      <c r="H116" s="168">
        <v>1669.0115212091071</v>
      </c>
      <c r="I116" s="168">
        <v>1.3012288276320161</v>
      </c>
      <c r="J116" s="169">
        <f t="shared" si="2"/>
        <v>52345.999999999993</v>
      </c>
      <c r="K116" s="150"/>
      <c r="M116" s="150"/>
    </row>
    <row r="117" spans="1:13" ht="20.100000000000001" customHeight="1" x14ac:dyDescent="0.25">
      <c r="A117" s="167" t="s">
        <v>93</v>
      </c>
      <c r="B117" s="168">
        <v>128.18004388586525</v>
      </c>
      <c r="C117" s="168">
        <v>176.0213742838867</v>
      </c>
      <c r="D117" s="168">
        <v>513.98795231702468</v>
      </c>
      <c r="E117" s="168">
        <v>10172.810629513224</v>
      </c>
      <c r="F117" s="168">
        <v>0</v>
      </c>
      <c r="G117" s="168">
        <v>0</v>
      </c>
      <c r="H117" s="168">
        <v>0</v>
      </c>
      <c r="I117" s="168">
        <v>0</v>
      </c>
      <c r="J117" s="169">
        <f t="shared" si="2"/>
        <v>10991</v>
      </c>
      <c r="K117" s="150"/>
      <c r="M117" s="150"/>
    </row>
    <row r="118" spans="1:13" ht="20.100000000000001" customHeight="1" x14ac:dyDescent="0.25">
      <c r="A118" s="167" t="s">
        <v>94</v>
      </c>
      <c r="B118" s="168">
        <v>0</v>
      </c>
      <c r="C118" s="168">
        <v>0</v>
      </c>
      <c r="D118" s="168">
        <v>0</v>
      </c>
      <c r="E118" s="168">
        <v>579</v>
      </c>
      <c r="F118" s="168">
        <v>0</v>
      </c>
      <c r="G118" s="168">
        <v>57</v>
      </c>
      <c r="H118" s="168">
        <v>0</v>
      </c>
      <c r="I118" s="168">
        <v>0</v>
      </c>
      <c r="J118" s="169">
        <f t="shared" si="2"/>
        <v>636</v>
      </c>
      <c r="K118" s="150"/>
      <c r="M118" s="150"/>
    </row>
    <row r="119" spans="1:13" ht="20.100000000000001" customHeight="1" x14ac:dyDescent="0.25">
      <c r="A119" s="167" t="s">
        <v>95</v>
      </c>
      <c r="B119" s="168">
        <v>31.882298808802044</v>
      </c>
      <c r="C119" s="168">
        <v>18.27140549273021</v>
      </c>
      <c r="D119" s="168">
        <v>161.27690732789262</v>
      </c>
      <c r="E119" s="168">
        <v>8123.5693883705753</v>
      </c>
      <c r="F119" s="168">
        <v>0</v>
      </c>
      <c r="G119" s="168">
        <v>0</v>
      </c>
      <c r="H119" s="168">
        <v>0</v>
      </c>
      <c r="I119" s="168">
        <v>0</v>
      </c>
      <c r="J119" s="169">
        <f t="shared" si="2"/>
        <v>8335</v>
      </c>
      <c r="K119" s="150"/>
      <c r="M119" s="150"/>
    </row>
    <row r="120" spans="1:13" ht="20.100000000000001" customHeight="1" x14ac:dyDescent="0.25">
      <c r="A120" s="167" t="s">
        <v>96</v>
      </c>
      <c r="B120" s="168">
        <v>2.9696969696969697</v>
      </c>
      <c r="C120" s="168">
        <v>0</v>
      </c>
      <c r="D120" s="168">
        <v>0</v>
      </c>
      <c r="E120" s="168">
        <v>7483.1669489930355</v>
      </c>
      <c r="F120" s="168">
        <v>0</v>
      </c>
      <c r="G120" s="168">
        <v>0</v>
      </c>
      <c r="H120" s="168">
        <v>201.86335403726707</v>
      </c>
      <c r="I120" s="168">
        <v>0</v>
      </c>
      <c r="J120" s="169">
        <f t="shared" si="2"/>
        <v>7688</v>
      </c>
      <c r="K120" s="150"/>
      <c r="M120" s="150"/>
    </row>
    <row r="121" spans="1:13" ht="20.100000000000001" customHeight="1" x14ac:dyDescent="0.25">
      <c r="A121" s="167" t="s">
        <v>97</v>
      </c>
      <c r="B121" s="168">
        <v>8.6923129118080027</v>
      </c>
      <c r="C121" s="168">
        <v>0</v>
      </c>
      <c r="D121" s="168">
        <v>0</v>
      </c>
      <c r="E121" s="168">
        <v>5020.9428830214611</v>
      </c>
      <c r="F121" s="168">
        <v>371.28105140973042</v>
      </c>
      <c r="G121" s="168">
        <v>4.2449766482024547</v>
      </c>
      <c r="H121" s="168">
        <v>266.21495969477553</v>
      </c>
      <c r="I121" s="168">
        <v>16.623816314023152</v>
      </c>
      <c r="J121" s="169">
        <f t="shared" si="2"/>
        <v>5688</v>
      </c>
      <c r="K121" s="150"/>
      <c r="M121" s="150"/>
    </row>
    <row r="122" spans="1:13" ht="20.100000000000001" customHeight="1" x14ac:dyDescent="0.25">
      <c r="A122" s="167" t="s">
        <v>98</v>
      </c>
      <c r="B122" s="168">
        <v>2561.6091327306854</v>
      </c>
      <c r="C122" s="168">
        <v>0</v>
      </c>
      <c r="D122" s="168">
        <v>1545.3908672693144</v>
      </c>
      <c r="E122" s="168">
        <v>0</v>
      </c>
      <c r="F122" s="168">
        <v>0</v>
      </c>
      <c r="G122" s="168">
        <v>0</v>
      </c>
      <c r="H122" s="168">
        <v>0</v>
      </c>
      <c r="I122" s="168">
        <v>0</v>
      </c>
      <c r="J122" s="169">
        <f t="shared" si="2"/>
        <v>4107</v>
      </c>
      <c r="K122" s="150"/>
      <c r="M122" s="150"/>
    </row>
    <row r="123" spans="1:13" ht="20.100000000000001" customHeight="1" x14ac:dyDescent="0.25">
      <c r="A123" s="167" t="s">
        <v>99</v>
      </c>
      <c r="B123" s="168">
        <v>9.5467719346116837</v>
      </c>
      <c r="C123" s="168">
        <v>15669.600568574237</v>
      </c>
      <c r="D123" s="168">
        <v>244.44629301228531</v>
      </c>
      <c r="E123" s="168">
        <v>17007.862084279139</v>
      </c>
      <c r="F123" s="168">
        <v>5468.3805036604554</v>
      </c>
      <c r="G123" s="168">
        <v>0</v>
      </c>
      <c r="H123" s="168">
        <v>0</v>
      </c>
      <c r="I123" s="168">
        <v>547.16377853927099</v>
      </c>
      <c r="J123" s="169">
        <f t="shared" si="2"/>
        <v>38947</v>
      </c>
      <c r="K123" s="150"/>
      <c r="M123" s="150"/>
    </row>
    <row r="124" spans="1:13" ht="20.100000000000001" customHeight="1" x14ac:dyDescent="0.25">
      <c r="A124" s="167" t="s">
        <v>100</v>
      </c>
      <c r="B124" s="168">
        <v>40806</v>
      </c>
      <c r="C124" s="168">
        <v>0</v>
      </c>
      <c r="D124" s="168">
        <v>0</v>
      </c>
      <c r="E124" s="168">
        <v>1045</v>
      </c>
      <c r="F124" s="168">
        <v>0</v>
      </c>
      <c r="G124" s="168">
        <v>0</v>
      </c>
      <c r="H124" s="168">
        <v>0</v>
      </c>
      <c r="I124" s="168">
        <v>0</v>
      </c>
      <c r="J124" s="169">
        <f t="shared" si="2"/>
        <v>41851</v>
      </c>
      <c r="K124" s="150"/>
      <c r="M124" s="150"/>
    </row>
    <row r="125" spans="1:13" ht="20.100000000000001" customHeight="1" x14ac:dyDescent="0.25">
      <c r="A125" s="167" t="s">
        <v>45</v>
      </c>
      <c r="B125" s="168">
        <v>129429.00325556405</v>
      </c>
      <c r="C125" s="168">
        <v>22299.565674454756</v>
      </c>
      <c r="D125" s="168">
        <v>6116.3855801869377</v>
      </c>
      <c r="E125" s="168">
        <v>98477.476834288827</v>
      </c>
      <c r="F125" s="168">
        <v>397089.04028488451</v>
      </c>
      <c r="G125" s="168">
        <v>113280.42457260605</v>
      </c>
      <c r="H125" s="168">
        <v>94904.389012849279</v>
      </c>
      <c r="I125" s="168">
        <v>25896.914785165594</v>
      </c>
      <c r="J125" s="169">
        <f t="shared" si="2"/>
        <v>887493.20000000007</v>
      </c>
      <c r="K125" s="150"/>
      <c r="M125" s="150"/>
    </row>
    <row r="126" spans="1:13" ht="20.100000000000001" customHeight="1" x14ac:dyDescent="0.25">
      <c r="A126" s="167" t="s">
        <v>46</v>
      </c>
      <c r="B126" s="168">
        <v>1647.4426833763901</v>
      </c>
      <c r="C126" s="168">
        <v>112949.01280011408</v>
      </c>
      <c r="D126" s="168">
        <v>1471.36373021541</v>
      </c>
      <c r="E126" s="168">
        <v>12008.912261284086</v>
      </c>
      <c r="F126" s="168">
        <v>78228.480496135104</v>
      </c>
      <c r="G126" s="168">
        <v>6350.4431583496662</v>
      </c>
      <c r="H126" s="168">
        <v>11479.897882866529</v>
      </c>
      <c r="I126" s="168">
        <v>52400.446987658761</v>
      </c>
      <c r="J126" s="169">
        <f t="shared" si="2"/>
        <v>276536</v>
      </c>
      <c r="K126" s="150"/>
      <c r="M126" s="150"/>
    </row>
    <row r="127" spans="1:13" ht="20.100000000000001" customHeight="1" x14ac:dyDescent="0.25">
      <c r="A127" s="167" t="s">
        <v>47</v>
      </c>
      <c r="B127" s="168">
        <v>4516.7059499343777</v>
      </c>
      <c r="C127" s="168">
        <v>76676.971633720255</v>
      </c>
      <c r="D127" s="168">
        <v>46185.95269024049</v>
      </c>
      <c r="E127" s="168">
        <v>20476.393334638997</v>
      </c>
      <c r="F127" s="168">
        <v>19332.410610618801</v>
      </c>
      <c r="G127" s="168">
        <v>23224.269771060815</v>
      </c>
      <c r="H127" s="168">
        <v>28743.457211177989</v>
      </c>
      <c r="I127" s="168">
        <v>7083.8387986082771</v>
      </c>
      <c r="J127" s="169">
        <f t="shared" si="2"/>
        <v>226240.00000000003</v>
      </c>
      <c r="K127" s="150"/>
      <c r="M127" s="150"/>
    </row>
    <row r="128" spans="1:13" ht="20.100000000000001" customHeight="1" x14ac:dyDescent="0.25">
      <c r="A128" s="167" t="s">
        <v>48</v>
      </c>
      <c r="B128" s="168">
        <v>1057.0309600516036</v>
      </c>
      <c r="C128" s="168">
        <v>0</v>
      </c>
      <c r="D128" s="168">
        <v>18698.093899722771</v>
      </c>
      <c r="E128" s="168">
        <v>0</v>
      </c>
      <c r="F128" s="168">
        <v>158.18169516972182</v>
      </c>
      <c r="G128" s="168">
        <v>22171.107975703995</v>
      </c>
      <c r="H128" s="168">
        <v>9698.5243094529615</v>
      </c>
      <c r="I128" s="168">
        <v>10337.061159898951</v>
      </c>
      <c r="J128" s="169">
        <f t="shared" si="2"/>
        <v>62120</v>
      </c>
      <c r="K128" s="150"/>
      <c r="M128" s="150"/>
    </row>
    <row r="129" spans="1:14" ht="20.100000000000001" customHeight="1" x14ac:dyDescent="0.25">
      <c r="A129" s="167" t="s">
        <v>49</v>
      </c>
      <c r="B129" s="168">
        <v>2142.7640521510543</v>
      </c>
      <c r="C129" s="168">
        <v>54737.02664347097</v>
      </c>
      <c r="D129" s="168">
        <v>259.74890869042849</v>
      </c>
      <c r="E129" s="168">
        <v>4560.0063938242511</v>
      </c>
      <c r="F129" s="168">
        <v>75621.237979205252</v>
      </c>
      <c r="G129" s="168">
        <v>3530.9408316596518</v>
      </c>
      <c r="H129" s="168">
        <v>296.52889204833963</v>
      </c>
      <c r="I129" s="168">
        <v>187474.74629895005</v>
      </c>
      <c r="J129" s="169">
        <f t="shared" si="2"/>
        <v>328623</v>
      </c>
      <c r="K129" s="150"/>
      <c r="M129" s="150"/>
    </row>
    <row r="130" spans="1:14" ht="20.100000000000001" customHeight="1" x14ac:dyDescent="0.25">
      <c r="A130" s="167" t="s">
        <v>50</v>
      </c>
      <c r="B130" s="168">
        <v>4992.230951059214</v>
      </c>
      <c r="C130" s="168">
        <v>43821.079354991547</v>
      </c>
      <c r="D130" s="168">
        <v>70.633846365824525</v>
      </c>
      <c r="E130" s="168">
        <v>1087.9009452226587</v>
      </c>
      <c r="F130" s="168">
        <v>103783.70887296146</v>
      </c>
      <c r="G130" s="168">
        <v>0</v>
      </c>
      <c r="H130" s="168">
        <v>0</v>
      </c>
      <c r="I130" s="168">
        <v>1102.4460293992875</v>
      </c>
      <c r="J130" s="169">
        <f t="shared" si="2"/>
        <v>154858</v>
      </c>
      <c r="K130" s="150"/>
      <c r="M130" s="150"/>
    </row>
    <row r="131" spans="1:14" ht="20.100000000000001" customHeight="1" x14ac:dyDescent="0.25">
      <c r="A131" s="167" t="s">
        <v>51</v>
      </c>
      <c r="B131" s="168">
        <v>34412.560309478693</v>
      </c>
      <c r="C131" s="168">
        <v>85966.421150852431</v>
      </c>
      <c r="D131" s="168">
        <v>105494.74519519899</v>
      </c>
      <c r="E131" s="168">
        <v>218100.0218673005</v>
      </c>
      <c r="F131" s="168">
        <v>122569.0574686841</v>
      </c>
      <c r="G131" s="168">
        <v>61447.022917514158</v>
      </c>
      <c r="H131" s="168">
        <v>138827.12996694981</v>
      </c>
      <c r="I131" s="168">
        <v>15574.041124021258</v>
      </c>
      <c r="J131" s="169">
        <f t="shared" si="2"/>
        <v>782391</v>
      </c>
      <c r="K131" s="150"/>
      <c r="M131" s="150"/>
      <c r="N131" s="151"/>
    </row>
    <row r="132" spans="1:14" ht="20.100000000000001" customHeight="1" x14ac:dyDescent="0.25">
      <c r="A132" s="167" t="s">
        <v>52</v>
      </c>
      <c r="B132" s="168">
        <v>8.2905803338461421</v>
      </c>
      <c r="C132" s="168">
        <v>45.996621621621621</v>
      </c>
      <c r="D132" s="168">
        <v>20.388349514563107</v>
      </c>
      <c r="E132" s="168">
        <v>0</v>
      </c>
      <c r="F132" s="168">
        <v>3030.5697614456094</v>
      </c>
      <c r="G132" s="168">
        <v>5754.4266591206097</v>
      </c>
      <c r="H132" s="168">
        <v>0</v>
      </c>
      <c r="I132" s="168">
        <v>110.32802796374952</v>
      </c>
      <c r="J132" s="169">
        <f t="shared" si="2"/>
        <v>8969.9999999999982</v>
      </c>
      <c r="K132" s="150"/>
      <c r="M132" s="150"/>
    </row>
    <row r="133" spans="1:14" ht="20.100000000000001" customHeight="1" x14ac:dyDescent="0.25">
      <c r="A133" s="167" t="s">
        <v>53</v>
      </c>
      <c r="B133" s="168">
        <v>10999.056186796817</v>
      </c>
      <c r="C133" s="168">
        <v>20.525374659400548</v>
      </c>
      <c r="D133" s="168">
        <v>0</v>
      </c>
      <c r="E133" s="168">
        <v>71.289407061252689</v>
      </c>
      <c r="F133" s="168">
        <v>5908.426437805887</v>
      </c>
      <c r="G133" s="168">
        <v>1.0333954421671205</v>
      </c>
      <c r="H133" s="168">
        <v>0</v>
      </c>
      <c r="I133" s="168">
        <v>19023.669198234475</v>
      </c>
      <c r="J133" s="169">
        <f t="shared" si="2"/>
        <v>36024</v>
      </c>
      <c r="K133" s="150"/>
      <c r="M133" s="150"/>
    </row>
    <row r="134" spans="1:14" ht="20.100000000000001" customHeight="1" x14ac:dyDescent="0.25">
      <c r="A134" s="167" t="s">
        <v>101</v>
      </c>
      <c r="B134" s="168">
        <v>2469.0797822124955</v>
      </c>
      <c r="C134" s="168">
        <v>1841.4036524441804</v>
      </c>
      <c r="D134" s="168">
        <v>485.94291241333065</v>
      </c>
      <c r="E134" s="168">
        <v>1778.2138322743792</v>
      </c>
      <c r="F134" s="168">
        <v>33095.561101377301</v>
      </c>
      <c r="G134" s="168">
        <v>0</v>
      </c>
      <c r="H134" s="168">
        <v>0</v>
      </c>
      <c r="I134" s="168">
        <v>1419.7987192783139</v>
      </c>
      <c r="J134" s="169">
        <f t="shared" si="2"/>
        <v>41090</v>
      </c>
      <c r="K134" s="150"/>
      <c r="M134" s="150"/>
    </row>
    <row r="135" spans="1:14" ht="20.100000000000001" customHeight="1" x14ac:dyDescent="0.25">
      <c r="A135" s="167" t="s">
        <v>102</v>
      </c>
      <c r="B135" s="168">
        <v>92.22444151741108</v>
      </c>
      <c r="C135" s="168">
        <v>199.57451173461052</v>
      </c>
      <c r="D135" s="168">
        <v>0</v>
      </c>
      <c r="E135" s="168">
        <v>1770.4148920250909</v>
      </c>
      <c r="F135" s="168">
        <v>2709.5896048907225</v>
      </c>
      <c r="G135" s="168">
        <v>0</v>
      </c>
      <c r="H135" s="168">
        <v>0</v>
      </c>
      <c r="I135" s="168">
        <v>53.196549832165147</v>
      </c>
      <c r="J135" s="169">
        <f t="shared" si="2"/>
        <v>4825</v>
      </c>
      <c r="K135" s="150"/>
      <c r="M135" s="150"/>
    </row>
    <row r="136" spans="1:14" ht="20.100000000000001" customHeight="1" x14ac:dyDescent="0.25">
      <c r="A136" s="167" t="s">
        <v>103</v>
      </c>
      <c r="B136" s="168">
        <v>2628.6951503875184</v>
      </c>
      <c r="C136" s="168">
        <v>150.76439139294936</v>
      </c>
      <c r="D136" s="168">
        <v>448.24042145593876</v>
      </c>
      <c r="E136" s="168">
        <v>117.93054283594873</v>
      </c>
      <c r="F136" s="168">
        <v>523.32580575423458</v>
      </c>
      <c r="G136" s="168">
        <v>3148.2204116956632</v>
      </c>
      <c r="H136" s="168">
        <v>0</v>
      </c>
      <c r="I136" s="168">
        <v>284.82327647774684</v>
      </c>
      <c r="J136" s="169">
        <f t="shared" si="2"/>
        <v>7301.9999999999991</v>
      </c>
      <c r="K136" s="150"/>
      <c r="M136" s="150"/>
    </row>
    <row r="137" spans="1:14" ht="20.100000000000001" customHeight="1" x14ac:dyDescent="0.25">
      <c r="A137" s="167" t="s">
        <v>104</v>
      </c>
      <c r="B137" s="168">
        <v>434.02009877393408</v>
      </c>
      <c r="C137" s="168">
        <v>44.303257830539224</v>
      </c>
      <c r="D137" s="168">
        <v>9.8713136729222519</v>
      </c>
      <c r="E137" s="168">
        <v>1719.7585594347825</v>
      </c>
      <c r="F137" s="168">
        <v>1369.0436905040942</v>
      </c>
      <c r="G137" s="168">
        <v>158.32355920847684</v>
      </c>
      <c r="H137" s="168">
        <v>975.3052003041239</v>
      </c>
      <c r="I137" s="168">
        <v>3173.3743202711275</v>
      </c>
      <c r="J137" s="169">
        <f t="shared" si="2"/>
        <v>7884.0000000000009</v>
      </c>
      <c r="K137" s="150"/>
      <c r="M137" s="150"/>
    </row>
    <row r="138" spans="1:14" ht="20.100000000000001" customHeight="1" x14ac:dyDescent="0.25">
      <c r="A138" s="167" t="s">
        <v>105</v>
      </c>
      <c r="B138" s="168">
        <v>3093.9588460625291</v>
      </c>
      <c r="C138" s="168">
        <v>422.62257871264063</v>
      </c>
      <c r="D138" s="168">
        <v>3774.7548172523625</v>
      </c>
      <c r="E138" s="168">
        <v>0</v>
      </c>
      <c r="F138" s="168">
        <v>54194.289533782256</v>
      </c>
      <c r="G138" s="168">
        <v>14570.051083328519</v>
      </c>
      <c r="H138" s="168">
        <v>22690.333059580498</v>
      </c>
      <c r="I138" s="168">
        <v>17346.99008128119</v>
      </c>
      <c r="J138" s="169">
        <f t="shared" si="2"/>
        <v>116093</v>
      </c>
      <c r="K138" s="150"/>
      <c r="M138" s="150"/>
    </row>
    <row r="139" spans="1:14" s="147" customFormat="1" ht="20.100000000000001" customHeight="1" x14ac:dyDescent="0.25">
      <c r="A139" s="194" t="s">
        <v>106</v>
      </c>
      <c r="B139" s="195">
        <v>2775.1868322171435</v>
      </c>
      <c r="C139" s="195">
        <v>3050.639764481683</v>
      </c>
      <c r="D139" s="195">
        <v>17285.763343399125</v>
      </c>
      <c r="E139" s="195">
        <v>24.896245847993505</v>
      </c>
      <c r="F139" s="195">
        <v>2786.1880238890208</v>
      </c>
      <c r="G139" s="195">
        <v>3021.5714432590767</v>
      </c>
      <c r="H139" s="195">
        <v>104.67915619365783</v>
      </c>
      <c r="I139" s="195">
        <v>1676.0751907122992</v>
      </c>
      <c r="J139" s="196">
        <f>SUM(B139:I139)</f>
        <v>30724.999999999996</v>
      </c>
      <c r="K139" s="150"/>
      <c r="L139" s="148"/>
      <c r="M139" s="150"/>
    </row>
    <row r="140" spans="1:14" ht="20.100000000000001" customHeight="1" x14ac:dyDescent="0.25">
      <c r="A140" s="167" t="s">
        <v>107</v>
      </c>
      <c r="B140" s="168">
        <v>1385.6489827568225</v>
      </c>
      <c r="C140" s="168">
        <v>254.43800523227893</v>
      </c>
      <c r="D140" s="168">
        <v>4048.3807041142413</v>
      </c>
      <c r="E140" s="168">
        <v>233.09675623816361</v>
      </c>
      <c r="F140" s="168">
        <v>27.042095096985896</v>
      </c>
      <c r="G140" s="168">
        <v>620.74420644944939</v>
      </c>
      <c r="H140" s="168">
        <v>179.28454705546105</v>
      </c>
      <c r="I140" s="168">
        <v>1197.3647030565965</v>
      </c>
      <c r="J140" s="169">
        <f t="shared" si="2"/>
        <v>7945.9999999999982</v>
      </c>
      <c r="K140" s="150"/>
      <c r="M140" s="150"/>
    </row>
    <row r="141" spans="1:14" ht="19.5" customHeight="1" x14ac:dyDescent="0.25">
      <c r="A141" s="167" t="s">
        <v>108</v>
      </c>
      <c r="B141" s="168">
        <v>6615.7662997608222</v>
      </c>
      <c r="C141" s="168">
        <v>18078.133612928035</v>
      </c>
      <c r="D141" s="168">
        <v>176.50950445333467</v>
      </c>
      <c r="E141" s="168">
        <v>26485.152186710075</v>
      </c>
      <c r="F141" s="168">
        <v>9854.1831805484544</v>
      </c>
      <c r="G141" s="168">
        <v>211.39875575017322</v>
      </c>
      <c r="H141" s="168">
        <v>0</v>
      </c>
      <c r="I141" s="168">
        <v>4794.8564598491021</v>
      </c>
      <c r="J141" s="169">
        <f t="shared" si="2"/>
        <v>66216</v>
      </c>
      <c r="K141" s="150"/>
      <c r="M141" s="150"/>
    </row>
    <row r="142" spans="1:14" ht="20.100000000000001" customHeight="1" x14ac:dyDescent="0.25">
      <c r="A142" s="167" t="s">
        <v>54</v>
      </c>
      <c r="B142" s="168">
        <v>120171.9661761226</v>
      </c>
      <c r="C142" s="168">
        <v>181698.30853041151</v>
      </c>
      <c r="D142" s="168">
        <v>5832160.066432463</v>
      </c>
      <c r="E142" s="168">
        <v>474483.44652688573</v>
      </c>
      <c r="F142" s="168">
        <v>253781.83771289926</v>
      </c>
      <c r="G142" s="168">
        <v>360331.52087162423</v>
      </c>
      <c r="H142" s="168">
        <v>539243.36849745305</v>
      </c>
      <c r="I142" s="168">
        <v>39956.485252140403</v>
      </c>
      <c r="J142" s="169">
        <v>650152.24999999988</v>
      </c>
      <c r="K142" s="150"/>
      <c r="M142" s="150"/>
    </row>
    <row r="143" spans="1:14" ht="20.100000000000001" customHeight="1" x14ac:dyDescent="0.25">
      <c r="A143" s="167" t="s">
        <v>55</v>
      </c>
      <c r="B143" s="168">
        <v>506114.66023651644</v>
      </c>
      <c r="C143" s="168">
        <v>3332325.0495471293</v>
      </c>
      <c r="D143" s="168">
        <v>1209754.1218833232</v>
      </c>
      <c r="E143" s="168">
        <v>6100278.2487991368</v>
      </c>
      <c r="F143" s="168">
        <v>427658.13110146648</v>
      </c>
      <c r="G143" s="168">
        <v>753968.36838602764</v>
      </c>
      <c r="H143" s="168">
        <v>985383.86957987561</v>
      </c>
      <c r="I143" s="168">
        <v>243956.55046652447</v>
      </c>
      <c r="J143" s="169">
        <v>1129953.2500000002</v>
      </c>
      <c r="K143" s="150"/>
      <c r="M143" s="150"/>
    </row>
    <row r="144" spans="1:14" ht="20.100000000000001" customHeight="1" thickBot="1" x14ac:dyDescent="0.3">
      <c r="A144" s="170" t="s">
        <v>10</v>
      </c>
      <c r="B144" s="171">
        <f>SUM(B82:B143)</f>
        <v>1223312.6439003851</v>
      </c>
      <c r="C144" s="171">
        <f t="shared" ref="C144:I144" si="3">SUM(C82:C143)</f>
        <v>10418844.312582064</v>
      </c>
      <c r="D144" s="171">
        <f t="shared" si="3"/>
        <v>8150085.2908680504</v>
      </c>
      <c r="E144" s="171">
        <f t="shared" si="3"/>
        <v>8254944.019291332</v>
      </c>
      <c r="F144" s="171">
        <f t="shared" si="3"/>
        <v>2168253.6317830714</v>
      </c>
      <c r="G144" s="171">
        <f t="shared" si="3"/>
        <v>1882604.5775468748</v>
      </c>
      <c r="H144" s="171">
        <f t="shared" si="3"/>
        <v>3576732.9041502168</v>
      </c>
      <c r="I144" s="171">
        <f t="shared" si="3"/>
        <v>3103312.6823780029</v>
      </c>
      <c r="J144" s="172">
        <f>SUM(J82:J143)</f>
        <v>14432155.5625</v>
      </c>
      <c r="K144" s="156"/>
    </row>
    <row r="145" spans="1:13" s="147" customFormat="1" x14ac:dyDescent="0.25">
      <c r="A145" s="109" t="s">
        <v>245</v>
      </c>
      <c r="B145" s="114"/>
      <c r="C145" s="114"/>
      <c r="D145" s="155"/>
      <c r="E145" s="155"/>
      <c r="F145" s="113" t="s">
        <v>244</v>
      </c>
      <c r="G145" s="111"/>
      <c r="H145" s="155"/>
      <c r="I145" s="155"/>
      <c r="J145" s="155"/>
      <c r="L145" s="148"/>
    </row>
    <row r="146" spans="1:13" s="147" customFormat="1" ht="12.75" customHeight="1" x14ac:dyDescent="0.25">
      <c r="A146" s="109" t="s">
        <v>246</v>
      </c>
      <c r="B146" s="111"/>
      <c r="C146" s="111"/>
      <c r="F146" s="209"/>
      <c r="G146" s="209"/>
      <c r="H146" s="209"/>
      <c r="I146" s="209"/>
      <c r="J146" s="209"/>
      <c r="L146" s="148"/>
    </row>
    <row r="147" spans="1:13" s="147" customFormat="1" x14ac:dyDescent="0.25">
      <c r="A147" s="154"/>
      <c r="F147" s="191"/>
      <c r="G147" s="191"/>
      <c r="H147" s="191"/>
      <c r="I147" s="191"/>
      <c r="J147" s="191"/>
      <c r="L147" s="148"/>
    </row>
    <row r="148" spans="1:13" s="147" customFormat="1" x14ac:dyDescent="0.25">
      <c r="L148" s="148"/>
    </row>
    <row r="149" spans="1:13" s="147" customFormat="1" x14ac:dyDescent="0.25">
      <c r="L149" s="148"/>
    </row>
    <row r="150" spans="1:13" s="147" customFormat="1" x14ac:dyDescent="0.25">
      <c r="L150" s="148"/>
    </row>
    <row r="151" spans="1:13" s="147" customFormat="1" x14ac:dyDescent="0.25">
      <c r="L151" s="148"/>
    </row>
    <row r="152" spans="1:13" s="147" customFormat="1" x14ac:dyDescent="0.25">
      <c r="A152" s="199" t="s">
        <v>280</v>
      </c>
      <c r="B152" s="199"/>
      <c r="C152" s="199"/>
      <c r="D152" s="199"/>
      <c r="E152" s="199"/>
      <c r="F152" s="199"/>
      <c r="G152" s="199"/>
      <c r="H152" s="199"/>
      <c r="I152" s="199"/>
      <c r="J152" s="199"/>
      <c r="L152" s="148"/>
    </row>
    <row r="153" spans="1:13" s="147" customFormat="1" ht="16.5" thickBot="1" x14ac:dyDescent="0.3">
      <c r="A153" s="199" t="s">
        <v>87</v>
      </c>
      <c r="B153" s="199"/>
      <c r="C153" s="199"/>
      <c r="D153" s="199"/>
      <c r="E153" s="199"/>
      <c r="F153" s="199"/>
      <c r="G153" s="199"/>
      <c r="H153" s="199"/>
      <c r="I153" s="199"/>
      <c r="J153" s="199"/>
      <c r="L153" s="148"/>
    </row>
    <row r="154" spans="1:13" ht="19.5" customHeight="1" x14ac:dyDescent="0.25">
      <c r="A154" s="65" t="s">
        <v>1</v>
      </c>
      <c r="B154" s="66" t="s">
        <v>2</v>
      </c>
      <c r="C154" s="66" t="s">
        <v>3</v>
      </c>
      <c r="D154" s="66" t="s">
        <v>4</v>
      </c>
      <c r="E154" s="66" t="s">
        <v>5</v>
      </c>
      <c r="F154" s="66" t="s">
        <v>6</v>
      </c>
      <c r="G154" s="66" t="s">
        <v>7</v>
      </c>
      <c r="H154" s="66" t="s">
        <v>8</v>
      </c>
      <c r="I154" s="66" t="s">
        <v>9</v>
      </c>
      <c r="J154" s="67" t="s">
        <v>10</v>
      </c>
    </row>
    <row r="155" spans="1:13" ht="20.100000000000001" customHeight="1" x14ac:dyDescent="0.25">
      <c r="A155" s="161" t="s">
        <v>243</v>
      </c>
      <c r="B155" s="58">
        <v>198727.59251025569</v>
      </c>
      <c r="C155" s="58">
        <v>7424766.0573791163</v>
      </c>
      <c r="D155" s="58">
        <v>2985707.7056835853</v>
      </c>
      <c r="E155" s="58">
        <v>2307204.326902281</v>
      </c>
      <c r="F155" s="58">
        <v>214935.49248738989</v>
      </c>
      <c r="G155" s="58">
        <v>0</v>
      </c>
      <c r="H155" s="58">
        <v>626075.48954865977</v>
      </c>
      <c r="I155" s="58">
        <v>287994.33548871137</v>
      </c>
      <c r="J155" s="59">
        <f>SUM(B155:I155)</f>
        <v>14045410.999999998</v>
      </c>
      <c r="K155" s="150"/>
      <c r="M155" s="150"/>
    </row>
    <row r="156" spans="1:13" ht="20.100000000000001" customHeight="1" x14ac:dyDescent="0.25">
      <c r="A156" s="161" t="s">
        <v>12</v>
      </c>
      <c r="B156" s="58">
        <v>160109.91324322682</v>
      </c>
      <c r="C156" s="58">
        <v>90104.251014653346</v>
      </c>
      <c r="D156" s="58">
        <v>203674.7873596006</v>
      </c>
      <c r="E156" s="58">
        <v>69925.230261150617</v>
      </c>
      <c r="F156" s="58">
        <v>134507.17707839259</v>
      </c>
      <c r="G156" s="58">
        <v>160039.40343614784</v>
      </c>
      <c r="H156" s="58">
        <v>1131390.9811310244</v>
      </c>
      <c r="I156" s="58">
        <v>66335.873383120706</v>
      </c>
      <c r="J156" s="59">
        <f t="shared" ref="J156:J215" si="4">SUM(B156:I156)</f>
        <v>2016087.616907317</v>
      </c>
      <c r="K156" s="150"/>
      <c r="M156" s="150"/>
    </row>
    <row r="157" spans="1:13" ht="20.100000000000001" customHeight="1" x14ac:dyDescent="0.25">
      <c r="A157" s="161" t="s">
        <v>13</v>
      </c>
      <c r="B157" s="58">
        <v>0</v>
      </c>
      <c r="C157" s="58">
        <v>0</v>
      </c>
      <c r="D157" s="58">
        <v>60</v>
      </c>
      <c r="E157" s="58">
        <v>1255.7903094634557</v>
      </c>
      <c r="F157" s="58">
        <v>0</v>
      </c>
      <c r="G157" s="58">
        <v>1706.3236318363345</v>
      </c>
      <c r="H157" s="58">
        <v>3764.5471698113211</v>
      </c>
      <c r="I157" s="58">
        <v>0</v>
      </c>
      <c r="J157" s="59">
        <f t="shared" si="4"/>
        <v>6786.6611111111106</v>
      </c>
      <c r="K157" s="150"/>
      <c r="M157" s="150"/>
    </row>
    <row r="158" spans="1:13" ht="20.100000000000001" customHeight="1" x14ac:dyDescent="0.25">
      <c r="A158" s="161" t="s">
        <v>57</v>
      </c>
      <c r="B158" s="58">
        <v>6939.9683583688129</v>
      </c>
      <c r="C158" s="58">
        <v>659332.14197104797</v>
      </c>
      <c r="D158" s="58">
        <v>20037.923278782611</v>
      </c>
      <c r="E158" s="58">
        <v>555.89268075916289</v>
      </c>
      <c r="F158" s="58">
        <v>70159.120824243539</v>
      </c>
      <c r="G158" s="58">
        <v>19525.819347267679</v>
      </c>
      <c r="H158" s="58">
        <v>37318.251666307566</v>
      </c>
      <c r="I158" s="58">
        <v>127776.0885173608</v>
      </c>
      <c r="J158" s="59">
        <f t="shared" si="4"/>
        <v>941645.20664413809</v>
      </c>
      <c r="K158" s="150"/>
      <c r="M158" s="150"/>
    </row>
    <row r="159" spans="1:13" ht="20.100000000000001" customHeight="1" x14ac:dyDescent="0.25">
      <c r="A159" s="161" t="s">
        <v>15</v>
      </c>
      <c r="B159" s="58">
        <v>929.06530905436114</v>
      </c>
      <c r="C159" s="58">
        <v>2246.3491779725687</v>
      </c>
      <c r="D159" s="58">
        <v>34925.433904271449</v>
      </c>
      <c r="E159" s="58">
        <v>71.360996741502476</v>
      </c>
      <c r="F159" s="58">
        <v>0</v>
      </c>
      <c r="G159" s="58">
        <v>78.425742252167552</v>
      </c>
      <c r="H159" s="58">
        <v>148600.93006995539</v>
      </c>
      <c r="I159" s="58">
        <v>13533.124725297015</v>
      </c>
      <c r="J159" s="59">
        <f t="shared" si="4"/>
        <v>200384.68992554446</v>
      </c>
      <c r="K159" s="150"/>
      <c r="M159" s="150"/>
    </row>
    <row r="160" spans="1:13" ht="20.100000000000001" customHeight="1" x14ac:dyDescent="0.25">
      <c r="A160" s="161" t="s">
        <v>16</v>
      </c>
      <c r="B160" s="58">
        <v>17834.446522479866</v>
      </c>
      <c r="C160" s="58">
        <v>2964.2392801885339</v>
      </c>
      <c r="D160" s="58">
        <v>7212.7834109330252</v>
      </c>
      <c r="E160" s="58">
        <v>27392.737451128036</v>
      </c>
      <c r="F160" s="58">
        <v>44943.196935650332</v>
      </c>
      <c r="G160" s="58">
        <v>45039.432597720624</v>
      </c>
      <c r="H160" s="58">
        <v>402563.09597965027</v>
      </c>
      <c r="I160" s="58">
        <v>22376.613429573601</v>
      </c>
      <c r="J160" s="59">
        <f t="shared" si="4"/>
        <v>570326.54560732422</v>
      </c>
      <c r="K160" s="150"/>
      <c r="M160" s="150"/>
    </row>
    <row r="161" spans="1:13" ht="20.100000000000001" customHeight="1" x14ac:dyDescent="0.25">
      <c r="A161" s="161" t="s">
        <v>17</v>
      </c>
      <c r="B161" s="58">
        <v>2302.6403975184639</v>
      </c>
      <c r="C161" s="58">
        <v>1629.1902394095919</v>
      </c>
      <c r="D161" s="58">
        <v>9859.413629008046</v>
      </c>
      <c r="E161" s="58">
        <v>1405.1984394961678</v>
      </c>
      <c r="F161" s="58">
        <v>6337.3116856527613</v>
      </c>
      <c r="G161" s="58">
        <v>105561.40634739</v>
      </c>
      <c r="H161" s="58">
        <v>249876.09056902377</v>
      </c>
      <c r="I161" s="58">
        <v>109140.81770153211</v>
      </c>
      <c r="J161" s="59">
        <f t="shared" si="4"/>
        <v>486112.06900903088</v>
      </c>
      <c r="K161" s="150"/>
      <c r="M161" s="150"/>
    </row>
    <row r="162" spans="1:13" ht="20.100000000000001" customHeight="1" x14ac:dyDescent="0.25">
      <c r="A162" s="161" t="s">
        <v>18</v>
      </c>
      <c r="B162" s="58">
        <v>5367.0331701217856</v>
      </c>
      <c r="C162" s="58">
        <v>0</v>
      </c>
      <c r="D162" s="58">
        <v>2964.6373591500073</v>
      </c>
      <c r="E162" s="58">
        <v>0</v>
      </c>
      <c r="F162" s="58">
        <v>147.12966322696673</v>
      </c>
      <c r="G162" s="58">
        <v>4000.0739376320216</v>
      </c>
      <c r="H162" s="58">
        <v>7391.8843533106901</v>
      </c>
      <c r="I162" s="58">
        <v>3026.4243355754325</v>
      </c>
      <c r="J162" s="59">
        <f t="shared" si="4"/>
        <v>22897.182819016904</v>
      </c>
      <c r="K162" s="150"/>
      <c r="M162" s="150"/>
    </row>
    <row r="163" spans="1:13" ht="20.100000000000001" customHeight="1" x14ac:dyDescent="0.25">
      <c r="A163" s="161" t="s">
        <v>19</v>
      </c>
      <c r="B163" s="58">
        <v>8155.9229347511027</v>
      </c>
      <c r="C163" s="58">
        <v>8029.2914907099321</v>
      </c>
      <c r="D163" s="58">
        <v>25663.706671727585</v>
      </c>
      <c r="E163" s="58">
        <v>1485.0279428564027</v>
      </c>
      <c r="F163" s="58">
        <v>53187.577400207039</v>
      </c>
      <c r="G163" s="58">
        <v>140464.50424212791</v>
      </c>
      <c r="H163" s="58">
        <v>371409.29294023372</v>
      </c>
      <c r="I163" s="58">
        <v>5045.2697299874044</v>
      </c>
      <c r="J163" s="59">
        <f t="shared" si="4"/>
        <v>613440.59335260105</v>
      </c>
      <c r="K163" s="150"/>
      <c r="M163" s="150"/>
    </row>
    <row r="164" spans="1:13" ht="20.100000000000001" customHeight="1" x14ac:dyDescent="0.25">
      <c r="A164" s="161" t="s">
        <v>90</v>
      </c>
      <c r="B164" s="58">
        <v>150730.92631269994</v>
      </c>
      <c r="C164" s="58">
        <v>0</v>
      </c>
      <c r="D164" s="58">
        <v>276.90301288571737</v>
      </c>
      <c r="E164" s="58">
        <v>35403.895115602943</v>
      </c>
      <c r="F164" s="58">
        <v>0</v>
      </c>
      <c r="G164" s="58">
        <v>0</v>
      </c>
      <c r="H164" s="58">
        <v>2218.0794547777937</v>
      </c>
      <c r="I164" s="58">
        <v>0</v>
      </c>
      <c r="J164" s="59">
        <f t="shared" si="4"/>
        <v>188629.80389596638</v>
      </c>
      <c r="K164" s="150"/>
      <c r="M164" s="150"/>
    </row>
    <row r="165" spans="1:13" ht="20.100000000000001" customHeight="1" x14ac:dyDescent="0.25">
      <c r="A165" s="161" t="s">
        <v>20</v>
      </c>
      <c r="B165" s="58">
        <v>366696.78833260824</v>
      </c>
      <c r="C165" s="58">
        <v>315477.01561478991</v>
      </c>
      <c r="D165" s="58">
        <v>16792.102392483062</v>
      </c>
      <c r="E165" s="58">
        <v>461497.86801960215</v>
      </c>
      <c r="F165" s="58">
        <v>78747.68411990453</v>
      </c>
      <c r="G165" s="58">
        <v>96154.569372102269</v>
      </c>
      <c r="H165" s="58">
        <v>615646.06594467454</v>
      </c>
      <c r="I165" s="58">
        <v>87521.214722712146</v>
      </c>
      <c r="J165" s="59">
        <f t="shared" si="4"/>
        <v>2038533.3085188763</v>
      </c>
      <c r="K165" s="150"/>
      <c r="M165" s="150"/>
    </row>
    <row r="166" spans="1:13" ht="20.100000000000001" customHeight="1" x14ac:dyDescent="0.25">
      <c r="A166" s="161" t="s">
        <v>21</v>
      </c>
      <c r="B166" s="58">
        <v>11318.927432962324</v>
      </c>
      <c r="C166" s="58">
        <v>189976.77907468905</v>
      </c>
      <c r="D166" s="58">
        <v>4496.1708263242508</v>
      </c>
      <c r="E166" s="58">
        <v>26244.759833628068</v>
      </c>
      <c r="F166" s="58">
        <v>238268.45545238734</v>
      </c>
      <c r="G166" s="58">
        <v>171047.13729181109</v>
      </c>
      <c r="H166" s="58">
        <v>135.39350118684919</v>
      </c>
      <c r="I166" s="58">
        <v>492720.95775393717</v>
      </c>
      <c r="J166" s="59">
        <f t="shared" si="4"/>
        <v>1134208.5811669261</v>
      </c>
      <c r="K166" s="150"/>
      <c r="M166" s="150"/>
    </row>
    <row r="167" spans="1:13" ht="20.100000000000001" customHeight="1" x14ac:dyDescent="0.25">
      <c r="A167" s="161" t="s">
        <v>22</v>
      </c>
      <c r="B167" s="58">
        <v>0</v>
      </c>
      <c r="C167" s="58">
        <v>0</v>
      </c>
      <c r="D167" s="58">
        <v>0</v>
      </c>
      <c r="E167" s="58">
        <v>2652459.123793873</v>
      </c>
      <c r="F167" s="58">
        <v>21009.522194664914</v>
      </c>
      <c r="G167" s="58">
        <v>19602.843153007198</v>
      </c>
      <c r="H167" s="58">
        <v>29720.223715597625</v>
      </c>
      <c r="I167" s="58">
        <v>0</v>
      </c>
      <c r="J167" s="59">
        <f t="shared" si="4"/>
        <v>2722791.712857143</v>
      </c>
      <c r="K167" s="150"/>
      <c r="M167" s="150"/>
    </row>
    <row r="168" spans="1:13" ht="20.100000000000001" customHeight="1" x14ac:dyDescent="0.25">
      <c r="A168" s="161" t="s">
        <v>23</v>
      </c>
      <c r="B168" s="58">
        <v>83888.778633097114</v>
      </c>
      <c r="C168" s="58">
        <v>582124.02680614882</v>
      </c>
      <c r="D168" s="58">
        <v>14385.047716308807</v>
      </c>
      <c r="E168" s="58">
        <v>117085.2828099051</v>
      </c>
      <c r="F168" s="58">
        <v>222732.73354298534</v>
      </c>
      <c r="G168" s="58">
        <v>245502.43601621283</v>
      </c>
      <c r="H168" s="58">
        <v>9427.0129699144527</v>
      </c>
      <c r="I168" s="58">
        <v>306542.14630321448</v>
      </c>
      <c r="J168" s="59">
        <f t="shared" si="4"/>
        <v>1581687.4647977869</v>
      </c>
      <c r="K168" s="150"/>
      <c r="M168" s="150"/>
    </row>
    <row r="169" spans="1:13" ht="20.100000000000001" customHeight="1" x14ac:dyDescent="0.25">
      <c r="A169" s="161" t="s">
        <v>24</v>
      </c>
      <c r="B169" s="58">
        <v>1344402.6904428566</v>
      </c>
      <c r="C169" s="58">
        <v>800172.22761645378</v>
      </c>
      <c r="D169" s="58">
        <v>768935.10162298952</v>
      </c>
      <c r="E169" s="58">
        <v>1652455.0341183485</v>
      </c>
      <c r="F169" s="58">
        <v>388945.41596950573</v>
      </c>
      <c r="G169" s="58">
        <v>221276.41751489608</v>
      </c>
      <c r="H169" s="58">
        <v>468769.57898863498</v>
      </c>
      <c r="I169" s="58">
        <v>385290.28297060129</v>
      </c>
      <c r="J169" s="59">
        <f t="shared" si="4"/>
        <v>6030246.7492442867</v>
      </c>
      <c r="K169" s="150"/>
      <c r="M169" s="150"/>
    </row>
    <row r="170" spans="1:13" ht="20.100000000000001" customHeight="1" x14ac:dyDescent="0.25">
      <c r="A170" s="161" t="s">
        <v>91</v>
      </c>
      <c r="B170" s="58">
        <v>0</v>
      </c>
      <c r="C170" s="58">
        <v>24136.587257960698</v>
      </c>
      <c r="D170" s="58">
        <v>56.390579653105618</v>
      </c>
      <c r="E170" s="58">
        <v>91.473684210526315</v>
      </c>
      <c r="F170" s="58">
        <v>11716.138584052769</v>
      </c>
      <c r="G170" s="58">
        <v>4984.6490703133186</v>
      </c>
      <c r="H170" s="58">
        <v>0</v>
      </c>
      <c r="I170" s="58">
        <v>26638.678528727618</v>
      </c>
      <c r="J170" s="59">
        <f t="shared" si="4"/>
        <v>67623.917704918029</v>
      </c>
      <c r="K170" s="150"/>
      <c r="M170" s="150"/>
    </row>
    <row r="171" spans="1:13" ht="20.100000000000001" customHeight="1" x14ac:dyDescent="0.25">
      <c r="A171" s="161" t="s">
        <v>25</v>
      </c>
      <c r="B171" s="58">
        <v>364345.1593504959</v>
      </c>
      <c r="C171" s="58">
        <v>124151.10828757052</v>
      </c>
      <c r="D171" s="58">
        <v>254881.48958552966</v>
      </c>
      <c r="E171" s="58">
        <v>185833.10049393564</v>
      </c>
      <c r="F171" s="58">
        <v>148089.8631398048</v>
      </c>
      <c r="G171" s="58">
        <v>120860.06114025321</v>
      </c>
      <c r="H171" s="58">
        <v>417102.40309719305</v>
      </c>
      <c r="I171" s="58">
        <v>97699.805018638304</v>
      </c>
      <c r="J171" s="59">
        <f t="shared" si="4"/>
        <v>1712962.9901134211</v>
      </c>
      <c r="K171" s="150"/>
      <c r="M171" s="150"/>
    </row>
    <row r="172" spans="1:13" ht="20.100000000000001" customHeight="1" x14ac:dyDescent="0.25">
      <c r="A172" s="161" t="s">
        <v>26</v>
      </c>
      <c r="B172" s="58">
        <v>0</v>
      </c>
      <c r="C172" s="58">
        <v>0</v>
      </c>
      <c r="D172" s="58">
        <v>0</v>
      </c>
      <c r="E172" s="58">
        <v>167232.99</v>
      </c>
      <c r="F172" s="58">
        <v>0</v>
      </c>
      <c r="G172" s="58">
        <v>0</v>
      </c>
      <c r="H172" s="58">
        <v>0</v>
      </c>
      <c r="I172" s="58">
        <v>0</v>
      </c>
      <c r="J172" s="59">
        <f t="shared" si="4"/>
        <v>167232.99</v>
      </c>
      <c r="K172" s="150"/>
      <c r="M172" s="150"/>
    </row>
    <row r="173" spans="1:13" ht="20.100000000000001" customHeight="1" x14ac:dyDescent="0.25">
      <c r="A173" s="161" t="s">
        <v>27</v>
      </c>
      <c r="B173" s="58">
        <v>84039.994317652483</v>
      </c>
      <c r="C173" s="58">
        <v>172409.49168996126</v>
      </c>
      <c r="D173" s="58">
        <v>40531.901260480889</v>
      </c>
      <c r="E173" s="58">
        <v>101778.83442574684</v>
      </c>
      <c r="F173" s="58">
        <v>309274.0383258377</v>
      </c>
      <c r="G173" s="58">
        <v>336632.88723521709</v>
      </c>
      <c r="H173" s="58">
        <v>248334.34964435149</v>
      </c>
      <c r="I173" s="58">
        <v>367192.76948385173</v>
      </c>
      <c r="J173" s="59">
        <f t="shared" si="4"/>
        <v>1660194.2663830996</v>
      </c>
      <c r="K173" s="150"/>
      <c r="M173" s="150"/>
    </row>
    <row r="174" spans="1:13" ht="20.100000000000001" customHeight="1" x14ac:dyDescent="0.25">
      <c r="A174" s="161" t="s">
        <v>28</v>
      </c>
      <c r="B174" s="58">
        <v>67359.26622488696</v>
      </c>
      <c r="C174" s="58">
        <v>9600.2444780849073</v>
      </c>
      <c r="D174" s="58">
        <v>13673.207951054785</v>
      </c>
      <c r="E174" s="58">
        <v>110222.03657733508</v>
      </c>
      <c r="F174" s="58">
        <v>23456.100125831657</v>
      </c>
      <c r="G174" s="58">
        <v>238237.58341122698</v>
      </c>
      <c r="H174" s="58">
        <v>249543.01124248907</v>
      </c>
      <c r="I174" s="58">
        <v>8791.7174850641986</v>
      </c>
      <c r="J174" s="59">
        <f t="shared" si="4"/>
        <v>720883.16749597364</v>
      </c>
      <c r="K174" s="150"/>
      <c r="M174" s="150"/>
    </row>
    <row r="175" spans="1:13" ht="20.100000000000001" customHeight="1" x14ac:dyDescent="0.25">
      <c r="A175" s="161" t="s">
        <v>29</v>
      </c>
      <c r="B175" s="58">
        <v>336882.95224842243</v>
      </c>
      <c r="C175" s="58">
        <v>61.615037168163177</v>
      </c>
      <c r="D175" s="58">
        <v>163261.82073517723</v>
      </c>
      <c r="E175" s="58">
        <v>460721.88947206066</v>
      </c>
      <c r="F175" s="58">
        <v>318028.12232057343</v>
      </c>
      <c r="G175" s="58">
        <v>45324.665571766658</v>
      </c>
      <c r="H175" s="58">
        <v>1270358.7984314193</v>
      </c>
      <c r="I175" s="58">
        <v>1223.0161834124644</v>
      </c>
      <c r="J175" s="59">
        <f t="shared" si="4"/>
        <v>2595862.8800000008</v>
      </c>
      <c r="K175" s="150"/>
      <c r="M175" s="150"/>
    </row>
    <row r="176" spans="1:13" ht="20.100000000000001" customHeight="1" x14ac:dyDescent="0.25">
      <c r="A176" s="161" t="s">
        <v>30</v>
      </c>
      <c r="B176" s="58">
        <v>29652.555574245423</v>
      </c>
      <c r="C176" s="58">
        <v>1181.0050038710526</v>
      </c>
      <c r="D176" s="58">
        <v>2044.0752354145488</v>
      </c>
      <c r="E176" s="58">
        <v>149759.6307145982</v>
      </c>
      <c r="F176" s="58">
        <v>248602.11875344245</v>
      </c>
      <c r="G176" s="58">
        <v>23997.313132247098</v>
      </c>
      <c r="H176" s="58">
        <v>14029.495812661984</v>
      </c>
      <c r="I176" s="58">
        <v>3717.4929342264759</v>
      </c>
      <c r="J176" s="59">
        <f t="shared" si="4"/>
        <v>472983.6871607072</v>
      </c>
      <c r="K176" s="150"/>
      <c r="M176" s="150"/>
    </row>
    <row r="177" spans="1:13" ht="20.100000000000001" customHeight="1" x14ac:dyDescent="0.25">
      <c r="A177" s="161" t="s">
        <v>58</v>
      </c>
      <c r="B177" s="58">
        <v>4813.1097479718965</v>
      </c>
      <c r="C177" s="58">
        <v>278.47419780695827</v>
      </c>
      <c r="D177" s="58">
        <v>2.063955293387147</v>
      </c>
      <c r="E177" s="58">
        <v>123988.27381022027</v>
      </c>
      <c r="F177" s="58">
        <v>3301.8779102953586</v>
      </c>
      <c r="G177" s="58">
        <v>54.421762449277473</v>
      </c>
      <c r="H177" s="58">
        <v>354.08077328249641</v>
      </c>
      <c r="I177" s="58">
        <v>305.05644187190711</v>
      </c>
      <c r="J177" s="59">
        <f t="shared" si="4"/>
        <v>133097.35859919159</v>
      </c>
      <c r="K177" s="150"/>
      <c r="M177" s="150"/>
    </row>
    <row r="178" spans="1:13" ht="20.100000000000001" customHeight="1" x14ac:dyDescent="0.25">
      <c r="A178" s="161" t="s">
        <v>59</v>
      </c>
      <c r="B178" s="58">
        <v>138.14363050017408</v>
      </c>
      <c r="C178" s="58">
        <v>6.4874301242236028</v>
      </c>
      <c r="D178" s="58">
        <v>0</v>
      </c>
      <c r="E178" s="58">
        <v>30642.649438011951</v>
      </c>
      <c r="F178" s="58">
        <v>6029.3251023706707</v>
      </c>
      <c r="G178" s="58">
        <v>92.291539503386005</v>
      </c>
      <c r="H178" s="58">
        <v>95.236102907027004</v>
      </c>
      <c r="I178" s="58">
        <v>27.179944243773054</v>
      </c>
      <c r="J178" s="59">
        <f t="shared" si="4"/>
        <v>37031.313187661195</v>
      </c>
      <c r="K178" s="150"/>
      <c r="M178" s="150"/>
    </row>
    <row r="179" spans="1:13" ht="20.100000000000001" customHeight="1" x14ac:dyDescent="0.25">
      <c r="A179" s="161" t="s">
        <v>60</v>
      </c>
      <c r="B179" s="58">
        <v>1085.15998249568</v>
      </c>
      <c r="C179" s="58">
        <v>0</v>
      </c>
      <c r="D179" s="58">
        <v>0</v>
      </c>
      <c r="E179" s="58">
        <v>1198032.2170386005</v>
      </c>
      <c r="F179" s="58">
        <v>3722.0485292532276</v>
      </c>
      <c r="G179" s="58">
        <v>3291.6238451697873</v>
      </c>
      <c r="H179" s="58">
        <v>202.31223147779372</v>
      </c>
      <c r="I179" s="58">
        <v>2563.2063202802337</v>
      </c>
      <c r="J179" s="59">
        <f t="shared" si="4"/>
        <v>1208896.5679472773</v>
      </c>
      <c r="K179" s="150"/>
      <c r="M179" s="150"/>
    </row>
    <row r="180" spans="1:13" ht="20.100000000000001" customHeight="1" x14ac:dyDescent="0.25">
      <c r="A180" s="161" t="s">
        <v>34</v>
      </c>
      <c r="B180" s="58">
        <v>8596.3376319061827</v>
      </c>
      <c r="C180" s="58">
        <v>676.22574642147879</v>
      </c>
      <c r="D180" s="58">
        <v>194047.06484017175</v>
      </c>
      <c r="E180" s="58">
        <v>1931.5471863579864</v>
      </c>
      <c r="F180" s="58">
        <v>957248.78694572276</v>
      </c>
      <c r="G180" s="58">
        <v>6070.8321741488162</v>
      </c>
      <c r="H180" s="58">
        <v>52488.202886498744</v>
      </c>
      <c r="I180" s="58">
        <v>4170.2467992986403</v>
      </c>
      <c r="J180" s="59">
        <f t="shared" si="4"/>
        <v>1225229.2442105263</v>
      </c>
      <c r="K180" s="150"/>
      <c r="M180" s="150"/>
    </row>
    <row r="181" spans="1:13" s="147" customFormat="1" ht="20.100000000000001" customHeight="1" x14ac:dyDescent="0.25">
      <c r="A181" s="189" t="s">
        <v>84</v>
      </c>
      <c r="B181" s="143">
        <v>169438.52546084134</v>
      </c>
      <c r="C181" s="143">
        <v>243.32536721004482</v>
      </c>
      <c r="D181" s="143">
        <v>27310.616511173779</v>
      </c>
      <c r="E181" s="143">
        <v>954267.67984161398</v>
      </c>
      <c r="F181" s="143">
        <v>2820845.4473031475</v>
      </c>
      <c r="G181" s="143">
        <v>0</v>
      </c>
      <c r="H181" s="143">
        <v>15692.555461667376</v>
      </c>
      <c r="I181" s="143">
        <v>38659.350054346382</v>
      </c>
      <c r="J181" s="190">
        <f t="shared" si="4"/>
        <v>4026457.5000000005</v>
      </c>
      <c r="K181" s="150"/>
      <c r="L181" s="148"/>
      <c r="M181" s="150"/>
    </row>
    <row r="182" spans="1:13" ht="20.100000000000001" customHeight="1" x14ac:dyDescent="0.25">
      <c r="A182" s="161" t="s">
        <v>36</v>
      </c>
      <c r="B182" s="58">
        <v>0</v>
      </c>
      <c r="C182" s="58">
        <v>4.0005406930032992</v>
      </c>
      <c r="D182" s="58">
        <v>0</v>
      </c>
      <c r="E182" s="58">
        <v>1773212.8998587036</v>
      </c>
      <c r="F182" s="58">
        <v>22867.538762168351</v>
      </c>
      <c r="G182" s="58">
        <v>23146.449952732801</v>
      </c>
      <c r="H182" s="58">
        <v>10162.725379491889</v>
      </c>
      <c r="I182" s="58">
        <v>33.301856785177762</v>
      </c>
      <c r="J182" s="59">
        <f t="shared" si="4"/>
        <v>1829426.9163505747</v>
      </c>
      <c r="K182" s="150"/>
      <c r="M182" s="150"/>
    </row>
    <row r="183" spans="1:13" ht="19.5" customHeight="1" x14ac:dyDescent="0.25">
      <c r="A183" s="161" t="s">
        <v>37</v>
      </c>
      <c r="B183" s="58">
        <v>36.083027642662238</v>
      </c>
      <c r="C183" s="58">
        <v>13.389616034065046</v>
      </c>
      <c r="D183" s="58">
        <v>0</v>
      </c>
      <c r="E183" s="58">
        <v>315530.12815793493</v>
      </c>
      <c r="F183" s="58">
        <v>4404.9867077255512</v>
      </c>
      <c r="G183" s="58">
        <v>32.312888863886151</v>
      </c>
      <c r="H183" s="58">
        <v>5904.4593927766982</v>
      </c>
      <c r="I183" s="58">
        <v>205.41737136877126</v>
      </c>
      <c r="J183" s="59">
        <f t="shared" si="4"/>
        <v>326126.77716234664</v>
      </c>
      <c r="K183" s="150"/>
      <c r="M183" s="150"/>
    </row>
    <row r="184" spans="1:13" ht="21.75" customHeight="1" x14ac:dyDescent="0.25">
      <c r="A184" s="161" t="s">
        <v>38</v>
      </c>
      <c r="B184" s="58">
        <v>16100.0372606698</v>
      </c>
      <c r="C184" s="58">
        <v>0</v>
      </c>
      <c r="D184" s="58">
        <v>0</v>
      </c>
      <c r="E184" s="58">
        <v>55710.226709931456</v>
      </c>
      <c r="F184" s="58">
        <v>253.49112426035504</v>
      </c>
      <c r="G184" s="58">
        <v>2.0031762036803631</v>
      </c>
      <c r="H184" s="58">
        <v>0</v>
      </c>
      <c r="I184" s="58">
        <v>877.00718905740166</v>
      </c>
      <c r="J184" s="59">
        <f t="shared" si="4"/>
        <v>72942.765460122697</v>
      </c>
      <c r="K184" s="150"/>
      <c r="M184" s="150"/>
    </row>
    <row r="185" spans="1:13" ht="20.100000000000001" customHeight="1" x14ac:dyDescent="0.25">
      <c r="A185" s="161" t="s">
        <v>39</v>
      </c>
      <c r="B185" s="58">
        <v>0</v>
      </c>
      <c r="C185" s="58">
        <v>0</v>
      </c>
      <c r="D185" s="58">
        <v>0</v>
      </c>
      <c r="E185" s="58">
        <v>124708.15718396865</v>
      </c>
      <c r="F185" s="58">
        <v>7.6625813864419765</v>
      </c>
      <c r="G185" s="58">
        <v>0</v>
      </c>
      <c r="H185" s="58">
        <v>0</v>
      </c>
      <c r="I185" s="58">
        <v>0</v>
      </c>
      <c r="J185" s="59">
        <f t="shared" si="4"/>
        <v>124715.81976535509</v>
      </c>
      <c r="K185" s="150"/>
      <c r="M185" s="150"/>
    </row>
    <row r="186" spans="1:13" ht="20.100000000000001" customHeight="1" x14ac:dyDescent="0.25">
      <c r="A186" s="161" t="s">
        <v>40</v>
      </c>
      <c r="B186" s="58">
        <v>0</v>
      </c>
      <c r="C186" s="58">
        <v>0</v>
      </c>
      <c r="D186" s="58">
        <v>0</v>
      </c>
      <c r="E186" s="58">
        <v>52823.432814291853</v>
      </c>
      <c r="F186" s="58">
        <v>0</v>
      </c>
      <c r="G186" s="58">
        <v>0</v>
      </c>
      <c r="H186" s="58">
        <v>0</v>
      </c>
      <c r="I186" s="58">
        <v>0</v>
      </c>
      <c r="J186" s="59">
        <f t="shared" si="4"/>
        <v>52823.432814291853</v>
      </c>
      <c r="K186" s="150"/>
      <c r="M186" s="150"/>
    </row>
    <row r="187" spans="1:13" ht="20.100000000000001" customHeight="1" x14ac:dyDescent="0.25">
      <c r="A187" s="161" t="s">
        <v>41</v>
      </c>
      <c r="B187" s="58">
        <v>54993.935503778543</v>
      </c>
      <c r="C187" s="58">
        <v>1460.124391484349</v>
      </c>
      <c r="D187" s="58">
        <v>7816.9977723196507</v>
      </c>
      <c r="E187" s="58">
        <v>10019.590817352017</v>
      </c>
      <c r="F187" s="58">
        <v>22652.974320117581</v>
      </c>
      <c r="G187" s="58">
        <v>48268.561604857619</v>
      </c>
      <c r="H187" s="58">
        <v>94940.682724000188</v>
      </c>
      <c r="I187" s="58">
        <v>64803.118446329507</v>
      </c>
      <c r="J187" s="59">
        <f t="shared" si="4"/>
        <v>304955.98558023944</v>
      </c>
      <c r="K187" s="150"/>
      <c r="M187" s="150"/>
    </row>
    <row r="188" spans="1:13" ht="20.100000000000001" customHeight="1" x14ac:dyDescent="0.25">
      <c r="A188" s="161" t="s">
        <v>43</v>
      </c>
      <c r="B188" s="58">
        <v>11570.224200913242</v>
      </c>
      <c r="C188" s="58">
        <v>209.55975220350561</v>
      </c>
      <c r="D188" s="58">
        <v>0</v>
      </c>
      <c r="E188" s="58">
        <v>91015.232446418668</v>
      </c>
      <c r="F188" s="58">
        <v>0</v>
      </c>
      <c r="G188" s="58">
        <v>0</v>
      </c>
      <c r="H188" s="58">
        <v>0</v>
      </c>
      <c r="I188" s="58">
        <v>0</v>
      </c>
      <c r="J188" s="59">
        <f t="shared" si="4"/>
        <v>102795.01639953541</v>
      </c>
      <c r="K188" s="150"/>
      <c r="M188" s="150"/>
    </row>
    <row r="189" spans="1:13" ht="20.100000000000001" customHeight="1" x14ac:dyDescent="0.25">
      <c r="A189" s="161" t="s">
        <v>44</v>
      </c>
      <c r="B189" s="58">
        <v>183471.6414739301</v>
      </c>
      <c r="C189" s="58">
        <v>0</v>
      </c>
      <c r="D189" s="58">
        <v>172282.19836563483</v>
      </c>
      <c r="E189" s="58">
        <v>45712.75218686289</v>
      </c>
      <c r="F189" s="58">
        <v>0</v>
      </c>
      <c r="G189" s="58">
        <v>0</v>
      </c>
      <c r="H189" s="58">
        <v>1551.2499695939086</v>
      </c>
      <c r="I189" s="58">
        <v>39.99898528665652</v>
      </c>
      <c r="J189" s="59">
        <f t="shared" si="4"/>
        <v>403057.84098130837</v>
      </c>
      <c r="K189" s="150"/>
      <c r="M189" s="150"/>
    </row>
    <row r="190" spans="1:13" ht="20.100000000000001" customHeight="1" x14ac:dyDescent="0.25">
      <c r="A190" s="161" t="s">
        <v>93</v>
      </c>
      <c r="B190" s="58">
        <v>42207.71236922664</v>
      </c>
      <c r="C190" s="58">
        <v>646.5785975308853</v>
      </c>
      <c r="D190" s="58">
        <v>5730.2755323707552</v>
      </c>
      <c r="E190" s="58">
        <v>134388.1969597197</v>
      </c>
      <c r="F190" s="58">
        <v>0</v>
      </c>
      <c r="G190" s="58">
        <v>0</v>
      </c>
      <c r="H190" s="58">
        <v>0</v>
      </c>
      <c r="I190" s="58">
        <v>39.099601593625501</v>
      </c>
      <c r="J190" s="59">
        <f t="shared" si="4"/>
        <v>183011.8630604416</v>
      </c>
      <c r="K190" s="150"/>
      <c r="M190" s="150"/>
    </row>
    <row r="191" spans="1:13" ht="20.100000000000001" customHeight="1" x14ac:dyDescent="0.25">
      <c r="A191" s="161" t="s">
        <v>94</v>
      </c>
      <c r="B191" s="58">
        <v>0</v>
      </c>
      <c r="C191" s="58">
        <v>0</v>
      </c>
      <c r="D191" s="58">
        <v>0</v>
      </c>
      <c r="E191" s="58">
        <v>8476.8220463574544</v>
      </c>
      <c r="F191" s="58">
        <v>0</v>
      </c>
      <c r="G191" s="58">
        <v>0</v>
      </c>
      <c r="H191" s="58">
        <v>0</v>
      </c>
      <c r="I191" s="58">
        <v>0</v>
      </c>
      <c r="J191" s="59">
        <f t="shared" si="4"/>
        <v>8476.8220463574544</v>
      </c>
      <c r="K191" s="150"/>
      <c r="M191" s="150"/>
    </row>
    <row r="192" spans="1:13" ht="20.100000000000001" customHeight="1" x14ac:dyDescent="0.25">
      <c r="A192" s="161" t="s">
        <v>95</v>
      </c>
      <c r="B192" s="58">
        <v>4004.047982189818</v>
      </c>
      <c r="C192" s="58">
        <v>133.0067607440667</v>
      </c>
      <c r="D192" s="58">
        <v>294.29207308565054</v>
      </c>
      <c r="E192" s="58">
        <v>49144.274377406131</v>
      </c>
      <c r="F192" s="58">
        <v>0</v>
      </c>
      <c r="G192" s="58">
        <v>0</v>
      </c>
      <c r="H192" s="58">
        <v>0</v>
      </c>
      <c r="I192" s="58">
        <v>0</v>
      </c>
      <c r="J192" s="59">
        <f t="shared" si="4"/>
        <v>53575.621193425664</v>
      </c>
      <c r="K192" s="150"/>
      <c r="M192" s="150"/>
    </row>
    <row r="193" spans="1:13" ht="20.100000000000001" customHeight="1" x14ac:dyDescent="0.25">
      <c r="A193" s="161" t="s">
        <v>96</v>
      </c>
      <c r="B193" s="58">
        <v>11026.494704938726</v>
      </c>
      <c r="C193" s="58">
        <v>0</v>
      </c>
      <c r="D193" s="58">
        <v>0</v>
      </c>
      <c r="E193" s="58">
        <v>57781.110188771556</v>
      </c>
      <c r="F193" s="58">
        <v>0</v>
      </c>
      <c r="G193" s="58">
        <v>0</v>
      </c>
      <c r="H193" s="58">
        <v>153.35185185185182</v>
      </c>
      <c r="I193" s="58">
        <v>0</v>
      </c>
      <c r="J193" s="59">
        <f t="shared" si="4"/>
        <v>68960.956745562144</v>
      </c>
      <c r="K193" s="150"/>
      <c r="M193" s="150"/>
    </row>
    <row r="194" spans="1:13" ht="20.100000000000001" customHeight="1" x14ac:dyDescent="0.25">
      <c r="A194" s="161" t="s">
        <v>97</v>
      </c>
      <c r="B194" s="58">
        <v>192.10724229426751</v>
      </c>
      <c r="C194" s="58">
        <v>0</v>
      </c>
      <c r="D194" s="58">
        <v>0</v>
      </c>
      <c r="E194" s="58">
        <v>341668.44487485208</v>
      </c>
      <c r="F194" s="58">
        <v>5773.3590151094295</v>
      </c>
      <c r="G194" s="58">
        <v>2479.4484461150346</v>
      </c>
      <c r="H194" s="58">
        <v>2505.1931348225316</v>
      </c>
      <c r="I194" s="58">
        <v>133.63834869889948</v>
      </c>
      <c r="J194" s="59">
        <f t="shared" si="4"/>
        <v>352752.19106189226</v>
      </c>
      <c r="K194" s="150"/>
      <c r="M194" s="150"/>
    </row>
    <row r="195" spans="1:13" ht="20.100000000000001" customHeight="1" x14ac:dyDescent="0.25">
      <c r="A195" s="161" t="s">
        <v>98</v>
      </c>
      <c r="B195" s="58">
        <v>71288.346595849638</v>
      </c>
      <c r="C195" s="58">
        <v>0</v>
      </c>
      <c r="D195" s="58">
        <v>5048.8143718922893</v>
      </c>
      <c r="E195" s="58">
        <v>0</v>
      </c>
      <c r="F195" s="58">
        <v>0</v>
      </c>
      <c r="G195" s="58">
        <v>0</v>
      </c>
      <c r="H195" s="58">
        <v>0</v>
      </c>
      <c r="I195" s="58">
        <v>0</v>
      </c>
      <c r="J195" s="59">
        <f t="shared" si="4"/>
        <v>76337.160967741933</v>
      </c>
      <c r="K195" s="150"/>
      <c r="M195" s="150"/>
    </row>
    <row r="196" spans="1:13" ht="20.100000000000001" customHeight="1" x14ac:dyDescent="0.25">
      <c r="A196" s="161" t="s">
        <v>99</v>
      </c>
      <c r="B196" s="58">
        <v>16.859329615530392</v>
      </c>
      <c r="C196" s="58">
        <v>62060.61399801603</v>
      </c>
      <c r="D196" s="58">
        <v>2519.3554002715255</v>
      </c>
      <c r="E196" s="58">
        <v>15340.81056058719</v>
      </c>
      <c r="F196" s="58">
        <v>12117.349193964867</v>
      </c>
      <c r="G196" s="58">
        <v>0</v>
      </c>
      <c r="H196" s="58">
        <v>0</v>
      </c>
      <c r="I196" s="58">
        <v>379.03693450682385</v>
      </c>
      <c r="J196" s="59">
        <f t="shared" si="4"/>
        <v>92434.025416961958</v>
      </c>
      <c r="K196" s="150"/>
      <c r="M196" s="150"/>
    </row>
    <row r="197" spans="1:13" ht="20.100000000000001" customHeight="1" x14ac:dyDescent="0.25">
      <c r="A197" s="161" t="s">
        <v>100</v>
      </c>
      <c r="B197" s="58">
        <v>79161.647682774768</v>
      </c>
      <c r="C197" s="58">
        <v>0</v>
      </c>
      <c r="D197" s="58">
        <v>0</v>
      </c>
      <c r="E197" s="58">
        <v>1510.87</v>
      </c>
      <c r="F197" s="58">
        <v>1008.15</v>
      </c>
      <c r="G197" s="58">
        <v>0</v>
      </c>
      <c r="H197" s="58">
        <v>0</v>
      </c>
      <c r="I197" s="58">
        <v>0</v>
      </c>
      <c r="J197" s="59">
        <f t="shared" si="4"/>
        <v>81680.667682774758</v>
      </c>
      <c r="K197" s="150"/>
      <c r="M197" s="150"/>
    </row>
    <row r="198" spans="1:13" ht="20.100000000000001" customHeight="1" x14ac:dyDescent="0.25">
      <c r="A198" s="161" t="s">
        <v>61</v>
      </c>
      <c r="B198" s="58">
        <v>993388.70190000848</v>
      </c>
      <c r="C198" s="58">
        <v>32907.261066212093</v>
      </c>
      <c r="D198" s="58">
        <v>15266.095289085068</v>
      </c>
      <c r="E198" s="58">
        <v>75832.961778768731</v>
      </c>
      <c r="F198" s="58">
        <v>368021.80952813686</v>
      </c>
      <c r="G198" s="58">
        <v>475178.37030149694</v>
      </c>
      <c r="H198" s="58">
        <v>171552.11098364551</v>
      </c>
      <c r="I198" s="58">
        <v>46511.95585819237</v>
      </c>
      <c r="J198" s="59">
        <f t="shared" si="4"/>
        <v>2178659.2667055461</v>
      </c>
      <c r="K198" s="150"/>
      <c r="M198" s="150"/>
    </row>
    <row r="199" spans="1:13" ht="20.100000000000001" customHeight="1" x14ac:dyDescent="0.25">
      <c r="A199" s="161" t="s">
        <v>62</v>
      </c>
      <c r="B199" s="58">
        <v>13925.910331276407</v>
      </c>
      <c r="C199" s="58">
        <v>91333.726493358321</v>
      </c>
      <c r="D199" s="58">
        <v>14157.592361984654</v>
      </c>
      <c r="E199" s="58">
        <v>10045.628614364816</v>
      </c>
      <c r="F199" s="58">
        <v>138196.49177265976</v>
      </c>
      <c r="G199" s="58">
        <v>8756.0290151276131</v>
      </c>
      <c r="H199" s="58">
        <v>20528.365811488133</v>
      </c>
      <c r="I199" s="58">
        <v>144683.57212311975</v>
      </c>
      <c r="J199" s="59">
        <f t="shared" si="4"/>
        <v>441627.31652337953</v>
      </c>
      <c r="K199" s="150"/>
      <c r="M199" s="150"/>
    </row>
    <row r="200" spans="1:13" ht="20.100000000000001" customHeight="1" x14ac:dyDescent="0.25">
      <c r="A200" s="161" t="s">
        <v>63</v>
      </c>
      <c r="B200" s="58">
        <v>8929.7472425454289</v>
      </c>
      <c r="C200" s="58">
        <v>177325.07109636543</v>
      </c>
      <c r="D200" s="58">
        <v>158075.60589211763</v>
      </c>
      <c r="E200" s="58">
        <v>130177.30220532007</v>
      </c>
      <c r="F200" s="58">
        <v>41192.317716286736</v>
      </c>
      <c r="G200" s="58">
        <v>22123.641380190944</v>
      </c>
      <c r="H200" s="58">
        <v>166477.42539728517</v>
      </c>
      <c r="I200" s="58">
        <v>9496.9890698885811</v>
      </c>
      <c r="J200" s="59">
        <f t="shared" si="4"/>
        <v>713798.1</v>
      </c>
      <c r="K200" s="150"/>
      <c r="M200" s="150"/>
    </row>
    <row r="201" spans="1:13" ht="20.100000000000001" customHeight="1" x14ac:dyDescent="0.25">
      <c r="A201" s="161" t="s">
        <v>64</v>
      </c>
      <c r="B201" s="58">
        <v>1849.4894093882172</v>
      </c>
      <c r="C201" s="58">
        <v>0</v>
      </c>
      <c r="D201" s="58">
        <v>2813.3664483745811</v>
      </c>
      <c r="E201" s="58">
        <v>3.5747899159663867</v>
      </c>
      <c r="F201" s="58">
        <v>2142.84694164046</v>
      </c>
      <c r="G201" s="58">
        <v>10780.563955429334</v>
      </c>
      <c r="H201" s="58">
        <v>9171.9492664276768</v>
      </c>
      <c r="I201" s="58">
        <v>7097.5891888237638</v>
      </c>
      <c r="J201" s="59">
        <f t="shared" si="4"/>
        <v>33859.380000000005</v>
      </c>
      <c r="K201" s="150"/>
      <c r="M201" s="150"/>
    </row>
    <row r="202" spans="1:13" ht="20.100000000000001" customHeight="1" x14ac:dyDescent="0.25">
      <c r="A202" s="161" t="s">
        <v>65</v>
      </c>
      <c r="B202" s="58">
        <v>8717.3239836257981</v>
      </c>
      <c r="C202" s="58">
        <v>52527.23824847272</v>
      </c>
      <c r="D202" s="58">
        <v>618.41011091108817</v>
      </c>
      <c r="E202" s="58">
        <v>657.83724034459283</v>
      </c>
      <c r="F202" s="58">
        <v>98807.052391037214</v>
      </c>
      <c r="G202" s="58">
        <v>1268.066997196835</v>
      </c>
      <c r="H202" s="58">
        <v>825.10492425840755</v>
      </c>
      <c r="I202" s="58">
        <v>394104.65610415331</v>
      </c>
      <c r="J202" s="59">
        <f t="shared" si="4"/>
        <v>557525.68999999994</v>
      </c>
      <c r="K202" s="150"/>
      <c r="M202" s="150"/>
    </row>
    <row r="203" spans="1:13" ht="20.100000000000001" customHeight="1" x14ac:dyDescent="0.25">
      <c r="A203" s="161" t="s">
        <v>66</v>
      </c>
      <c r="B203" s="58">
        <v>16889.237449862241</v>
      </c>
      <c r="C203" s="58">
        <v>115686.46235264803</v>
      </c>
      <c r="D203" s="58">
        <v>29.734715629122793</v>
      </c>
      <c r="E203" s="58">
        <v>416.04956458745937</v>
      </c>
      <c r="F203" s="58">
        <v>234051.23160027858</v>
      </c>
      <c r="G203" s="58">
        <v>0</v>
      </c>
      <c r="H203" s="58">
        <v>0</v>
      </c>
      <c r="I203" s="58">
        <v>2102.9388455029784</v>
      </c>
      <c r="J203" s="59">
        <f t="shared" si="4"/>
        <v>369175.65452850837</v>
      </c>
      <c r="K203" s="150"/>
      <c r="M203" s="150"/>
    </row>
    <row r="204" spans="1:13" ht="20.100000000000001" customHeight="1" x14ac:dyDescent="0.25">
      <c r="A204" s="161" t="s">
        <v>67</v>
      </c>
      <c r="B204" s="58">
        <v>209511.29546709155</v>
      </c>
      <c r="C204" s="58">
        <v>62115.782079589524</v>
      </c>
      <c r="D204" s="58">
        <v>211736.71384286985</v>
      </c>
      <c r="E204" s="58">
        <v>397160.20921772096</v>
      </c>
      <c r="F204" s="58">
        <v>181165.03146164902</v>
      </c>
      <c r="G204" s="58">
        <v>156704.7289324583</v>
      </c>
      <c r="H204" s="58">
        <v>253791.43301647037</v>
      </c>
      <c r="I204" s="58">
        <v>66825.575982150389</v>
      </c>
      <c r="J204" s="59">
        <f t="shared" si="4"/>
        <v>1539010.77</v>
      </c>
      <c r="K204" s="150"/>
      <c r="M204" s="150"/>
    </row>
    <row r="205" spans="1:13" ht="20.100000000000001" customHeight="1" x14ac:dyDescent="0.25">
      <c r="A205" s="161" t="s">
        <v>68</v>
      </c>
      <c r="B205" s="58">
        <v>22.340241691842898</v>
      </c>
      <c r="C205" s="58">
        <v>775.25201834862389</v>
      </c>
      <c r="D205" s="58">
        <v>4.0764705882352947</v>
      </c>
      <c r="E205" s="58">
        <v>0</v>
      </c>
      <c r="F205" s="58">
        <v>34646.708197514519</v>
      </c>
      <c r="G205" s="58">
        <v>2985.6871132578221</v>
      </c>
      <c r="H205" s="58">
        <v>0</v>
      </c>
      <c r="I205" s="58">
        <v>208.30163427463768</v>
      </c>
      <c r="J205" s="59">
        <f t="shared" si="4"/>
        <v>38642.365675675675</v>
      </c>
      <c r="K205" s="150"/>
      <c r="M205" s="150"/>
    </row>
    <row r="206" spans="1:13" ht="20.100000000000001" customHeight="1" x14ac:dyDescent="0.25">
      <c r="A206" s="161" t="s">
        <v>69</v>
      </c>
      <c r="B206" s="58">
        <v>35702.182400664009</v>
      </c>
      <c r="C206" s="58">
        <v>35.825449797229489</v>
      </c>
      <c r="D206" s="58">
        <v>0</v>
      </c>
      <c r="E206" s="58">
        <v>33.064839384118606</v>
      </c>
      <c r="F206" s="58">
        <v>4253.5162916639501</v>
      </c>
      <c r="G206" s="58">
        <v>6.1787207617470497</v>
      </c>
      <c r="H206" s="58">
        <v>0</v>
      </c>
      <c r="I206" s="58">
        <v>39243.679477449819</v>
      </c>
      <c r="J206" s="59">
        <f t="shared" si="4"/>
        <v>79274.447179720883</v>
      </c>
      <c r="K206" s="150"/>
      <c r="M206" s="150"/>
    </row>
    <row r="207" spans="1:13" ht="20.100000000000001" customHeight="1" x14ac:dyDescent="0.25">
      <c r="A207" s="161" t="s">
        <v>101</v>
      </c>
      <c r="B207" s="58">
        <v>29486.323473053071</v>
      </c>
      <c r="C207" s="58">
        <v>1669.5006756454281</v>
      </c>
      <c r="D207" s="58">
        <v>829.18761810957267</v>
      </c>
      <c r="E207" s="58">
        <v>5600.3228466647724</v>
      </c>
      <c r="F207" s="58">
        <v>184148.52726951515</v>
      </c>
      <c r="G207" s="58">
        <v>0</v>
      </c>
      <c r="H207" s="58">
        <v>0</v>
      </c>
      <c r="I207" s="58">
        <v>7972.9184302068888</v>
      </c>
      <c r="J207" s="59">
        <f t="shared" si="4"/>
        <v>229706.78031319487</v>
      </c>
      <c r="K207" s="150"/>
      <c r="M207" s="150"/>
    </row>
    <row r="208" spans="1:13" ht="20.100000000000001" customHeight="1" x14ac:dyDescent="0.25">
      <c r="A208" s="161" t="s">
        <v>111</v>
      </c>
      <c r="B208" s="58">
        <v>45.74123309097866</v>
      </c>
      <c r="C208" s="58">
        <v>35.571468978420924</v>
      </c>
      <c r="D208" s="58">
        <v>0</v>
      </c>
      <c r="E208" s="58">
        <v>1552.7384870051965</v>
      </c>
      <c r="F208" s="58">
        <v>16553.401107197875</v>
      </c>
      <c r="G208" s="58">
        <v>1.496741214057508</v>
      </c>
      <c r="H208" s="58">
        <v>0</v>
      </c>
      <c r="I208" s="58">
        <v>29.510962513470346</v>
      </c>
      <c r="J208" s="59">
        <f t="shared" si="4"/>
        <v>18218.46</v>
      </c>
      <c r="K208" s="150"/>
      <c r="M208" s="150"/>
    </row>
    <row r="209" spans="1:13" ht="20.100000000000001" customHeight="1" x14ac:dyDescent="0.25">
      <c r="A209" s="161" t="s">
        <v>112</v>
      </c>
      <c r="B209" s="58">
        <v>8502.8099781796336</v>
      </c>
      <c r="C209" s="58">
        <v>497.56171503912077</v>
      </c>
      <c r="D209" s="58">
        <v>289.28336380255934</v>
      </c>
      <c r="E209" s="58">
        <v>16.595148243195755</v>
      </c>
      <c r="F209" s="58">
        <v>5589.1197112318914</v>
      </c>
      <c r="G209" s="58">
        <v>12063.898813545064</v>
      </c>
      <c r="H209" s="58">
        <v>0</v>
      </c>
      <c r="I209" s="58">
        <v>577.8312699585357</v>
      </c>
      <c r="J209" s="59">
        <f t="shared" si="4"/>
        <v>27537.1</v>
      </c>
      <c r="K209" s="150"/>
      <c r="M209" s="150"/>
    </row>
    <row r="210" spans="1:13" ht="20.100000000000001" customHeight="1" x14ac:dyDescent="0.25">
      <c r="A210" s="161" t="s">
        <v>113</v>
      </c>
      <c r="B210" s="58">
        <v>4475.1155392633855</v>
      </c>
      <c r="C210" s="58">
        <v>108.00582606967856</v>
      </c>
      <c r="D210" s="58">
        <v>903.24319910514544</v>
      </c>
      <c r="E210" s="58">
        <v>2111.1628116607017</v>
      </c>
      <c r="F210" s="58">
        <v>6875.9028452519033</v>
      </c>
      <c r="G210" s="58">
        <v>1316.4486588936029</v>
      </c>
      <c r="H210" s="58">
        <v>1255.89723636351</v>
      </c>
      <c r="I210" s="58">
        <v>4624.6513407227812</v>
      </c>
      <c r="J210" s="59">
        <f t="shared" si="4"/>
        <v>21670.427457330712</v>
      </c>
      <c r="K210" s="150"/>
      <c r="M210" s="150"/>
    </row>
    <row r="211" spans="1:13" ht="20.100000000000001" customHeight="1" x14ac:dyDescent="0.25">
      <c r="A211" s="161" t="s">
        <v>114</v>
      </c>
      <c r="B211" s="58">
        <v>6563.423508787113</v>
      </c>
      <c r="C211" s="58">
        <v>258.4275237664101</v>
      </c>
      <c r="D211" s="58">
        <v>10960.951562348406</v>
      </c>
      <c r="E211" s="58">
        <v>0</v>
      </c>
      <c r="F211" s="58">
        <v>140784.74270840574</v>
      </c>
      <c r="G211" s="58">
        <v>25863.354820776971</v>
      </c>
      <c r="H211" s="58">
        <v>86618.677049576232</v>
      </c>
      <c r="I211" s="58">
        <v>38096.359472233737</v>
      </c>
      <c r="J211" s="59">
        <f t="shared" si="4"/>
        <v>309145.9366458946</v>
      </c>
      <c r="K211" s="150"/>
      <c r="M211" s="150"/>
    </row>
    <row r="212" spans="1:13" s="147" customFormat="1" ht="20.100000000000001" customHeight="1" x14ac:dyDescent="0.25">
      <c r="A212" s="189" t="s">
        <v>115</v>
      </c>
      <c r="B212" s="143">
        <v>2192.89444044838</v>
      </c>
      <c r="C212" s="143">
        <v>32319.881908874959</v>
      </c>
      <c r="D212" s="143">
        <v>30731.883189969929</v>
      </c>
      <c r="E212" s="143">
        <v>140.46994922295735</v>
      </c>
      <c r="F212" s="143">
        <v>26875.387358767297</v>
      </c>
      <c r="G212" s="143">
        <v>3573.7105526997761</v>
      </c>
      <c r="H212" s="143">
        <v>24.515891803453513</v>
      </c>
      <c r="I212" s="143">
        <v>7543.335866156569</v>
      </c>
      <c r="J212" s="190">
        <f t="shared" si="4"/>
        <v>103402.07915794333</v>
      </c>
      <c r="K212" s="150"/>
      <c r="L212" s="148"/>
      <c r="M212" s="150"/>
    </row>
    <row r="213" spans="1:13" ht="20.100000000000001" customHeight="1" x14ac:dyDescent="0.25">
      <c r="A213" s="161" t="s">
        <v>107</v>
      </c>
      <c r="B213" s="58">
        <v>27978.956393246357</v>
      </c>
      <c r="C213" s="58">
        <v>480.88213155386325</v>
      </c>
      <c r="D213" s="58">
        <v>2753.2590504308137</v>
      </c>
      <c r="E213" s="58">
        <v>448.01810974536556</v>
      </c>
      <c r="F213" s="58">
        <v>69.609157367563455</v>
      </c>
      <c r="G213" s="58">
        <v>706.5078583337604</v>
      </c>
      <c r="H213" s="58">
        <v>790.97623011497274</v>
      </c>
      <c r="I213" s="58">
        <v>13795.131069207297</v>
      </c>
      <c r="J213" s="59">
        <f t="shared" si="4"/>
        <v>47023.339999999989</v>
      </c>
      <c r="K213" s="150"/>
      <c r="M213" s="150"/>
    </row>
    <row r="214" spans="1:13" ht="20.100000000000001" customHeight="1" x14ac:dyDescent="0.25">
      <c r="A214" s="161" t="s">
        <v>116</v>
      </c>
      <c r="B214" s="58">
        <v>94546.63703199022</v>
      </c>
      <c r="C214" s="58">
        <v>38625.788308904819</v>
      </c>
      <c r="D214" s="58">
        <v>6225.7115358347792</v>
      </c>
      <c r="E214" s="58">
        <v>29903.822245328469</v>
      </c>
      <c r="F214" s="58">
        <v>54915.542967297588</v>
      </c>
      <c r="G214" s="58">
        <v>17.491502761306528</v>
      </c>
      <c r="H214" s="58">
        <v>0</v>
      </c>
      <c r="I214" s="58">
        <v>29555.986407882814</v>
      </c>
      <c r="J214" s="59">
        <f t="shared" si="4"/>
        <v>253790.98000000004</v>
      </c>
      <c r="K214" s="150"/>
      <c r="M214" s="150"/>
    </row>
    <row r="215" spans="1:13" ht="20.100000000000001" customHeight="1" x14ac:dyDescent="0.25">
      <c r="A215" s="161" t="s">
        <v>70</v>
      </c>
      <c r="B215" s="58">
        <v>9643692.4413282368</v>
      </c>
      <c r="C215" s="58">
        <v>596306.67429603264</v>
      </c>
      <c r="D215" s="58">
        <v>56214617.77487392</v>
      </c>
      <c r="E215" s="58">
        <v>1143622.6238661169</v>
      </c>
      <c r="F215" s="58">
        <v>1894083.264523631</v>
      </c>
      <c r="G215" s="58">
        <v>1957100.7703404503</v>
      </c>
      <c r="H215" s="58">
        <v>2184667.2264791066</v>
      </c>
      <c r="I215" s="58">
        <v>1282061.9942925088</v>
      </c>
      <c r="J215" s="59">
        <f t="shared" si="4"/>
        <v>74916152.770000011</v>
      </c>
      <c r="K215" s="150"/>
      <c r="M215" s="150"/>
    </row>
    <row r="216" spans="1:13" ht="20.100000000000001" customHeight="1" thickBot="1" x14ac:dyDescent="0.3">
      <c r="A216" s="162" t="s">
        <v>71</v>
      </c>
      <c r="B216" s="163">
        <v>802343.44504189026</v>
      </c>
      <c r="C216" s="163">
        <v>1132008.2568874843</v>
      </c>
      <c r="D216" s="163">
        <v>314789.27767416456</v>
      </c>
      <c r="E216" s="163">
        <v>758082.16529745806</v>
      </c>
      <c r="F216" s="163">
        <v>437019.92962348287</v>
      </c>
      <c r="G216" s="163">
        <v>192458.30561655006</v>
      </c>
      <c r="H216" s="163">
        <v>250167.36172033081</v>
      </c>
      <c r="I216" s="163">
        <v>179559.35813863881</v>
      </c>
      <c r="J216" s="164">
        <f>SUM(B216:I216)</f>
        <v>4066428.1</v>
      </c>
      <c r="K216" s="150"/>
      <c r="M216" s="150"/>
    </row>
    <row r="217" spans="1:13" s="147" customFormat="1" ht="12" customHeight="1" x14ac:dyDescent="0.25">
      <c r="A217" s="113" t="s">
        <v>72</v>
      </c>
      <c r="B217" s="115"/>
      <c r="C217" s="115"/>
      <c r="D217" s="112"/>
      <c r="E217" s="115"/>
      <c r="F217" s="112"/>
      <c r="G217" s="112"/>
      <c r="L217" s="148"/>
    </row>
    <row r="218" spans="1:13" s="147" customFormat="1" ht="13.5" customHeight="1" x14ac:dyDescent="0.25">
      <c r="A218" s="113" t="s">
        <v>73</v>
      </c>
      <c r="B218" s="112"/>
      <c r="C218" s="112"/>
      <c r="D218" s="112"/>
      <c r="E218" s="112"/>
      <c r="F218" s="112"/>
      <c r="G218" s="112"/>
      <c r="L218" s="148"/>
    </row>
    <row r="219" spans="1:13" s="147" customFormat="1" ht="14.25" customHeight="1" x14ac:dyDescent="0.25">
      <c r="A219" s="113" t="s">
        <v>268</v>
      </c>
      <c r="B219" s="112"/>
      <c r="C219" s="112"/>
      <c r="D219" s="112"/>
      <c r="E219" s="112"/>
      <c r="F219" s="112"/>
      <c r="G219" s="112"/>
      <c r="L219" s="148"/>
    </row>
    <row r="220" spans="1:13" s="147" customFormat="1" ht="12.75" customHeight="1" x14ac:dyDescent="0.25">
      <c r="A220" s="113" t="s">
        <v>244</v>
      </c>
      <c r="B220" s="112"/>
      <c r="C220" s="112"/>
      <c r="D220" s="112"/>
      <c r="E220" s="112"/>
      <c r="F220" s="112"/>
      <c r="G220" s="112"/>
      <c r="L220" s="148"/>
    </row>
    <row r="221" spans="1:13" s="147" customFormat="1" ht="13.5" customHeight="1" x14ac:dyDescent="0.25">
      <c r="A221" s="113" t="s">
        <v>267</v>
      </c>
      <c r="B221" s="112"/>
      <c r="C221" s="112"/>
      <c r="D221" s="112"/>
      <c r="E221" s="112"/>
      <c r="F221" s="112"/>
      <c r="G221" s="112"/>
      <c r="L221" s="148"/>
    </row>
    <row r="222" spans="1:13" s="147" customFormat="1" ht="13.5" customHeight="1" x14ac:dyDescent="0.25">
      <c r="A222" s="113"/>
      <c r="B222" s="112"/>
      <c r="C222" s="112"/>
      <c r="D222" s="112"/>
      <c r="E222" s="112"/>
      <c r="F222" s="112"/>
      <c r="G222" s="112"/>
      <c r="L222" s="148"/>
    </row>
    <row r="223" spans="1:13" s="147" customFormat="1" x14ac:dyDescent="0.25">
      <c r="A223" s="113"/>
      <c r="B223" s="112"/>
      <c r="C223" s="112"/>
      <c r="D223" s="112"/>
      <c r="E223" s="112"/>
      <c r="F223" s="112"/>
      <c r="G223" s="112"/>
      <c r="L223" s="148"/>
    </row>
    <row r="224" spans="1:13" s="147" customFormat="1" x14ac:dyDescent="0.25">
      <c r="A224" s="113"/>
      <c r="B224" s="112"/>
      <c r="C224" s="112"/>
      <c r="D224" s="112"/>
      <c r="E224" s="112"/>
      <c r="F224" s="112"/>
      <c r="G224" s="112"/>
      <c r="L224" s="148"/>
    </row>
    <row r="225" spans="1:13" s="147" customFormat="1" x14ac:dyDescent="0.25">
      <c r="L225" s="148"/>
    </row>
    <row r="226" spans="1:13" s="147" customFormat="1" x14ac:dyDescent="0.25">
      <c r="A226" s="199" t="s">
        <v>280</v>
      </c>
      <c r="B226" s="199"/>
      <c r="C226" s="199"/>
      <c r="D226" s="199"/>
      <c r="E226" s="199"/>
      <c r="F226" s="199"/>
      <c r="G226" s="199"/>
      <c r="H226" s="199"/>
      <c r="I226" s="199"/>
      <c r="J226" s="199"/>
      <c r="L226" s="148"/>
    </row>
    <row r="227" spans="1:13" s="147" customFormat="1" ht="16.5" thickBot="1" x14ac:dyDescent="0.3">
      <c r="A227" s="199" t="s">
        <v>88</v>
      </c>
      <c r="B227" s="199"/>
      <c r="C227" s="199"/>
      <c r="D227" s="199"/>
      <c r="E227" s="199"/>
      <c r="F227" s="199"/>
      <c r="G227" s="199"/>
      <c r="H227" s="199"/>
      <c r="I227" s="199"/>
      <c r="J227" s="199"/>
      <c r="L227" s="148"/>
    </row>
    <row r="228" spans="1:13" ht="19.5" customHeight="1" x14ac:dyDescent="0.25">
      <c r="A228" s="65" t="s">
        <v>1</v>
      </c>
      <c r="B228" s="66" t="s">
        <v>2</v>
      </c>
      <c r="C228" s="66" t="s">
        <v>3</v>
      </c>
      <c r="D228" s="66" t="s">
        <v>4</v>
      </c>
      <c r="E228" s="66" t="s">
        <v>5</v>
      </c>
      <c r="F228" s="66" t="s">
        <v>6</v>
      </c>
      <c r="G228" s="66" t="s">
        <v>7</v>
      </c>
      <c r="H228" s="66" t="s">
        <v>8</v>
      </c>
      <c r="I228" s="66" t="s">
        <v>9</v>
      </c>
      <c r="J228" s="67" t="s">
        <v>10</v>
      </c>
    </row>
    <row r="229" spans="1:13" ht="20.100000000000001" customHeight="1" x14ac:dyDescent="0.25">
      <c r="A229" s="161" t="s">
        <v>243</v>
      </c>
      <c r="B229" s="58">
        <v>198727.56196412857</v>
      </c>
      <c r="C229" s="58">
        <v>7424765.5031185448</v>
      </c>
      <c r="D229" s="58">
        <v>2985707.4768764619</v>
      </c>
      <c r="E229" s="58">
        <v>2307204.0691737002</v>
      </c>
      <c r="F229" s="58">
        <v>214935.47441337176</v>
      </c>
      <c r="G229" s="58">
        <v>0</v>
      </c>
      <c r="H229" s="58">
        <v>626075.44434905646</v>
      </c>
      <c r="I229" s="58">
        <v>287995.4701047361</v>
      </c>
      <c r="J229" s="59">
        <f t="shared" ref="J229:J267" si="5">SUM(B229:I229)</f>
        <v>14045410.999999998</v>
      </c>
      <c r="K229" s="150"/>
      <c r="M229" s="150"/>
    </row>
    <row r="230" spans="1:13" ht="20.100000000000001" customHeight="1" x14ac:dyDescent="0.25">
      <c r="A230" s="161" t="s">
        <v>12</v>
      </c>
      <c r="B230" s="58">
        <v>160109.91324322682</v>
      </c>
      <c r="C230" s="58">
        <v>90104.251014653346</v>
      </c>
      <c r="D230" s="58">
        <v>203674.7873596006</v>
      </c>
      <c r="E230" s="58">
        <v>69925.230261150617</v>
      </c>
      <c r="F230" s="58">
        <v>134507.17707839259</v>
      </c>
      <c r="G230" s="58">
        <v>160039.40343614784</v>
      </c>
      <c r="H230" s="58">
        <v>1131390.9811310244</v>
      </c>
      <c r="I230" s="58">
        <v>66335.873383120706</v>
      </c>
      <c r="J230" s="59">
        <f t="shared" si="5"/>
        <v>2016087.616907317</v>
      </c>
      <c r="K230" s="150"/>
      <c r="M230" s="150"/>
    </row>
    <row r="231" spans="1:13" ht="20.100000000000001" customHeight="1" x14ac:dyDescent="0.25">
      <c r="A231" s="161" t="s">
        <v>13</v>
      </c>
      <c r="B231" s="58">
        <v>0</v>
      </c>
      <c r="C231" s="58">
        <v>0</v>
      </c>
      <c r="D231" s="58">
        <v>60</v>
      </c>
      <c r="E231" s="58">
        <v>571.87503168567798</v>
      </c>
      <c r="F231" s="58">
        <v>0</v>
      </c>
      <c r="G231" s="58">
        <v>2390.2389096141123</v>
      </c>
      <c r="H231" s="58">
        <v>3764.5471698113211</v>
      </c>
      <c r="I231" s="58">
        <v>0</v>
      </c>
      <c r="J231" s="59">
        <f t="shared" si="5"/>
        <v>6786.6611111111115</v>
      </c>
      <c r="K231" s="150"/>
      <c r="M231" s="150"/>
    </row>
    <row r="232" spans="1:13" ht="20.100000000000001" customHeight="1" x14ac:dyDescent="0.25">
      <c r="A232" s="161" t="s">
        <v>14</v>
      </c>
      <c r="B232" s="58">
        <v>104096.57467497076</v>
      </c>
      <c r="C232" s="58">
        <v>9889971.3550592829</v>
      </c>
      <c r="D232" s="58">
        <v>300568.84978688543</v>
      </c>
      <c r="E232" s="58">
        <v>8338.3768713445952</v>
      </c>
      <c r="F232" s="58">
        <v>1052396.6617413301</v>
      </c>
      <c r="G232" s="58">
        <v>292887.04442351242</v>
      </c>
      <c r="H232" s="58">
        <v>559779.28023861791</v>
      </c>
      <c r="I232" s="58">
        <v>1916639.9568661284</v>
      </c>
      <c r="J232" s="59">
        <f t="shared" si="5"/>
        <v>14124678.099662071</v>
      </c>
      <c r="K232" s="150"/>
      <c r="M232" s="150"/>
    </row>
    <row r="233" spans="1:13" ht="20.100000000000001" customHeight="1" x14ac:dyDescent="0.25">
      <c r="A233" s="161" t="s">
        <v>15</v>
      </c>
      <c r="B233" s="58">
        <v>997.8736076874743</v>
      </c>
      <c r="C233" s="58">
        <v>2126.6085823612834</v>
      </c>
      <c r="D233" s="58">
        <v>34685.089190452971</v>
      </c>
      <c r="E233" s="58">
        <v>71.360996741502476</v>
      </c>
      <c r="F233" s="58">
        <v>0</v>
      </c>
      <c r="G233" s="58">
        <v>78.425742252167552</v>
      </c>
      <c r="H233" s="58">
        <v>148892.20708075204</v>
      </c>
      <c r="I233" s="58">
        <v>13533.124725297015</v>
      </c>
      <c r="J233" s="59">
        <f t="shared" si="5"/>
        <v>200384.68992554446</v>
      </c>
      <c r="K233" s="150"/>
      <c r="M233" s="150"/>
    </row>
    <row r="234" spans="1:13" ht="20.100000000000001" customHeight="1" x14ac:dyDescent="0.25">
      <c r="A234" s="161" t="s">
        <v>16</v>
      </c>
      <c r="B234" s="58">
        <v>17129.304446093905</v>
      </c>
      <c r="C234" s="58">
        <v>2835.4939982545084</v>
      </c>
      <c r="D234" s="58">
        <v>7344.0834123772875</v>
      </c>
      <c r="E234" s="58">
        <v>28053.532951851455</v>
      </c>
      <c r="F234" s="58">
        <v>44880.971866692962</v>
      </c>
      <c r="G234" s="58">
        <v>44802.748494323438</v>
      </c>
      <c r="H234" s="58">
        <v>402930.92037083698</v>
      </c>
      <c r="I234" s="58">
        <v>22349.490066893763</v>
      </c>
      <c r="J234" s="59">
        <f t="shared" si="5"/>
        <v>570326.54560732434</v>
      </c>
      <c r="K234" s="150"/>
      <c r="M234" s="150"/>
    </row>
    <row r="235" spans="1:13" ht="20.100000000000001" customHeight="1" x14ac:dyDescent="0.25">
      <c r="A235" s="161" t="s">
        <v>17</v>
      </c>
      <c r="B235" s="58">
        <v>2302.6403975184639</v>
      </c>
      <c r="C235" s="58">
        <v>1629.1902394095919</v>
      </c>
      <c r="D235" s="58">
        <v>9859.413629008046</v>
      </c>
      <c r="E235" s="58">
        <v>1405.1984394961678</v>
      </c>
      <c r="F235" s="58">
        <v>6337.3116856527613</v>
      </c>
      <c r="G235" s="58">
        <v>105561.40634739</v>
      </c>
      <c r="H235" s="58">
        <v>249876.09056902377</v>
      </c>
      <c r="I235" s="58">
        <v>109140.81770153211</v>
      </c>
      <c r="J235" s="59">
        <f t="shared" si="5"/>
        <v>486112.06900903088</v>
      </c>
      <c r="K235" s="150"/>
      <c r="M235" s="150"/>
    </row>
    <row r="236" spans="1:13" ht="20.100000000000001" customHeight="1" x14ac:dyDescent="0.25">
      <c r="A236" s="161" t="s">
        <v>18</v>
      </c>
      <c r="B236" s="58">
        <v>5367.0331701217856</v>
      </c>
      <c r="C236" s="58">
        <v>0</v>
      </c>
      <c r="D236" s="58">
        <v>2964.6373591500073</v>
      </c>
      <c r="E236" s="58">
        <v>0</v>
      </c>
      <c r="F236" s="58">
        <v>147.12966322696673</v>
      </c>
      <c r="G236" s="58">
        <v>4000.0739376320216</v>
      </c>
      <c r="H236" s="58">
        <v>7391.8843533106901</v>
      </c>
      <c r="I236" s="58">
        <v>3026.4243355754325</v>
      </c>
      <c r="J236" s="59">
        <f t="shared" si="5"/>
        <v>22897.182819016904</v>
      </c>
      <c r="K236" s="150"/>
      <c r="M236" s="150"/>
    </row>
    <row r="237" spans="1:13" ht="20.100000000000001" customHeight="1" x14ac:dyDescent="0.25">
      <c r="A237" s="161" t="s">
        <v>19</v>
      </c>
      <c r="B237" s="58">
        <v>8155.9229347511027</v>
      </c>
      <c r="C237" s="58">
        <v>8029.2914907099321</v>
      </c>
      <c r="D237" s="58">
        <v>25663.706671727585</v>
      </c>
      <c r="E237" s="58">
        <v>1485.0279428564027</v>
      </c>
      <c r="F237" s="58">
        <v>53187.577400207039</v>
      </c>
      <c r="G237" s="58">
        <v>140464.50424212791</v>
      </c>
      <c r="H237" s="58">
        <v>371409.29294023372</v>
      </c>
      <c r="I237" s="58">
        <v>5045.2697299874044</v>
      </c>
      <c r="J237" s="59">
        <f t="shared" si="5"/>
        <v>613440.59335260105</v>
      </c>
      <c r="K237" s="150"/>
      <c r="M237" s="150"/>
    </row>
    <row r="238" spans="1:13" ht="20.100000000000001" customHeight="1" x14ac:dyDescent="0.25">
      <c r="A238" s="161" t="s">
        <v>90</v>
      </c>
      <c r="B238" s="58">
        <v>150730.92631269994</v>
      </c>
      <c r="C238" s="58">
        <v>0</v>
      </c>
      <c r="D238" s="58">
        <v>276.90301288571737</v>
      </c>
      <c r="E238" s="58">
        <v>35403.895115602943</v>
      </c>
      <c r="F238" s="58">
        <v>0</v>
      </c>
      <c r="G238" s="58">
        <v>0</v>
      </c>
      <c r="H238" s="58">
        <v>2218.0794547777937</v>
      </c>
      <c r="I238" s="58">
        <v>0</v>
      </c>
      <c r="J238" s="59">
        <f t="shared" si="5"/>
        <v>188629.80389596638</v>
      </c>
      <c r="K238" s="150"/>
      <c r="M238" s="150"/>
    </row>
    <row r="239" spans="1:13" ht="20.100000000000001" customHeight="1" x14ac:dyDescent="0.25">
      <c r="A239" s="161" t="s">
        <v>20</v>
      </c>
      <c r="B239" s="58">
        <v>366696.78833260824</v>
      </c>
      <c r="C239" s="58">
        <v>315477.01561478991</v>
      </c>
      <c r="D239" s="58">
        <v>16792.102392483062</v>
      </c>
      <c r="E239" s="58">
        <v>461497.86801960215</v>
      </c>
      <c r="F239" s="58">
        <v>78747.68411990453</v>
      </c>
      <c r="G239" s="58">
        <v>96154.569372102269</v>
      </c>
      <c r="H239" s="58">
        <v>615646.06594467454</v>
      </c>
      <c r="I239" s="58">
        <v>87521.214722712146</v>
      </c>
      <c r="J239" s="59">
        <f t="shared" si="5"/>
        <v>2038533.3085188763</v>
      </c>
      <c r="K239" s="150"/>
      <c r="M239" s="150"/>
    </row>
    <row r="240" spans="1:13" ht="20.100000000000001" customHeight="1" x14ac:dyDescent="0.25">
      <c r="A240" s="161" t="s">
        <v>21</v>
      </c>
      <c r="B240" s="58">
        <v>11318.927432962324</v>
      </c>
      <c r="C240" s="58">
        <v>189976.77907468905</v>
      </c>
      <c r="D240" s="58">
        <v>4496.1708263242508</v>
      </c>
      <c r="E240" s="58">
        <v>26244.759833628068</v>
      </c>
      <c r="F240" s="58">
        <v>238268.45545238734</v>
      </c>
      <c r="G240" s="58">
        <v>171047.13729181109</v>
      </c>
      <c r="H240" s="58">
        <v>135.39350118684919</v>
      </c>
      <c r="I240" s="58">
        <v>492720.95775393717</v>
      </c>
      <c r="J240" s="59">
        <f t="shared" si="5"/>
        <v>1134208.5811669261</v>
      </c>
      <c r="K240" s="150"/>
      <c r="M240" s="150"/>
    </row>
    <row r="241" spans="1:13" ht="20.100000000000001" customHeight="1" x14ac:dyDescent="0.25">
      <c r="A241" s="161" t="s">
        <v>22</v>
      </c>
      <c r="B241" s="58">
        <v>0</v>
      </c>
      <c r="C241" s="58">
        <v>0</v>
      </c>
      <c r="D241" s="58">
        <v>0</v>
      </c>
      <c r="E241" s="58">
        <v>2652459.123793873</v>
      </c>
      <c r="F241" s="58">
        <v>21009.522194664914</v>
      </c>
      <c r="G241" s="58">
        <v>19602.843153007198</v>
      </c>
      <c r="H241" s="58">
        <v>29720.223715597625</v>
      </c>
      <c r="I241" s="58">
        <v>0</v>
      </c>
      <c r="J241" s="59">
        <f t="shared" si="5"/>
        <v>2722791.712857143</v>
      </c>
      <c r="K241" s="150"/>
      <c r="M241" s="150"/>
    </row>
    <row r="242" spans="1:13" ht="20.100000000000001" customHeight="1" x14ac:dyDescent="0.25">
      <c r="A242" s="161" t="s">
        <v>23</v>
      </c>
      <c r="B242" s="58">
        <v>83888.778633097114</v>
      </c>
      <c r="C242" s="58">
        <v>582124.02680614882</v>
      </c>
      <c r="D242" s="58">
        <v>14385.047716308807</v>
      </c>
      <c r="E242" s="58">
        <v>117085.2828099051</v>
      </c>
      <c r="F242" s="58">
        <v>222732.73354298534</v>
      </c>
      <c r="G242" s="58">
        <v>245502.43601621283</v>
      </c>
      <c r="H242" s="58">
        <v>9427.0129699144527</v>
      </c>
      <c r="I242" s="58">
        <v>306542.14630321448</v>
      </c>
      <c r="J242" s="59">
        <f t="shared" si="5"/>
        <v>1581687.4647977869</v>
      </c>
      <c r="K242" s="150"/>
      <c r="M242" s="150"/>
    </row>
    <row r="243" spans="1:13" ht="20.100000000000001" customHeight="1" x14ac:dyDescent="0.25">
      <c r="A243" s="161" t="s">
        <v>24</v>
      </c>
      <c r="B243" s="58">
        <v>1344402.6904428566</v>
      </c>
      <c r="C243" s="58">
        <v>800172.22761645378</v>
      </c>
      <c r="D243" s="58">
        <v>768935.10162298952</v>
      </c>
      <c r="E243" s="58">
        <v>1652455.0341183485</v>
      </c>
      <c r="F243" s="58">
        <v>388945.41596950573</v>
      </c>
      <c r="G243" s="58">
        <v>221276.41751489608</v>
      </c>
      <c r="H243" s="58">
        <v>468769.57898863498</v>
      </c>
      <c r="I243" s="58">
        <v>385290.28297060129</v>
      </c>
      <c r="J243" s="59">
        <f t="shared" si="5"/>
        <v>6030246.7492442867</v>
      </c>
      <c r="K243" s="150"/>
      <c r="M243" s="150"/>
    </row>
    <row r="244" spans="1:13" ht="20.100000000000001" customHeight="1" x14ac:dyDescent="0.25">
      <c r="A244" s="161" t="s">
        <v>91</v>
      </c>
      <c r="B244" s="58">
        <v>0</v>
      </c>
      <c r="C244" s="58">
        <v>24136.587257960698</v>
      </c>
      <c r="D244" s="58">
        <v>56.390579653105618</v>
      </c>
      <c r="E244" s="58">
        <v>91.473684210526315</v>
      </c>
      <c r="F244" s="58">
        <v>11716.138584052769</v>
      </c>
      <c r="G244" s="58">
        <v>4984.6490703133186</v>
      </c>
      <c r="H244" s="58">
        <v>0</v>
      </c>
      <c r="I244" s="58">
        <v>26638.678528727618</v>
      </c>
      <c r="J244" s="59">
        <f t="shared" si="5"/>
        <v>67623.917704918029</v>
      </c>
      <c r="K244" s="150"/>
      <c r="M244" s="150"/>
    </row>
    <row r="245" spans="1:13" ht="20.100000000000001" customHeight="1" x14ac:dyDescent="0.25">
      <c r="A245" s="161" t="s">
        <v>25</v>
      </c>
      <c r="B245" s="58">
        <v>364345.1593504959</v>
      </c>
      <c r="C245" s="58">
        <v>124151.10828757052</v>
      </c>
      <c r="D245" s="58">
        <v>254881.48958552966</v>
      </c>
      <c r="E245" s="58">
        <v>185833.10049393564</v>
      </c>
      <c r="F245" s="58">
        <v>148089.8631398048</v>
      </c>
      <c r="G245" s="58">
        <v>120860.06114025321</v>
      </c>
      <c r="H245" s="58">
        <v>417102.40309719305</v>
      </c>
      <c r="I245" s="58">
        <v>97699.805018638304</v>
      </c>
      <c r="J245" s="59">
        <f t="shared" si="5"/>
        <v>1712962.9901134211</v>
      </c>
      <c r="K245" s="150"/>
      <c r="M245" s="150"/>
    </row>
    <row r="246" spans="1:13" ht="20.100000000000001" customHeight="1" x14ac:dyDescent="0.25">
      <c r="A246" s="161" t="s">
        <v>26</v>
      </c>
      <c r="B246" s="58">
        <v>0</v>
      </c>
      <c r="C246" s="58">
        <v>0</v>
      </c>
      <c r="D246" s="58">
        <v>0</v>
      </c>
      <c r="E246" s="58">
        <v>167232.99</v>
      </c>
      <c r="F246" s="58">
        <v>0</v>
      </c>
      <c r="G246" s="58">
        <v>0</v>
      </c>
      <c r="H246" s="58">
        <v>0</v>
      </c>
      <c r="I246" s="58">
        <v>0</v>
      </c>
      <c r="J246" s="59">
        <f t="shared" si="5"/>
        <v>167232.99</v>
      </c>
      <c r="K246" s="150"/>
      <c r="M246" s="150"/>
    </row>
    <row r="247" spans="1:13" ht="20.100000000000001" customHeight="1" x14ac:dyDescent="0.25">
      <c r="A247" s="161" t="s">
        <v>27</v>
      </c>
      <c r="B247" s="58">
        <v>84039.994317652483</v>
      </c>
      <c r="C247" s="58">
        <v>172409.49168996126</v>
      </c>
      <c r="D247" s="58">
        <v>40531.901260480889</v>
      </c>
      <c r="E247" s="58">
        <v>101778.83442574684</v>
      </c>
      <c r="F247" s="58">
        <v>309274.0383258377</v>
      </c>
      <c r="G247" s="58">
        <v>336632.88723521709</v>
      </c>
      <c r="H247" s="58">
        <v>248334.34964435149</v>
      </c>
      <c r="I247" s="58">
        <v>367192.76948385173</v>
      </c>
      <c r="J247" s="59">
        <f t="shared" si="5"/>
        <v>1660194.2663830996</v>
      </c>
      <c r="K247" s="150"/>
      <c r="M247" s="150"/>
    </row>
    <row r="248" spans="1:13" ht="20.100000000000001" customHeight="1" x14ac:dyDescent="0.25">
      <c r="A248" s="161" t="s">
        <v>28</v>
      </c>
      <c r="B248" s="58">
        <v>67359.26622488696</v>
      </c>
      <c r="C248" s="58">
        <v>9600.2444780849073</v>
      </c>
      <c r="D248" s="58">
        <v>13673.207951054785</v>
      </c>
      <c r="E248" s="58">
        <v>110222.03657733508</v>
      </c>
      <c r="F248" s="58">
        <v>23456.100125831657</v>
      </c>
      <c r="G248" s="58">
        <v>238237.58341122698</v>
      </c>
      <c r="H248" s="58">
        <v>249543.01124248907</v>
      </c>
      <c r="I248" s="58">
        <v>8791.7174850641986</v>
      </c>
      <c r="J248" s="59">
        <f t="shared" si="5"/>
        <v>720883.16749597364</v>
      </c>
      <c r="K248" s="150"/>
      <c r="M248" s="150"/>
    </row>
    <row r="249" spans="1:13" ht="20.100000000000001" customHeight="1" x14ac:dyDescent="0.25">
      <c r="A249" s="161" t="s">
        <v>29</v>
      </c>
      <c r="B249" s="58">
        <v>336882.95224842243</v>
      </c>
      <c r="C249" s="58">
        <v>61.615037168163177</v>
      </c>
      <c r="D249" s="58">
        <v>163261.82073517723</v>
      </c>
      <c r="E249" s="58">
        <v>460721.88947206066</v>
      </c>
      <c r="F249" s="58">
        <v>318028.12232057343</v>
      </c>
      <c r="G249" s="58">
        <v>45324.665571766658</v>
      </c>
      <c r="H249" s="58">
        <v>1270358.7984314193</v>
      </c>
      <c r="I249" s="58">
        <v>1223.0161834124644</v>
      </c>
      <c r="J249" s="59">
        <f t="shared" si="5"/>
        <v>2595862.8800000008</v>
      </c>
      <c r="K249" s="150"/>
      <c r="M249" s="150"/>
    </row>
    <row r="250" spans="1:13" ht="20.100000000000001" customHeight="1" x14ac:dyDescent="0.25">
      <c r="A250" s="161" t="s">
        <v>30</v>
      </c>
      <c r="B250" s="58">
        <v>29652.555574245423</v>
      </c>
      <c r="C250" s="58">
        <v>1181.0050038710526</v>
      </c>
      <c r="D250" s="58">
        <v>2044.0752354145488</v>
      </c>
      <c r="E250" s="58">
        <v>149759.6307145982</v>
      </c>
      <c r="F250" s="58">
        <v>248602.11875344245</v>
      </c>
      <c r="G250" s="58">
        <v>23997.313132247098</v>
      </c>
      <c r="H250" s="58">
        <v>14029.495812661984</v>
      </c>
      <c r="I250" s="58">
        <v>3717.4929342264759</v>
      </c>
      <c r="J250" s="59">
        <f t="shared" si="5"/>
        <v>472983.6871607072</v>
      </c>
      <c r="K250" s="150"/>
      <c r="M250" s="150"/>
    </row>
    <row r="251" spans="1:13" ht="20.100000000000001" customHeight="1" x14ac:dyDescent="0.25">
      <c r="A251" s="161" t="s">
        <v>31</v>
      </c>
      <c r="B251" s="58">
        <v>7701.0272575656891</v>
      </c>
      <c r="C251" s="58">
        <v>445.55933150078397</v>
      </c>
      <c r="D251" s="58">
        <v>3.302328469419435</v>
      </c>
      <c r="E251" s="58">
        <v>198381.07204374677</v>
      </c>
      <c r="F251" s="58">
        <v>5283.093525367095</v>
      </c>
      <c r="G251" s="58">
        <v>87.074819918843957</v>
      </c>
      <c r="H251" s="58">
        <v>566.52923725199423</v>
      </c>
      <c r="I251" s="58">
        <v>488.11521488590347</v>
      </c>
      <c r="J251" s="59">
        <f t="shared" si="5"/>
        <v>212955.77375870649</v>
      </c>
      <c r="K251" s="150"/>
      <c r="M251" s="150"/>
    </row>
    <row r="252" spans="1:13" ht="20.100000000000001" customHeight="1" x14ac:dyDescent="0.25">
      <c r="A252" s="161" t="s">
        <v>32</v>
      </c>
      <c r="B252" s="58">
        <v>4835.0270675060938</v>
      </c>
      <c r="C252" s="58">
        <v>227.06005434782608</v>
      </c>
      <c r="D252" s="58">
        <v>0</v>
      </c>
      <c r="E252" s="58">
        <v>1072494.0170677896</v>
      </c>
      <c r="F252" s="58">
        <v>211025.09184560218</v>
      </c>
      <c r="G252" s="58">
        <v>3230.2038826185103</v>
      </c>
      <c r="H252" s="58">
        <v>3333.2636017459449</v>
      </c>
      <c r="I252" s="58">
        <v>951.2980485320569</v>
      </c>
      <c r="J252" s="59">
        <f t="shared" si="5"/>
        <v>1296095.9615681423</v>
      </c>
      <c r="K252" s="150"/>
      <c r="M252" s="150"/>
    </row>
    <row r="253" spans="1:13" ht="20.100000000000001" customHeight="1" x14ac:dyDescent="0.25">
      <c r="A253" s="161" t="s">
        <v>33</v>
      </c>
      <c r="B253" s="58">
        <v>16277.399991581191</v>
      </c>
      <c r="C253" s="58">
        <v>0</v>
      </c>
      <c r="D253" s="58">
        <v>0</v>
      </c>
      <c r="E253" s="58">
        <v>17970483.254557539</v>
      </c>
      <c r="F253" s="58">
        <v>55830.728016997185</v>
      </c>
      <c r="G253" s="58">
        <v>49374.358347123751</v>
      </c>
      <c r="H253" s="58">
        <v>3034.6834721669056</v>
      </c>
      <c r="I253" s="58">
        <v>38448.094823753199</v>
      </c>
      <c r="J253" s="59">
        <f t="shared" si="5"/>
        <v>18133448.519209161</v>
      </c>
      <c r="K253" s="150"/>
      <c r="M253" s="150"/>
    </row>
    <row r="254" spans="1:13" ht="20.100000000000001" customHeight="1" x14ac:dyDescent="0.25">
      <c r="A254" s="161" t="s">
        <v>34</v>
      </c>
      <c r="B254" s="58">
        <v>8596.3376319061827</v>
      </c>
      <c r="C254" s="58">
        <v>676.22549691808331</v>
      </c>
      <c r="D254" s="58">
        <v>194047.06405328386</v>
      </c>
      <c r="E254" s="58">
        <v>1931.5471863579864</v>
      </c>
      <c r="F254" s="58">
        <v>957248.9128159323</v>
      </c>
      <c r="G254" s="58">
        <v>6070.8321741488162</v>
      </c>
      <c r="H254" s="58">
        <v>52488.078709983129</v>
      </c>
      <c r="I254" s="58">
        <v>4170.2461419959136</v>
      </c>
      <c r="J254" s="59">
        <f t="shared" si="5"/>
        <v>1225229.2442105263</v>
      </c>
      <c r="K254" s="150"/>
      <c r="M254" s="150"/>
    </row>
    <row r="255" spans="1:13" s="147" customFormat="1" ht="20.100000000000001" customHeight="1" x14ac:dyDescent="0.25">
      <c r="A255" s="189" t="s">
        <v>84</v>
      </c>
      <c r="B255" s="143">
        <v>169438.61634118983</v>
      </c>
      <c r="C255" s="143">
        <v>243.32653985970285</v>
      </c>
      <c r="D255" s="143">
        <v>27310.616511173779</v>
      </c>
      <c r="E255" s="143">
        <v>954267.94845474104</v>
      </c>
      <c r="F255" s="143">
        <v>2820844.8580165724</v>
      </c>
      <c r="G255" s="143">
        <v>0</v>
      </c>
      <c r="H255" s="143">
        <v>15692.579486975215</v>
      </c>
      <c r="I255" s="143">
        <v>38659.554649488367</v>
      </c>
      <c r="J255" s="190">
        <f t="shared" si="5"/>
        <v>4026457.5000000005</v>
      </c>
      <c r="K255" s="150"/>
      <c r="L255" s="148"/>
      <c r="M255" s="150"/>
    </row>
    <row r="256" spans="1:13" ht="20.100000000000001" customHeight="1" x14ac:dyDescent="0.25">
      <c r="A256" s="161" t="s">
        <v>36</v>
      </c>
      <c r="B256" s="58">
        <v>0</v>
      </c>
      <c r="C256" s="58">
        <v>4.0005406930032992</v>
      </c>
      <c r="D256" s="58">
        <v>0</v>
      </c>
      <c r="E256" s="58">
        <v>1773212.8998587036</v>
      </c>
      <c r="F256" s="58">
        <v>22867.538762168351</v>
      </c>
      <c r="G256" s="58">
        <v>23146.449952732801</v>
      </c>
      <c r="H256" s="58">
        <v>10162.725379491889</v>
      </c>
      <c r="I256" s="58">
        <v>33.301856785177762</v>
      </c>
      <c r="J256" s="59">
        <f t="shared" si="5"/>
        <v>1829426.9163505747</v>
      </c>
      <c r="K256" s="150"/>
      <c r="M256" s="150"/>
    </row>
    <row r="257" spans="1:13" ht="20.100000000000001" customHeight="1" x14ac:dyDescent="0.25">
      <c r="A257" s="161" t="s">
        <v>37</v>
      </c>
      <c r="B257" s="58">
        <v>36.083027642662238</v>
      </c>
      <c r="C257" s="58">
        <v>13.389616034065046</v>
      </c>
      <c r="D257" s="58">
        <v>0</v>
      </c>
      <c r="E257" s="58">
        <v>315530.11560070334</v>
      </c>
      <c r="F257" s="58">
        <v>4404.9965441710756</v>
      </c>
      <c r="G257" s="58">
        <v>32.313119011489768</v>
      </c>
      <c r="H257" s="58">
        <v>5904.4610006572166</v>
      </c>
      <c r="I257" s="58">
        <v>205.41825412670295</v>
      </c>
      <c r="J257" s="59">
        <f t="shared" si="5"/>
        <v>326126.77716234652</v>
      </c>
      <c r="K257" s="150"/>
      <c r="M257" s="150"/>
    </row>
    <row r="258" spans="1:13" ht="20.100000000000001" customHeight="1" x14ac:dyDescent="0.25">
      <c r="A258" s="161" t="s">
        <v>38</v>
      </c>
      <c r="B258" s="58">
        <v>16100.0372606698</v>
      </c>
      <c r="C258" s="58">
        <v>0</v>
      </c>
      <c r="D258" s="58">
        <v>0</v>
      </c>
      <c r="E258" s="58">
        <v>55710.226709931456</v>
      </c>
      <c r="F258" s="58">
        <v>253.49112426035504</v>
      </c>
      <c r="G258" s="58">
        <v>2.0031762036803631</v>
      </c>
      <c r="H258" s="58">
        <v>0</v>
      </c>
      <c r="I258" s="58">
        <v>877.00718905740166</v>
      </c>
      <c r="J258" s="59">
        <f t="shared" si="5"/>
        <v>72942.765460122697</v>
      </c>
      <c r="K258" s="150"/>
      <c r="M258" s="150"/>
    </row>
    <row r="259" spans="1:13" ht="20.100000000000001" customHeight="1" x14ac:dyDescent="0.25">
      <c r="A259" s="161" t="s">
        <v>39</v>
      </c>
      <c r="B259" s="58">
        <v>0</v>
      </c>
      <c r="C259" s="58">
        <v>0</v>
      </c>
      <c r="D259" s="58">
        <v>0</v>
      </c>
      <c r="E259" s="58">
        <v>124708.15718396865</v>
      </c>
      <c r="F259" s="58">
        <v>7.6625813864419765</v>
      </c>
      <c r="G259" s="58">
        <v>0</v>
      </c>
      <c r="H259" s="58">
        <v>0</v>
      </c>
      <c r="I259" s="58">
        <v>0</v>
      </c>
      <c r="J259" s="59">
        <f t="shared" si="5"/>
        <v>124715.81976535509</v>
      </c>
      <c r="K259" s="150"/>
      <c r="M259" s="150"/>
    </row>
    <row r="260" spans="1:13" ht="20.100000000000001" customHeight="1" x14ac:dyDescent="0.25">
      <c r="A260" s="161" t="s">
        <v>40</v>
      </c>
      <c r="B260" s="58">
        <v>0</v>
      </c>
      <c r="C260" s="58">
        <v>0</v>
      </c>
      <c r="D260" s="58">
        <v>0</v>
      </c>
      <c r="E260" s="58">
        <v>52823.432814291853</v>
      </c>
      <c r="F260" s="58">
        <v>0</v>
      </c>
      <c r="G260" s="58">
        <v>0</v>
      </c>
      <c r="H260" s="58">
        <v>0</v>
      </c>
      <c r="I260" s="58">
        <v>0</v>
      </c>
      <c r="J260" s="59">
        <f t="shared" si="5"/>
        <v>52823.432814291853</v>
      </c>
      <c r="K260" s="150"/>
      <c r="M260" s="150"/>
    </row>
    <row r="261" spans="1:13" ht="20.100000000000001" customHeight="1" x14ac:dyDescent="0.25">
      <c r="A261" s="161" t="s">
        <v>41</v>
      </c>
      <c r="B261" s="58">
        <v>54993.907385195889</v>
      </c>
      <c r="C261" s="58">
        <v>1460.1228853509069</v>
      </c>
      <c r="D261" s="58">
        <v>7816.96681816824</v>
      </c>
      <c r="E261" s="58">
        <v>10019.577287508995</v>
      </c>
      <c r="F261" s="58">
        <v>22652.927258979427</v>
      </c>
      <c r="G261" s="58">
        <v>48268.558236287208</v>
      </c>
      <c r="H261" s="58">
        <v>94940.937371028602</v>
      </c>
      <c r="I261" s="58">
        <v>64802.988337720177</v>
      </c>
      <c r="J261" s="59">
        <f t="shared" si="5"/>
        <v>304955.98558023944</v>
      </c>
      <c r="K261" s="150"/>
      <c r="M261" s="150"/>
    </row>
    <row r="262" spans="1:13" ht="20.100000000000001" customHeight="1" x14ac:dyDescent="0.25">
      <c r="A262" s="161" t="s">
        <v>43</v>
      </c>
      <c r="B262" s="58">
        <v>11570.224200913242</v>
      </c>
      <c r="C262" s="58">
        <v>209.55975220350561</v>
      </c>
      <c r="D262" s="58">
        <v>0</v>
      </c>
      <c r="E262" s="58">
        <v>91015.232446418668</v>
      </c>
      <c r="F262" s="58">
        <v>0</v>
      </c>
      <c r="G262" s="58">
        <v>0</v>
      </c>
      <c r="H262" s="58">
        <v>0</v>
      </c>
      <c r="I262" s="58">
        <v>0</v>
      </c>
      <c r="J262" s="59">
        <f t="shared" si="5"/>
        <v>102795.01639953541</v>
      </c>
      <c r="K262" s="150"/>
      <c r="M262" s="150"/>
    </row>
    <row r="263" spans="1:13" ht="20.100000000000001" customHeight="1" x14ac:dyDescent="0.25">
      <c r="A263" s="161" t="s">
        <v>44</v>
      </c>
      <c r="B263" s="58">
        <v>183471.6414739301</v>
      </c>
      <c r="C263" s="58">
        <v>0</v>
      </c>
      <c r="D263" s="58">
        <v>172282.19836563483</v>
      </c>
      <c r="E263" s="58">
        <v>45712.75218686289</v>
      </c>
      <c r="F263" s="58">
        <v>0</v>
      </c>
      <c r="G263" s="58">
        <v>0</v>
      </c>
      <c r="H263" s="58">
        <v>1551.2499695939086</v>
      </c>
      <c r="I263" s="58">
        <v>39.99898528665652</v>
      </c>
      <c r="J263" s="59">
        <f t="shared" si="5"/>
        <v>403057.84098130837</v>
      </c>
      <c r="K263" s="150"/>
      <c r="M263" s="150"/>
    </row>
    <row r="264" spans="1:13" ht="20.100000000000001" customHeight="1" x14ac:dyDescent="0.25">
      <c r="A264" s="161" t="s">
        <v>93</v>
      </c>
      <c r="B264" s="58">
        <v>42207.71236922664</v>
      </c>
      <c r="C264" s="58">
        <v>646.5785975308853</v>
      </c>
      <c r="D264" s="58">
        <v>5730.2755323707552</v>
      </c>
      <c r="E264" s="58">
        <v>134388.1969597197</v>
      </c>
      <c r="F264" s="58">
        <v>0</v>
      </c>
      <c r="G264" s="58">
        <v>0</v>
      </c>
      <c r="H264" s="58">
        <v>0</v>
      </c>
      <c r="I264" s="58">
        <v>39.099601593625501</v>
      </c>
      <c r="J264" s="59">
        <f t="shared" si="5"/>
        <v>183011.8630604416</v>
      </c>
      <c r="K264" s="150"/>
      <c r="M264" s="150"/>
    </row>
    <row r="265" spans="1:13" ht="20.100000000000001" customHeight="1" x14ac:dyDescent="0.25">
      <c r="A265" s="161" t="s">
        <v>94</v>
      </c>
      <c r="B265" s="58">
        <v>0</v>
      </c>
      <c r="C265" s="58">
        <v>0</v>
      </c>
      <c r="D265" s="58">
        <v>0</v>
      </c>
      <c r="E265" s="58">
        <v>8476.8220463574544</v>
      </c>
      <c r="F265" s="58">
        <v>0</v>
      </c>
      <c r="G265" s="58">
        <v>0</v>
      </c>
      <c r="H265" s="58">
        <v>0</v>
      </c>
      <c r="I265" s="58">
        <v>0</v>
      </c>
      <c r="J265" s="59">
        <f t="shared" si="5"/>
        <v>8476.8220463574544</v>
      </c>
      <c r="K265" s="150"/>
      <c r="M265" s="150"/>
    </row>
    <row r="266" spans="1:13" ht="20.100000000000001" customHeight="1" x14ac:dyDescent="0.25">
      <c r="A266" s="161" t="s">
        <v>95</v>
      </c>
      <c r="B266" s="58">
        <v>4004.047982189818</v>
      </c>
      <c r="C266" s="58">
        <v>133.0067607440667</v>
      </c>
      <c r="D266" s="58">
        <v>294.29207308565054</v>
      </c>
      <c r="E266" s="58">
        <v>49144.274377406131</v>
      </c>
      <c r="F266" s="58">
        <v>0</v>
      </c>
      <c r="G266" s="58">
        <v>0</v>
      </c>
      <c r="H266" s="58">
        <v>0</v>
      </c>
      <c r="I266" s="58">
        <v>0</v>
      </c>
      <c r="J266" s="59">
        <f t="shared" si="5"/>
        <v>53575.621193425664</v>
      </c>
      <c r="K266" s="150"/>
      <c r="M266" s="150"/>
    </row>
    <row r="267" spans="1:13" ht="20.100000000000001" customHeight="1" x14ac:dyDescent="0.25">
      <c r="A267" s="161" t="s">
        <v>96</v>
      </c>
      <c r="B267" s="58">
        <v>11026.494704938726</v>
      </c>
      <c r="C267" s="58">
        <v>0</v>
      </c>
      <c r="D267" s="58">
        <v>0</v>
      </c>
      <c r="E267" s="58">
        <v>57781.110188771556</v>
      </c>
      <c r="F267" s="58">
        <v>0</v>
      </c>
      <c r="G267" s="58">
        <v>0</v>
      </c>
      <c r="H267" s="58">
        <v>153.35185185185182</v>
      </c>
      <c r="I267" s="58">
        <v>0</v>
      </c>
      <c r="J267" s="59">
        <f t="shared" si="5"/>
        <v>68960.956745562144</v>
      </c>
      <c r="K267" s="150"/>
      <c r="M267" s="150"/>
    </row>
    <row r="268" spans="1:13" ht="20.100000000000001" customHeight="1" x14ac:dyDescent="0.25">
      <c r="A268" s="161" t="s">
        <v>97</v>
      </c>
      <c r="B268" s="58">
        <v>192.10724229426751</v>
      </c>
      <c r="C268" s="58">
        <v>0</v>
      </c>
      <c r="D268" s="58">
        <v>0</v>
      </c>
      <c r="E268" s="58">
        <v>341668.44487485208</v>
      </c>
      <c r="F268" s="58">
        <v>5773.3590151094295</v>
      </c>
      <c r="G268" s="58">
        <v>2479.4484461150346</v>
      </c>
      <c r="H268" s="58">
        <v>2505.1931348225316</v>
      </c>
      <c r="I268" s="58">
        <v>133.63834869889948</v>
      </c>
      <c r="J268" s="59">
        <f>SUM(B268:I268)</f>
        <v>352752.19106189226</v>
      </c>
      <c r="K268" s="150"/>
      <c r="M268" s="150"/>
    </row>
    <row r="269" spans="1:13" ht="20.100000000000001" customHeight="1" x14ac:dyDescent="0.25">
      <c r="A269" s="161" t="s">
        <v>98</v>
      </c>
      <c r="B269" s="58">
        <v>71288.346595849638</v>
      </c>
      <c r="C269" s="58">
        <v>0</v>
      </c>
      <c r="D269" s="58">
        <v>5048.8143718922893</v>
      </c>
      <c r="E269" s="58">
        <v>0</v>
      </c>
      <c r="F269" s="58">
        <v>0</v>
      </c>
      <c r="G269" s="58">
        <v>0</v>
      </c>
      <c r="H269" s="58">
        <v>0</v>
      </c>
      <c r="I269" s="58">
        <v>0</v>
      </c>
      <c r="J269" s="59">
        <f t="shared" ref="J269:J271" si="6">SUM(B269:I269)</f>
        <v>76337.160967741933</v>
      </c>
      <c r="K269" s="150"/>
      <c r="M269" s="150"/>
    </row>
    <row r="270" spans="1:13" ht="20.100000000000001" customHeight="1" x14ac:dyDescent="0.25">
      <c r="A270" s="161" t="s">
        <v>99</v>
      </c>
      <c r="B270" s="58">
        <v>13.939150146949778</v>
      </c>
      <c r="C270" s="58">
        <v>55794.473795558493</v>
      </c>
      <c r="D270" s="58">
        <v>1507.5994215950632</v>
      </c>
      <c r="E270" s="58">
        <v>22512.138049736579</v>
      </c>
      <c r="F270" s="58">
        <v>11577.139183190149</v>
      </c>
      <c r="G270" s="58">
        <v>0</v>
      </c>
      <c r="H270" s="58">
        <v>0</v>
      </c>
      <c r="I270" s="58">
        <v>1028.7358167347311</v>
      </c>
      <c r="J270" s="59">
        <f t="shared" si="6"/>
        <v>92434.025416961958</v>
      </c>
      <c r="K270" s="150"/>
      <c r="M270" s="150"/>
    </row>
    <row r="271" spans="1:13" ht="20.100000000000001" customHeight="1" x14ac:dyDescent="0.25">
      <c r="A271" s="161" t="s">
        <v>100</v>
      </c>
      <c r="B271" s="58">
        <v>79161.647682774768</v>
      </c>
      <c r="C271" s="58">
        <v>0</v>
      </c>
      <c r="D271" s="58">
        <v>0</v>
      </c>
      <c r="E271" s="58">
        <v>1510.87</v>
      </c>
      <c r="F271" s="58">
        <v>1008.15</v>
      </c>
      <c r="G271" s="58">
        <v>0</v>
      </c>
      <c r="H271" s="58">
        <v>0</v>
      </c>
      <c r="I271" s="58">
        <v>0</v>
      </c>
      <c r="J271" s="59">
        <f t="shared" si="6"/>
        <v>81680.667682774758</v>
      </c>
      <c r="K271" s="150"/>
      <c r="M271" s="150"/>
    </row>
    <row r="272" spans="1:13" ht="20.100000000000001" customHeight="1" x14ac:dyDescent="0.25">
      <c r="A272" s="161" t="s">
        <v>45</v>
      </c>
      <c r="B272" s="58">
        <v>12318019.903560106</v>
      </c>
      <c r="C272" s="58">
        <v>408050.03722102998</v>
      </c>
      <c r="D272" s="58">
        <v>189299.58158465478</v>
      </c>
      <c r="E272" s="58">
        <v>940328.72605673224</v>
      </c>
      <c r="F272" s="58">
        <v>4563470.4381488971</v>
      </c>
      <c r="G272" s="58">
        <v>5892211.7917385623</v>
      </c>
      <c r="H272" s="58">
        <v>2127246.1761972047</v>
      </c>
      <c r="I272" s="58">
        <v>576748.25264158519</v>
      </c>
      <c r="J272" s="59">
        <f>SUM(B272:I272)</f>
        <v>27015374.907148771</v>
      </c>
      <c r="K272" s="150"/>
      <c r="M272" s="150"/>
    </row>
    <row r="273" spans="1:15" ht="20.100000000000001" customHeight="1" x14ac:dyDescent="0.25">
      <c r="A273" s="161" t="s">
        <v>46</v>
      </c>
      <c r="B273" s="58">
        <v>41777.826504885372</v>
      </c>
      <c r="C273" s="58">
        <v>274001.24479684239</v>
      </c>
      <c r="D273" s="58">
        <v>42472.166980676855</v>
      </c>
      <c r="E273" s="58">
        <v>30136.920124170603</v>
      </c>
      <c r="F273" s="58">
        <v>414590.02680532367</v>
      </c>
      <c r="G273" s="58">
        <v>26268.096949168907</v>
      </c>
      <c r="H273" s="58">
        <v>61585.057774079811</v>
      </c>
      <c r="I273" s="58">
        <v>434050.60963499075</v>
      </c>
      <c r="J273" s="59">
        <f t="shared" ref="J273:J290" si="7">SUM(B273:I273)</f>
        <v>1324881.9495701385</v>
      </c>
      <c r="K273" s="150"/>
      <c r="M273" s="150"/>
    </row>
    <row r="274" spans="1:15" ht="20.100000000000001" customHeight="1" x14ac:dyDescent="0.25">
      <c r="A274" s="161" t="s">
        <v>47</v>
      </c>
      <c r="B274" s="58">
        <v>535785.41268858023</v>
      </c>
      <c r="C274" s="58">
        <v>10639507.542385899</v>
      </c>
      <c r="D274" s="58">
        <v>9484542.5393221099</v>
      </c>
      <c r="E274" s="58">
        <v>7810642.3079705853</v>
      </c>
      <c r="F274" s="58">
        <v>2471542.159603897</v>
      </c>
      <c r="G274" s="58">
        <v>1327419.6867482089</v>
      </c>
      <c r="H274" s="58">
        <v>9988626.6415681913</v>
      </c>
      <c r="I274" s="58">
        <v>569819.70971252688</v>
      </c>
      <c r="J274" s="59">
        <f t="shared" si="7"/>
        <v>42827886</v>
      </c>
      <c r="K274" s="150"/>
      <c r="M274" s="150"/>
      <c r="O274" s="157"/>
    </row>
    <row r="275" spans="1:15" ht="20.100000000000001" customHeight="1" x14ac:dyDescent="0.25">
      <c r="A275" s="161" t="s">
        <v>48</v>
      </c>
      <c r="B275" s="58">
        <v>64732.129328587609</v>
      </c>
      <c r="C275" s="58">
        <v>0</v>
      </c>
      <c r="D275" s="58">
        <v>98471.840937655958</v>
      </c>
      <c r="E275" s="58">
        <v>125.11764705882354</v>
      </c>
      <c r="F275" s="58">
        <v>74999.855463394852</v>
      </c>
      <c r="G275" s="58">
        <v>377312.31191529607</v>
      </c>
      <c r="H275" s="58">
        <v>321018.24669401906</v>
      </c>
      <c r="I275" s="58">
        <v>248418.79801398763</v>
      </c>
      <c r="J275" s="59">
        <f t="shared" si="7"/>
        <v>1185078.3</v>
      </c>
      <c r="K275" s="150"/>
      <c r="M275" s="150"/>
    </row>
    <row r="276" spans="1:15" ht="20.100000000000001" customHeight="1" x14ac:dyDescent="0.25">
      <c r="A276" s="161" t="s">
        <v>49</v>
      </c>
      <c r="B276" s="58">
        <v>43586.92259203273</v>
      </c>
      <c r="C276" s="58">
        <v>292721.26720055065</v>
      </c>
      <c r="D276" s="58">
        <v>3092.0511603576001</v>
      </c>
      <c r="E276" s="58">
        <v>4453.1001861078921</v>
      </c>
      <c r="F276" s="58">
        <v>486269.28073020023</v>
      </c>
      <c r="G276" s="58">
        <v>6681.9453590797775</v>
      </c>
      <c r="H276" s="58">
        <v>12070.470123456789</v>
      </c>
      <c r="I276" s="58">
        <v>1938753.4126482143</v>
      </c>
      <c r="J276" s="59">
        <f t="shared" si="7"/>
        <v>2787628.4499999997</v>
      </c>
      <c r="K276" s="150"/>
      <c r="M276" s="150"/>
    </row>
    <row r="277" spans="1:15" ht="20.100000000000001" customHeight="1" x14ac:dyDescent="0.25">
      <c r="A277" s="161" t="s">
        <v>50</v>
      </c>
      <c r="B277" s="58">
        <v>844462.25154441653</v>
      </c>
      <c r="C277" s="58">
        <v>5784328.4011812676</v>
      </c>
      <c r="D277" s="58">
        <v>1486.7357814561396</v>
      </c>
      <c r="E277" s="58">
        <v>20802.531982369692</v>
      </c>
      <c r="F277" s="58">
        <v>11702555.822882622</v>
      </c>
      <c r="G277" s="58">
        <v>0</v>
      </c>
      <c r="H277" s="58">
        <v>0</v>
      </c>
      <c r="I277" s="58">
        <v>105146.98305328436</v>
      </c>
      <c r="J277" s="59">
        <f t="shared" si="7"/>
        <v>18458782.72642542</v>
      </c>
      <c r="K277" s="150"/>
      <c r="M277" s="150"/>
    </row>
    <row r="278" spans="1:15" ht="20.100000000000001" customHeight="1" x14ac:dyDescent="0.25">
      <c r="A278" s="161" t="s">
        <v>51</v>
      </c>
      <c r="B278" s="58">
        <v>286794.70434288966</v>
      </c>
      <c r="C278" s="58">
        <v>74735.575401565497</v>
      </c>
      <c r="D278" s="58">
        <v>309586.85994121397</v>
      </c>
      <c r="E278" s="58">
        <v>503846.43709727476</v>
      </c>
      <c r="F278" s="58">
        <v>214532.12943349333</v>
      </c>
      <c r="G278" s="58">
        <v>201423.31808754613</v>
      </c>
      <c r="H278" s="58">
        <v>317790.06879640435</v>
      </c>
      <c r="I278" s="58">
        <v>92004.907899612444</v>
      </c>
      <c r="J278" s="59">
        <f t="shared" si="7"/>
        <v>2000714.0010000002</v>
      </c>
      <c r="K278" s="150"/>
      <c r="M278" s="150"/>
    </row>
    <row r="279" spans="1:15" ht="20.100000000000001" customHeight="1" x14ac:dyDescent="0.25">
      <c r="A279" s="161" t="s">
        <v>52</v>
      </c>
      <c r="B279" s="58">
        <v>178.72193353474319</v>
      </c>
      <c r="C279" s="58">
        <v>6202.0161467889911</v>
      </c>
      <c r="D279" s="58">
        <v>32.611764705882358</v>
      </c>
      <c r="E279" s="58">
        <v>0</v>
      </c>
      <c r="F279" s="58">
        <v>277933.67907084129</v>
      </c>
      <c r="G279" s="58">
        <v>23125.48341533745</v>
      </c>
      <c r="H279" s="58">
        <v>0</v>
      </c>
      <c r="I279" s="58">
        <v>1666.4130741971014</v>
      </c>
      <c r="J279" s="59">
        <f t="shared" si="7"/>
        <v>309138.92540540546</v>
      </c>
      <c r="K279" s="150"/>
      <c r="M279" s="150"/>
    </row>
    <row r="280" spans="1:15" ht="20.100000000000001" customHeight="1" x14ac:dyDescent="0.25">
      <c r="A280" s="161" t="s">
        <v>53</v>
      </c>
      <c r="B280" s="58">
        <v>167799.98819380038</v>
      </c>
      <c r="C280" s="58">
        <v>168.37998830194448</v>
      </c>
      <c r="D280" s="58">
        <v>0</v>
      </c>
      <c r="E280" s="58">
        <v>155.40736489011843</v>
      </c>
      <c r="F280" s="58">
        <v>19991.526570820562</v>
      </c>
      <c r="G280" s="58">
        <v>29.039987580211136</v>
      </c>
      <c r="H280" s="58">
        <v>0</v>
      </c>
      <c r="I280" s="58">
        <v>184445.55963929484</v>
      </c>
      <c r="J280" s="59">
        <f t="shared" si="7"/>
        <v>372589.90174468805</v>
      </c>
      <c r="K280" s="150"/>
      <c r="M280" s="150"/>
    </row>
    <row r="281" spans="1:15" ht="20.100000000000001" customHeight="1" x14ac:dyDescent="0.25">
      <c r="A281" s="161" t="s">
        <v>101</v>
      </c>
      <c r="B281" s="58">
        <v>29944.090296072805</v>
      </c>
      <c r="C281" s="58">
        <v>1390.0680852665052</v>
      </c>
      <c r="D281" s="58">
        <v>663.52537372775305</v>
      </c>
      <c r="E281" s="58">
        <v>5553.6809551026645</v>
      </c>
      <c r="F281" s="58">
        <v>183528.64901990019</v>
      </c>
      <c r="G281" s="58">
        <v>0</v>
      </c>
      <c r="H281" s="58">
        <v>0</v>
      </c>
      <c r="I281" s="58">
        <v>8626.7665831249396</v>
      </c>
      <c r="J281" s="59">
        <f t="shared" si="7"/>
        <v>229706.78031319485</v>
      </c>
      <c r="K281" s="150"/>
      <c r="M281" s="150"/>
    </row>
    <row r="282" spans="1:15" ht="20.100000000000001" customHeight="1" x14ac:dyDescent="0.25">
      <c r="A282" s="161" t="s">
        <v>102</v>
      </c>
      <c r="B282" s="58">
        <v>1786.8715461966831</v>
      </c>
      <c r="C282" s="58">
        <v>1340.1455389385983</v>
      </c>
      <c r="D282" s="58">
        <v>0</v>
      </c>
      <c r="E282" s="58">
        <v>54429.962612276417</v>
      </c>
      <c r="F282" s="58">
        <v>579163.66187369789</v>
      </c>
      <c r="G282" s="58">
        <v>52.834723711895421</v>
      </c>
      <c r="H282" s="58">
        <v>0</v>
      </c>
      <c r="I282" s="58">
        <v>872.62370517857914</v>
      </c>
      <c r="J282" s="59">
        <f t="shared" si="7"/>
        <v>637646.10000000009</v>
      </c>
      <c r="K282" s="150"/>
      <c r="M282" s="150"/>
    </row>
    <row r="283" spans="1:15" ht="20.100000000000001" customHeight="1" x14ac:dyDescent="0.25">
      <c r="A283" s="161" t="s">
        <v>103</v>
      </c>
      <c r="B283" s="58">
        <v>183398.88101090089</v>
      </c>
      <c r="C283" s="58">
        <v>11560.151385064877</v>
      </c>
      <c r="D283" s="58">
        <v>5785.6672760511874</v>
      </c>
      <c r="E283" s="58">
        <v>331.90296486391503</v>
      </c>
      <c r="F283" s="58">
        <v>105487.00708233468</v>
      </c>
      <c r="G283" s="58">
        <v>216130.36476771854</v>
      </c>
      <c r="H283" s="58">
        <v>0</v>
      </c>
      <c r="I283" s="58">
        <v>28048.025513065928</v>
      </c>
      <c r="J283" s="59">
        <f t="shared" si="7"/>
        <v>550742</v>
      </c>
      <c r="K283" s="150"/>
      <c r="M283" s="150"/>
    </row>
    <row r="284" spans="1:15" ht="20.100000000000001" customHeight="1" x14ac:dyDescent="0.25">
      <c r="A284" s="161" t="s">
        <v>104</v>
      </c>
      <c r="B284" s="58">
        <v>13424.741392495769</v>
      </c>
      <c r="C284" s="58">
        <v>324.0129047181461</v>
      </c>
      <c r="D284" s="58">
        <v>2709.7295973154364</v>
      </c>
      <c r="E284" s="58">
        <v>6333.4106856369817</v>
      </c>
      <c r="F284" s="58">
        <v>20628.792453096532</v>
      </c>
      <c r="G284" s="58">
        <v>3949.0410772881705</v>
      </c>
      <c r="H284" s="58">
        <v>3767.6002392727387</v>
      </c>
      <c r="I284" s="58">
        <v>13873.954022168346</v>
      </c>
      <c r="J284" s="59">
        <f t="shared" si="7"/>
        <v>65011.282371992129</v>
      </c>
      <c r="K284" s="150"/>
      <c r="M284" s="150"/>
    </row>
    <row r="285" spans="1:15" ht="20.100000000000001" customHeight="1" x14ac:dyDescent="0.25">
      <c r="A285" s="161" t="s">
        <v>105</v>
      </c>
      <c r="B285" s="58">
        <v>52507.433329384614</v>
      </c>
      <c r="C285" s="58">
        <v>2067.4201901312808</v>
      </c>
      <c r="D285" s="58">
        <v>87687.607391915604</v>
      </c>
      <c r="E285" s="58">
        <v>0</v>
      </c>
      <c r="F285" s="58">
        <v>1126278.8224437851</v>
      </c>
      <c r="G285" s="58">
        <v>206906.62623131892</v>
      </c>
      <c r="H285" s="58">
        <v>692948.16394909355</v>
      </c>
      <c r="I285" s="58">
        <v>304771.41963152779</v>
      </c>
      <c r="J285" s="59">
        <f t="shared" si="7"/>
        <v>2473167.4931671573</v>
      </c>
      <c r="K285" s="150"/>
      <c r="M285" s="150"/>
    </row>
    <row r="286" spans="1:15" s="147" customFormat="1" ht="20.100000000000001" customHeight="1" x14ac:dyDescent="0.25">
      <c r="A286" s="189" t="s">
        <v>106</v>
      </c>
      <c r="B286" s="143">
        <v>331032.79508320265</v>
      </c>
      <c r="C286" s="143">
        <v>6416816.3065925092</v>
      </c>
      <c r="D286" s="143">
        <v>3584175.2152762869</v>
      </c>
      <c r="E286" s="143">
        <v>63007.07608613708</v>
      </c>
      <c r="F286" s="143">
        <v>3689822.3782766429</v>
      </c>
      <c r="G286" s="143">
        <v>388338.0265786075</v>
      </c>
      <c r="H286" s="143">
        <v>3677.418503389807</v>
      </c>
      <c r="I286" s="143">
        <v>1033442.6572947239</v>
      </c>
      <c r="J286" s="190">
        <f t="shared" si="7"/>
        <v>15510311.873691499</v>
      </c>
      <c r="K286" s="150"/>
      <c r="L286" s="148"/>
      <c r="M286" s="150"/>
    </row>
    <row r="287" spans="1:15" ht="20.100000000000001" customHeight="1" x14ac:dyDescent="0.25">
      <c r="A287" s="161" t="s">
        <v>107</v>
      </c>
      <c r="B287" s="58">
        <v>27978.956393246357</v>
      </c>
      <c r="C287" s="58">
        <v>480.88213155386325</v>
      </c>
      <c r="D287" s="58">
        <v>2753.2590504308137</v>
      </c>
      <c r="E287" s="58">
        <v>448.01810974536556</v>
      </c>
      <c r="F287" s="58">
        <v>69.609157367563455</v>
      </c>
      <c r="G287" s="58">
        <v>706.5078583337604</v>
      </c>
      <c r="H287" s="58">
        <v>790.97623011497274</v>
      </c>
      <c r="I287" s="58">
        <v>13795.131069207297</v>
      </c>
      <c r="J287" s="59">
        <f t="shared" si="7"/>
        <v>47023.339999999989</v>
      </c>
      <c r="K287" s="150"/>
      <c r="M287" s="150"/>
    </row>
    <row r="288" spans="1:15" ht="20.100000000000001" customHeight="1" x14ac:dyDescent="0.25">
      <c r="A288" s="161" t="s">
        <v>108</v>
      </c>
      <c r="B288" s="58">
        <v>1417142.1267987036</v>
      </c>
      <c r="C288" s="58">
        <v>577226.16061534605</v>
      </c>
      <c r="D288" s="58">
        <v>93385.673049325458</v>
      </c>
      <c r="E288" s="58">
        <v>456059.68262151838</v>
      </c>
      <c r="F288" s="58">
        <v>822195.92734187981</v>
      </c>
      <c r="G288" s="58">
        <v>262.3740071088348</v>
      </c>
      <c r="H288" s="58">
        <v>0</v>
      </c>
      <c r="I288" s="58">
        <v>440592.75556611811</v>
      </c>
      <c r="J288" s="59">
        <f t="shared" si="7"/>
        <v>3806864.7</v>
      </c>
      <c r="K288" s="150"/>
      <c r="M288" s="150"/>
    </row>
    <row r="289" spans="1:13" ht="20.100000000000001" customHeight="1" x14ac:dyDescent="0.25">
      <c r="A289" s="161" t="s">
        <v>54</v>
      </c>
      <c r="B289" s="58">
        <v>5782981.9130007867</v>
      </c>
      <c r="C289" s="58">
        <v>356642.19772279041</v>
      </c>
      <c r="D289" s="58">
        <v>33734071.277608082</v>
      </c>
      <c r="E289" s="58">
        <v>685606.98119019181</v>
      </c>
      <c r="F289" s="58">
        <v>1135537.4607967676</v>
      </c>
      <c r="G289" s="58">
        <v>1176261.0105936928</v>
      </c>
      <c r="H289" s="58">
        <v>1308553.0867894138</v>
      </c>
      <c r="I289" s="58">
        <v>770037.73429827206</v>
      </c>
      <c r="J289" s="59">
        <f t="shared" si="7"/>
        <v>44949691.661999993</v>
      </c>
      <c r="K289" s="150"/>
      <c r="M289" s="150"/>
    </row>
    <row r="290" spans="1:13" ht="20.100000000000001" customHeight="1" x14ac:dyDescent="0.25">
      <c r="A290" s="161" t="s">
        <v>55</v>
      </c>
      <c r="B290" s="58">
        <v>7221082.3343904093</v>
      </c>
      <c r="C290" s="58">
        <v>10188063.255882613</v>
      </c>
      <c r="D290" s="58">
        <v>2833100.3766053421</v>
      </c>
      <c r="E290" s="58">
        <v>6822731.8404904185</v>
      </c>
      <c r="F290" s="58">
        <v>3933173.3994690189</v>
      </c>
      <c r="G290" s="58">
        <v>1732119.6796723637</v>
      </c>
      <c r="H290" s="58">
        <v>2251502.6972106006</v>
      </c>
      <c r="I290" s="58">
        <v>1616079.3162792355</v>
      </c>
      <c r="J290" s="59">
        <f t="shared" si="7"/>
        <v>36597852.899999999</v>
      </c>
      <c r="K290" s="150"/>
      <c r="M290" s="150"/>
    </row>
    <row r="291" spans="1:13" ht="19.5" customHeight="1" thickBot="1" x14ac:dyDescent="0.3">
      <c r="A291" s="68" t="s">
        <v>271</v>
      </c>
      <c r="B291" s="53">
        <f>SUM(B229:B290)</f>
        <v>33381537.464604184</v>
      </c>
      <c r="C291" s="53">
        <f>SUM(C229:C290)</f>
        <v>54734230.163111843</v>
      </c>
      <c r="D291" s="53">
        <f t="shared" ref="D291:G291" si="8">SUM(D229:D290)</f>
        <v>55737220.103380948</v>
      </c>
      <c r="E291" s="53">
        <f t="shared" si="8"/>
        <v>49224605.784768157</v>
      </c>
      <c r="F291" s="53">
        <f t="shared" si="8"/>
        <v>39455811.071691588</v>
      </c>
      <c r="G291" s="53">
        <f t="shared" si="8"/>
        <v>13985733.790307134</v>
      </c>
      <c r="H291" s="53">
        <f>SUM(H229:H290)</f>
        <v>24106704.718296379</v>
      </c>
      <c r="I291" s="53">
        <f>SUM(I229:I290)</f>
        <v>12732477.035846634</v>
      </c>
      <c r="J291" s="54">
        <f>SUM(J229:J290)</f>
        <v>283358320.13200682</v>
      </c>
      <c r="K291" s="156"/>
    </row>
    <row r="292" spans="1:13" s="147" customFormat="1" ht="15" customHeight="1" x14ac:dyDescent="0.25">
      <c r="A292" s="116" t="s">
        <v>244</v>
      </c>
      <c r="B292" s="117"/>
      <c r="C292" s="117"/>
      <c r="D292" s="117"/>
      <c r="E292" s="117"/>
      <c r="F292" s="117"/>
      <c r="L292" s="148"/>
    </row>
    <row r="293" spans="1:13" s="147" customFormat="1" ht="12.75" customHeight="1" x14ac:dyDescent="0.25">
      <c r="A293" s="116" t="s">
        <v>269</v>
      </c>
      <c r="B293" s="117"/>
      <c r="C293" s="117"/>
      <c r="D293" s="117"/>
      <c r="E293" s="117"/>
      <c r="F293" s="117"/>
      <c r="J293" s="150"/>
      <c r="L293" s="148"/>
    </row>
    <row r="294" spans="1:13" s="147" customFormat="1" ht="12" customHeight="1" x14ac:dyDescent="0.25">
      <c r="A294" s="116" t="s">
        <v>267</v>
      </c>
      <c r="B294" s="117"/>
      <c r="C294" s="117"/>
      <c r="D294" s="117"/>
      <c r="E294" s="117"/>
      <c r="F294" s="117"/>
      <c r="L294" s="148"/>
    </row>
    <row r="295" spans="1:13" s="147" customFormat="1" x14ac:dyDescent="0.25">
      <c r="L295" s="148"/>
    </row>
    <row r="296" spans="1:13" s="148" customFormat="1" x14ac:dyDescent="0.25"/>
    <row r="297" spans="1:13" s="147" customFormat="1" x14ac:dyDescent="0.25">
      <c r="B297" s="157"/>
      <c r="C297" s="157"/>
      <c r="D297" s="157"/>
      <c r="E297" s="157"/>
      <c r="F297" s="157"/>
      <c r="G297" s="157"/>
      <c r="H297" s="157"/>
      <c r="I297" s="157"/>
      <c r="L297" s="148"/>
    </row>
    <row r="298" spans="1:13" s="147" customFormat="1" x14ac:dyDescent="0.25">
      <c r="B298" s="150"/>
      <c r="C298" s="150"/>
      <c r="D298" s="150"/>
      <c r="E298" s="150"/>
      <c r="F298" s="150"/>
      <c r="G298" s="150"/>
      <c r="H298" s="150"/>
      <c r="I298" s="150"/>
      <c r="J298" s="150"/>
      <c r="L298" s="148"/>
    </row>
    <row r="299" spans="1:13" s="147" customFormat="1" x14ac:dyDescent="0.25">
      <c r="L299" s="148"/>
    </row>
    <row r="300" spans="1:13" s="147" customFormat="1" x14ac:dyDescent="0.25">
      <c r="J300" s="157"/>
      <c r="L300" s="148"/>
    </row>
    <row r="301" spans="1:13" s="147" customFormat="1" x14ac:dyDescent="0.25">
      <c r="L301" s="148"/>
    </row>
    <row r="302" spans="1:13" s="147" customFormat="1" x14ac:dyDescent="0.25">
      <c r="L302" s="148"/>
    </row>
    <row r="303" spans="1:13" s="147" customFormat="1" x14ac:dyDescent="0.25">
      <c r="L303" s="148"/>
    </row>
    <row r="304" spans="1:13" s="147" customFormat="1" x14ac:dyDescent="0.25">
      <c r="L304" s="148"/>
    </row>
    <row r="305" spans="12:12" s="147" customFormat="1" x14ac:dyDescent="0.25">
      <c r="L305" s="148"/>
    </row>
    <row r="306" spans="12:12" s="147" customFormat="1" x14ac:dyDescent="0.25">
      <c r="L306" s="148"/>
    </row>
    <row r="307" spans="12:12" s="147" customFormat="1" x14ac:dyDescent="0.25">
      <c r="L307" s="148"/>
    </row>
  </sheetData>
  <mergeCells count="9">
    <mergeCell ref="A153:J153"/>
    <mergeCell ref="A226:J226"/>
    <mergeCell ref="A227:J227"/>
    <mergeCell ref="A4:J4"/>
    <mergeCell ref="A78:J78"/>
    <mergeCell ref="A79:J79"/>
    <mergeCell ref="F146:J146"/>
    <mergeCell ref="A152:J152"/>
    <mergeCell ref="A5:J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60"/>
  <sheetViews>
    <sheetView topLeftCell="A88" workbookViewId="0">
      <selection activeCell="J95" sqref="J95"/>
    </sheetView>
  </sheetViews>
  <sheetFormatPr baseColWidth="10" defaultRowHeight="12.75" x14ac:dyDescent="0.2"/>
  <cols>
    <col min="1" max="1" width="15.7109375" style="57" customWidth="1"/>
    <col min="2" max="10" width="15.7109375" style="107" customWidth="1"/>
    <col min="11" max="21" width="11.42578125" style="103"/>
    <col min="22" max="256" width="11.42578125" style="107"/>
    <col min="257" max="257" width="17.85546875" style="107" customWidth="1"/>
    <col min="258" max="258" width="14.28515625" style="107" customWidth="1"/>
    <col min="259" max="259" width="14.85546875" style="107" customWidth="1"/>
    <col min="260" max="260" width="15.42578125" style="107" customWidth="1"/>
    <col min="261" max="261" width="15.5703125" style="107" customWidth="1"/>
    <col min="262" max="262" width="13.42578125" style="107" customWidth="1"/>
    <col min="263" max="263" width="13.5703125" style="107" customWidth="1"/>
    <col min="264" max="264" width="13.42578125" style="107" customWidth="1"/>
    <col min="265" max="265" width="11.5703125" style="107" bestFit="1" customWidth="1"/>
    <col min="266" max="266" width="16" style="107" customWidth="1"/>
    <col min="267" max="512" width="11.42578125" style="107"/>
    <col min="513" max="513" width="17.85546875" style="107" customWidth="1"/>
    <col min="514" max="514" width="14.28515625" style="107" customWidth="1"/>
    <col min="515" max="515" width="14.85546875" style="107" customWidth="1"/>
    <col min="516" max="516" width="15.42578125" style="107" customWidth="1"/>
    <col min="517" max="517" width="15.5703125" style="107" customWidth="1"/>
    <col min="518" max="518" width="13.42578125" style="107" customWidth="1"/>
    <col min="519" max="519" width="13.5703125" style="107" customWidth="1"/>
    <col min="520" max="520" width="13.42578125" style="107" customWidth="1"/>
    <col min="521" max="521" width="11.5703125" style="107" bestFit="1" customWidth="1"/>
    <col min="522" max="522" width="16" style="107" customWidth="1"/>
    <col min="523" max="768" width="11.42578125" style="107"/>
    <col min="769" max="769" width="17.85546875" style="107" customWidth="1"/>
    <col min="770" max="770" width="14.28515625" style="107" customWidth="1"/>
    <col min="771" max="771" width="14.85546875" style="107" customWidth="1"/>
    <col min="772" max="772" width="15.42578125" style="107" customWidth="1"/>
    <col min="773" max="773" width="15.5703125" style="107" customWidth="1"/>
    <col min="774" max="774" width="13.42578125" style="107" customWidth="1"/>
    <col min="775" max="775" width="13.5703125" style="107" customWidth="1"/>
    <col min="776" max="776" width="13.42578125" style="107" customWidth="1"/>
    <col min="777" max="777" width="11.5703125" style="107" bestFit="1" customWidth="1"/>
    <col min="778" max="778" width="16" style="107" customWidth="1"/>
    <col min="779" max="1024" width="11.42578125" style="107"/>
    <col min="1025" max="1025" width="17.85546875" style="107" customWidth="1"/>
    <col min="1026" max="1026" width="14.28515625" style="107" customWidth="1"/>
    <col min="1027" max="1027" width="14.85546875" style="107" customWidth="1"/>
    <col min="1028" max="1028" width="15.42578125" style="107" customWidth="1"/>
    <col min="1029" max="1029" width="15.5703125" style="107" customWidth="1"/>
    <col min="1030" max="1030" width="13.42578125" style="107" customWidth="1"/>
    <col min="1031" max="1031" width="13.5703125" style="107" customWidth="1"/>
    <col min="1032" max="1032" width="13.42578125" style="107" customWidth="1"/>
    <col min="1033" max="1033" width="11.5703125" style="107" bestFit="1" customWidth="1"/>
    <col min="1034" max="1034" width="16" style="107" customWidth="1"/>
    <col min="1035" max="1280" width="11.42578125" style="107"/>
    <col min="1281" max="1281" width="17.85546875" style="107" customWidth="1"/>
    <col min="1282" max="1282" width="14.28515625" style="107" customWidth="1"/>
    <col min="1283" max="1283" width="14.85546875" style="107" customWidth="1"/>
    <col min="1284" max="1284" width="15.42578125" style="107" customWidth="1"/>
    <col min="1285" max="1285" width="15.5703125" style="107" customWidth="1"/>
    <col min="1286" max="1286" width="13.42578125" style="107" customWidth="1"/>
    <col min="1287" max="1287" width="13.5703125" style="107" customWidth="1"/>
    <col min="1288" max="1288" width="13.42578125" style="107" customWidth="1"/>
    <col min="1289" max="1289" width="11.5703125" style="107" bestFit="1" customWidth="1"/>
    <col min="1290" max="1290" width="16" style="107" customWidth="1"/>
    <col min="1291" max="1536" width="11.42578125" style="107"/>
    <col min="1537" max="1537" width="17.85546875" style="107" customWidth="1"/>
    <col min="1538" max="1538" width="14.28515625" style="107" customWidth="1"/>
    <col min="1539" max="1539" width="14.85546875" style="107" customWidth="1"/>
    <col min="1540" max="1540" width="15.42578125" style="107" customWidth="1"/>
    <col min="1541" max="1541" width="15.5703125" style="107" customWidth="1"/>
    <col min="1542" max="1542" width="13.42578125" style="107" customWidth="1"/>
    <col min="1543" max="1543" width="13.5703125" style="107" customWidth="1"/>
    <col min="1544" max="1544" width="13.42578125" style="107" customWidth="1"/>
    <col min="1545" max="1545" width="11.5703125" style="107" bestFit="1" customWidth="1"/>
    <col min="1546" max="1546" width="16" style="107" customWidth="1"/>
    <col min="1547" max="1792" width="11.42578125" style="107"/>
    <col min="1793" max="1793" width="17.85546875" style="107" customWidth="1"/>
    <col min="1794" max="1794" width="14.28515625" style="107" customWidth="1"/>
    <col min="1795" max="1795" width="14.85546875" style="107" customWidth="1"/>
    <col min="1796" max="1796" width="15.42578125" style="107" customWidth="1"/>
    <col min="1797" max="1797" width="15.5703125" style="107" customWidth="1"/>
    <col min="1798" max="1798" width="13.42578125" style="107" customWidth="1"/>
    <col min="1799" max="1799" width="13.5703125" style="107" customWidth="1"/>
    <col min="1800" max="1800" width="13.42578125" style="107" customWidth="1"/>
    <col min="1801" max="1801" width="11.5703125" style="107" bestFit="1" customWidth="1"/>
    <col min="1802" max="1802" width="16" style="107" customWidth="1"/>
    <col min="1803" max="2048" width="11.42578125" style="107"/>
    <col min="2049" max="2049" width="17.85546875" style="107" customWidth="1"/>
    <col min="2050" max="2050" width="14.28515625" style="107" customWidth="1"/>
    <col min="2051" max="2051" width="14.85546875" style="107" customWidth="1"/>
    <col min="2052" max="2052" width="15.42578125" style="107" customWidth="1"/>
    <col min="2053" max="2053" width="15.5703125" style="107" customWidth="1"/>
    <col min="2054" max="2054" width="13.42578125" style="107" customWidth="1"/>
    <col min="2055" max="2055" width="13.5703125" style="107" customWidth="1"/>
    <col min="2056" max="2056" width="13.42578125" style="107" customWidth="1"/>
    <col min="2057" max="2057" width="11.5703125" style="107" bestFit="1" customWidth="1"/>
    <col min="2058" max="2058" width="16" style="107" customWidth="1"/>
    <col min="2059" max="2304" width="11.42578125" style="107"/>
    <col min="2305" max="2305" width="17.85546875" style="107" customWidth="1"/>
    <col min="2306" max="2306" width="14.28515625" style="107" customWidth="1"/>
    <col min="2307" max="2307" width="14.85546875" style="107" customWidth="1"/>
    <col min="2308" max="2308" width="15.42578125" style="107" customWidth="1"/>
    <col min="2309" max="2309" width="15.5703125" style="107" customWidth="1"/>
    <col min="2310" max="2310" width="13.42578125" style="107" customWidth="1"/>
    <col min="2311" max="2311" width="13.5703125" style="107" customWidth="1"/>
    <col min="2312" max="2312" width="13.42578125" style="107" customWidth="1"/>
    <col min="2313" max="2313" width="11.5703125" style="107" bestFit="1" customWidth="1"/>
    <col min="2314" max="2314" width="16" style="107" customWidth="1"/>
    <col min="2315" max="2560" width="11.42578125" style="107"/>
    <col min="2561" max="2561" width="17.85546875" style="107" customWidth="1"/>
    <col min="2562" max="2562" width="14.28515625" style="107" customWidth="1"/>
    <col min="2563" max="2563" width="14.85546875" style="107" customWidth="1"/>
    <col min="2564" max="2564" width="15.42578125" style="107" customWidth="1"/>
    <col min="2565" max="2565" width="15.5703125" style="107" customWidth="1"/>
    <col min="2566" max="2566" width="13.42578125" style="107" customWidth="1"/>
    <col min="2567" max="2567" width="13.5703125" style="107" customWidth="1"/>
    <col min="2568" max="2568" width="13.42578125" style="107" customWidth="1"/>
    <col min="2569" max="2569" width="11.5703125" style="107" bestFit="1" customWidth="1"/>
    <col min="2570" max="2570" width="16" style="107" customWidth="1"/>
    <col min="2571" max="2816" width="11.42578125" style="107"/>
    <col min="2817" max="2817" width="17.85546875" style="107" customWidth="1"/>
    <col min="2818" max="2818" width="14.28515625" style="107" customWidth="1"/>
    <col min="2819" max="2819" width="14.85546875" style="107" customWidth="1"/>
    <col min="2820" max="2820" width="15.42578125" style="107" customWidth="1"/>
    <col min="2821" max="2821" width="15.5703125" style="107" customWidth="1"/>
    <col min="2822" max="2822" width="13.42578125" style="107" customWidth="1"/>
    <col min="2823" max="2823" width="13.5703125" style="107" customWidth="1"/>
    <col min="2824" max="2824" width="13.42578125" style="107" customWidth="1"/>
    <col min="2825" max="2825" width="11.5703125" style="107" bestFit="1" customWidth="1"/>
    <col min="2826" max="2826" width="16" style="107" customWidth="1"/>
    <col min="2827" max="3072" width="11.42578125" style="107"/>
    <col min="3073" max="3073" width="17.85546875" style="107" customWidth="1"/>
    <col min="3074" max="3074" width="14.28515625" style="107" customWidth="1"/>
    <col min="3075" max="3075" width="14.85546875" style="107" customWidth="1"/>
    <col min="3076" max="3076" width="15.42578125" style="107" customWidth="1"/>
    <col min="3077" max="3077" width="15.5703125" style="107" customWidth="1"/>
    <col min="3078" max="3078" width="13.42578125" style="107" customWidth="1"/>
    <col min="3079" max="3079" width="13.5703125" style="107" customWidth="1"/>
    <col min="3080" max="3080" width="13.42578125" style="107" customWidth="1"/>
    <col min="3081" max="3081" width="11.5703125" style="107" bestFit="1" customWidth="1"/>
    <col min="3082" max="3082" width="16" style="107" customWidth="1"/>
    <col min="3083" max="3328" width="11.42578125" style="107"/>
    <col min="3329" max="3329" width="17.85546875" style="107" customWidth="1"/>
    <col min="3330" max="3330" width="14.28515625" style="107" customWidth="1"/>
    <col min="3331" max="3331" width="14.85546875" style="107" customWidth="1"/>
    <col min="3332" max="3332" width="15.42578125" style="107" customWidth="1"/>
    <col min="3333" max="3333" width="15.5703125" style="107" customWidth="1"/>
    <col min="3334" max="3334" width="13.42578125" style="107" customWidth="1"/>
    <col min="3335" max="3335" width="13.5703125" style="107" customWidth="1"/>
    <col min="3336" max="3336" width="13.42578125" style="107" customWidth="1"/>
    <col min="3337" max="3337" width="11.5703125" style="107" bestFit="1" customWidth="1"/>
    <col min="3338" max="3338" width="16" style="107" customWidth="1"/>
    <col min="3339" max="3584" width="11.42578125" style="107"/>
    <col min="3585" max="3585" width="17.85546875" style="107" customWidth="1"/>
    <col min="3586" max="3586" width="14.28515625" style="107" customWidth="1"/>
    <col min="3587" max="3587" width="14.85546875" style="107" customWidth="1"/>
    <col min="3588" max="3588" width="15.42578125" style="107" customWidth="1"/>
    <col min="3589" max="3589" width="15.5703125" style="107" customWidth="1"/>
    <col min="3590" max="3590" width="13.42578125" style="107" customWidth="1"/>
    <col min="3591" max="3591" width="13.5703125" style="107" customWidth="1"/>
    <col min="3592" max="3592" width="13.42578125" style="107" customWidth="1"/>
    <col min="3593" max="3593" width="11.5703125" style="107" bestFit="1" customWidth="1"/>
    <col min="3594" max="3594" width="16" style="107" customWidth="1"/>
    <col min="3595" max="3840" width="11.42578125" style="107"/>
    <col min="3841" max="3841" width="17.85546875" style="107" customWidth="1"/>
    <col min="3842" max="3842" width="14.28515625" style="107" customWidth="1"/>
    <col min="3843" max="3843" width="14.85546875" style="107" customWidth="1"/>
    <col min="3844" max="3844" width="15.42578125" style="107" customWidth="1"/>
    <col min="3845" max="3845" width="15.5703125" style="107" customWidth="1"/>
    <col min="3846" max="3846" width="13.42578125" style="107" customWidth="1"/>
    <col min="3847" max="3847" width="13.5703125" style="107" customWidth="1"/>
    <col min="3848" max="3848" width="13.42578125" style="107" customWidth="1"/>
    <col min="3849" max="3849" width="11.5703125" style="107" bestFit="1" customWidth="1"/>
    <col min="3850" max="3850" width="16" style="107" customWidth="1"/>
    <col min="3851" max="4096" width="11.42578125" style="107"/>
    <col min="4097" max="4097" width="17.85546875" style="107" customWidth="1"/>
    <col min="4098" max="4098" width="14.28515625" style="107" customWidth="1"/>
    <col min="4099" max="4099" width="14.85546875" style="107" customWidth="1"/>
    <col min="4100" max="4100" width="15.42578125" style="107" customWidth="1"/>
    <col min="4101" max="4101" width="15.5703125" style="107" customWidth="1"/>
    <col min="4102" max="4102" width="13.42578125" style="107" customWidth="1"/>
    <col min="4103" max="4103" width="13.5703125" style="107" customWidth="1"/>
    <col min="4104" max="4104" width="13.42578125" style="107" customWidth="1"/>
    <col min="4105" max="4105" width="11.5703125" style="107" bestFit="1" customWidth="1"/>
    <col min="4106" max="4106" width="16" style="107" customWidth="1"/>
    <col min="4107" max="4352" width="11.42578125" style="107"/>
    <col min="4353" max="4353" width="17.85546875" style="107" customWidth="1"/>
    <col min="4354" max="4354" width="14.28515625" style="107" customWidth="1"/>
    <col min="4355" max="4355" width="14.85546875" style="107" customWidth="1"/>
    <col min="4356" max="4356" width="15.42578125" style="107" customWidth="1"/>
    <col min="4357" max="4357" width="15.5703125" style="107" customWidth="1"/>
    <col min="4358" max="4358" width="13.42578125" style="107" customWidth="1"/>
    <col min="4359" max="4359" width="13.5703125" style="107" customWidth="1"/>
    <col min="4360" max="4360" width="13.42578125" style="107" customWidth="1"/>
    <col min="4361" max="4361" width="11.5703125" style="107" bestFit="1" customWidth="1"/>
    <col min="4362" max="4362" width="16" style="107" customWidth="1"/>
    <col min="4363" max="4608" width="11.42578125" style="107"/>
    <col min="4609" max="4609" width="17.85546875" style="107" customWidth="1"/>
    <col min="4610" max="4610" width="14.28515625" style="107" customWidth="1"/>
    <col min="4611" max="4611" width="14.85546875" style="107" customWidth="1"/>
    <col min="4612" max="4612" width="15.42578125" style="107" customWidth="1"/>
    <col min="4613" max="4613" width="15.5703125" style="107" customWidth="1"/>
    <col min="4614" max="4614" width="13.42578125" style="107" customWidth="1"/>
    <col min="4615" max="4615" width="13.5703125" style="107" customWidth="1"/>
    <col min="4616" max="4616" width="13.42578125" style="107" customWidth="1"/>
    <col min="4617" max="4617" width="11.5703125" style="107" bestFit="1" customWidth="1"/>
    <col min="4618" max="4618" width="16" style="107" customWidth="1"/>
    <col min="4619" max="4864" width="11.42578125" style="107"/>
    <col min="4865" max="4865" width="17.85546875" style="107" customWidth="1"/>
    <col min="4866" max="4866" width="14.28515625" style="107" customWidth="1"/>
    <col min="4867" max="4867" width="14.85546875" style="107" customWidth="1"/>
    <col min="4868" max="4868" width="15.42578125" style="107" customWidth="1"/>
    <col min="4869" max="4869" width="15.5703125" style="107" customWidth="1"/>
    <col min="4870" max="4870" width="13.42578125" style="107" customWidth="1"/>
    <col min="4871" max="4871" width="13.5703125" style="107" customWidth="1"/>
    <col min="4872" max="4872" width="13.42578125" style="107" customWidth="1"/>
    <col min="4873" max="4873" width="11.5703125" style="107" bestFit="1" customWidth="1"/>
    <col min="4874" max="4874" width="16" style="107" customWidth="1"/>
    <col min="4875" max="5120" width="11.42578125" style="107"/>
    <col min="5121" max="5121" width="17.85546875" style="107" customWidth="1"/>
    <col min="5122" max="5122" width="14.28515625" style="107" customWidth="1"/>
    <col min="5123" max="5123" width="14.85546875" style="107" customWidth="1"/>
    <col min="5124" max="5124" width="15.42578125" style="107" customWidth="1"/>
    <col min="5125" max="5125" width="15.5703125" style="107" customWidth="1"/>
    <col min="5126" max="5126" width="13.42578125" style="107" customWidth="1"/>
    <col min="5127" max="5127" width="13.5703125" style="107" customWidth="1"/>
    <col min="5128" max="5128" width="13.42578125" style="107" customWidth="1"/>
    <col min="5129" max="5129" width="11.5703125" style="107" bestFit="1" customWidth="1"/>
    <col min="5130" max="5130" width="16" style="107" customWidth="1"/>
    <col min="5131" max="5376" width="11.42578125" style="107"/>
    <col min="5377" max="5377" width="17.85546875" style="107" customWidth="1"/>
    <col min="5378" max="5378" width="14.28515625" style="107" customWidth="1"/>
    <col min="5379" max="5379" width="14.85546875" style="107" customWidth="1"/>
    <col min="5380" max="5380" width="15.42578125" style="107" customWidth="1"/>
    <col min="5381" max="5381" width="15.5703125" style="107" customWidth="1"/>
    <col min="5382" max="5382" width="13.42578125" style="107" customWidth="1"/>
    <col min="5383" max="5383" width="13.5703125" style="107" customWidth="1"/>
    <col min="5384" max="5384" width="13.42578125" style="107" customWidth="1"/>
    <col min="5385" max="5385" width="11.5703125" style="107" bestFit="1" customWidth="1"/>
    <col min="5386" max="5386" width="16" style="107" customWidth="1"/>
    <col min="5387" max="5632" width="11.42578125" style="107"/>
    <col min="5633" max="5633" width="17.85546875" style="107" customWidth="1"/>
    <col min="5634" max="5634" width="14.28515625" style="107" customWidth="1"/>
    <col min="5635" max="5635" width="14.85546875" style="107" customWidth="1"/>
    <col min="5636" max="5636" width="15.42578125" style="107" customWidth="1"/>
    <col min="5637" max="5637" width="15.5703125" style="107" customWidth="1"/>
    <col min="5638" max="5638" width="13.42578125" style="107" customWidth="1"/>
    <col min="5639" max="5639" width="13.5703125" style="107" customWidth="1"/>
    <col min="5640" max="5640" width="13.42578125" style="107" customWidth="1"/>
    <col min="5641" max="5641" width="11.5703125" style="107" bestFit="1" customWidth="1"/>
    <col min="5642" max="5642" width="16" style="107" customWidth="1"/>
    <col min="5643" max="5888" width="11.42578125" style="107"/>
    <col min="5889" max="5889" width="17.85546875" style="107" customWidth="1"/>
    <col min="5890" max="5890" width="14.28515625" style="107" customWidth="1"/>
    <col min="5891" max="5891" width="14.85546875" style="107" customWidth="1"/>
    <col min="5892" max="5892" width="15.42578125" style="107" customWidth="1"/>
    <col min="5893" max="5893" width="15.5703125" style="107" customWidth="1"/>
    <col min="5894" max="5894" width="13.42578125" style="107" customWidth="1"/>
    <col min="5895" max="5895" width="13.5703125" style="107" customWidth="1"/>
    <col min="5896" max="5896" width="13.42578125" style="107" customWidth="1"/>
    <col min="5897" max="5897" width="11.5703125" style="107" bestFit="1" customWidth="1"/>
    <col min="5898" max="5898" width="16" style="107" customWidth="1"/>
    <col min="5899" max="6144" width="11.42578125" style="107"/>
    <col min="6145" max="6145" width="17.85546875" style="107" customWidth="1"/>
    <col min="6146" max="6146" width="14.28515625" style="107" customWidth="1"/>
    <col min="6147" max="6147" width="14.85546875" style="107" customWidth="1"/>
    <col min="6148" max="6148" width="15.42578125" style="107" customWidth="1"/>
    <col min="6149" max="6149" width="15.5703125" style="107" customWidth="1"/>
    <col min="6150" max="6150" width="13.42578125" style="107" customWidth="1"/>
    <col min="6151" max="6151" width="13.5703125" style="107" customWidth="1"/>
    <col min="6152" max="6152" width="13.42578125" style="107" customWidth="1"/>
    <col min="6153" max="6153" width="11.5703125" style="107" bestFit="1" customWidth="1"/>
    <col min="6154" max="6154" width="16" style="107" customWidth="1"/>
    <col min="6155" max="6400" width="11.42578125" style="107"/>
    <col min="6401" max="6401" width="17.85546875" style="107" customWidth="1"/>
    <col min="6402" max="6402" width="14.28515625" style="107" customWidth="1"/>
    <col min="6403" max="6403" width="14.85546875" style="107" customWidth="1"/>
    <col min="6404" max="6404" width="15.42578125" style="107" customWidth="1"/>
    <col min="6405" max="6405" width="15.5703125" style="107" customWidth="1"/>
    <col min="6406" max="6406" width="13.42578125" style="107" customWidth="1"/>
    <col min="6407" max="6407" width="13.5703125" style="107" customWidth="1"/>
    <col min="6408" max="6408" width="13.42578125" style="107" customWidth="1"/>
    <col min="6409" max="6409" width="11.5703125" style="107" bestFit="1" customWidth="1"/>
    <col min="6410" max="6410" width="16" style="107" customWidth="1"/>
    <col min="6411" max="6656" width="11.42578125" style="107"/>
    <col min="6657" max="6657" width="17.85546875" style="107" customWidth="1"/>
    <col min="6658" max="6658" width="14.28515625" style="107" customWidth="1"/>
    <col min="6659" max="6659" width="14.85546875" style="107" customWidth="1"/>
    <col min="6660" max="6660" width="15.42578125" style="107" customWidth="1"/>
    <col min="6661" max="6661" width="15.5703125" style="107" customWidth="1"/>
    <col min="6662" max="6662" width="13.42578125" style="107" customWidth="1"/>
    <col min="6663" max="6663" width="13.5703125" style="107" customWidth="1"/>
    <col min="6664" max="6664" width="13.42578125" style="107" customWidth="1"/>
    <col min="6665" max="6665" width="11.5703125" style="107" bestFit="1" customWidth="1"/>
    <col min="6666" max="6666" width="16" style="107" customWidth="1"/>
    <col min="6667" max="6912" width="11.42578125" style="107"/>
    <col min="6913" max="6913" width="17.85546875" style="107" customWidth="1"/>
    <col min="6914" max="6914" width="14.28515625" style="107" customWidth="1"/>
    <col min="6915" max="6915" width="14.85546875" style="107" customWidth="1"/>
    <col min="6916" max="6916" width="15.42578125" style="107" customWidth="1"/>
    <col min="6917" max="6917" width="15.5703125" style="107" customWidth="1"/>
    <col min="6918" max="6918" width="13.42578125" style="107" customWidth="1"/>
    <col min="6919" max="6919" width="13.5703125" style="107" customWidth="1"/>
    <col min="6920" max="6920" width="13.42578125" style="107" customWidth="1"/>
    <col min="6921" max="6921" width="11.5703125" style="107" bestFit="1" customWidth="1"/>
    <col min="6922" max="6922" width="16" style="107" customWidth="1"/>
    <col min="6923" max="7168" width="11.42578125" style="107"/>
    <col min="7169" max="7169" width="17.85546875" style="107" customWidth="1"/>
    <col min="7170" max="7170" width="14.28515625" style="107" customWidth="1"/>
    <col min="7171" max="7171" width="14.85546875" style="107" customWidth="1"/>
    <col min="7172" max="7172" width="15.42578125" style="107" customWidth="1"/>
    <col min="7173" max="7173" width="15.5703125" style="107" customWidth="1"/>
    <col min="7174" max="7174" width="13.42578125" style="107" customWidth="1"/>
    <col min="7175" max="7175" width="13.5703125" style="107" customWidth="1"/>
    <col min="7176" max="7176" width="13.42578125" style="107" customWidth="1"/>
    <col min="7177" max="7177" width="11.5703125" style="107" bestFit="1" customWidth="1"/>
    <col min="7178" max="7178" width="16" style="107" customWidth="1"/>
    <col min="7179" max="7424" width="11.42578125" style="107"/>
    <col min="7425" max="7425" width="17.85546875" style="107" customWidth="1"/>
    <col min="7426" max="7426" width="14.28515625" style="107" customWidth="1"/>
    <col min="7427" max="7427" width="14.85546875" style="107" customWidth="1"/>
    <col min="7428" max="7428" width="15.42578125" style="107" customWidth="1"/>
    <col min="7429" max="7429" width="15.5703125" style="107" customWidth="1"/>
    <col min="7430" max="7430" width="13.42578125" style="107" customWidth="1"/>
    <col min="7431" max="7431" width="13.5703125" style="107" customWidth="1"/>
    <col min="7432" max="7432" width="13.42578125" style="107" customWidth="1"/>
    <col min="7433" max="7433" width="11.5703125" style="107" bestFit="1" customWidth="1"/>
    <col min="7434" max="7434" width="16" style="107" customWidth="1"/>
    <col min="7435" max="7680" width="11.42578125" style="107"/>
    <col min="7681" max="7681" width="17.85546875" style="107" customWidth="1"/>
    <col min="7682" max="7682" width="14.28515625" style="107" customWidth="1"/>
    <col min="7683" max="7683" width="14.85546875" style="107" customWidth="1"/>
    <col min="7684" max="7684" width="15.42578125" style="107" customWidth="1"/>
    <col min="7685" max="7685" width="15.5703125" style="107" customWidth="1"/>
    <col min="7686" max="7686" width="13.42578125" style="107" customWidth="1"/>
    <col min="7687" max="7687" width="13.5703125" style="107" customWidth="1"/>
    <col min="7688" max="7688" width="13.42578125" style="107" customWidth="1"/>
    <col min="7689" max="7689" width="11.5703125" style="107" bestFit="1" customWidth="1"/>
    <col min="7690" max="7690" width="16" style="107" customWidth="1"/>
    <col min="7691" max="7936" width="11.42578125" style="107"/>
    <col min="7937" max="7937" width="17.85546875" style="107" customWidth="1"/>
    <col min="7938" max="7938" width="14.28515625" style="107" customWidth="1"/>
    <col min="7939" max="7939" width="14.85546875" style="107" customWidth="1"/>
    <col min="7940" max="7940" width="15.42578125" style="107" customWidth="1"/>
    <col min="7941" max="7941" width="15.5703125" style="107" customWidth="1"/>
    <col min="7942" max="7942" width="13.42578125" style="107" customWidth="1"/>
    <col min="7943" max="7943" width="13.5703125" style="107" customWidth="1"/>
    <col min="7944" max="7944" width="13.42578125" style="107" customWidth="1"/>
    <col min="7945" max="7945" width="11.5703125" style="107" bestFit="1" customWidth="1"/>
    <col min="7946" max="7946" width="16" style="107" customWidth="1"/>
    <col min="7947" max="8192" width="11.42578125" style="107"/>
    <col min="8193" max="8193" width="17.85546875" style="107" customWidth="1"/>
    <col min="8194" max="8194" width="14.28515625" style="107" customWidth="1"/>
    <col min="8195" max="8195" width="14.85546875" style="107" customWidth="1"/>
    <col min="8196" max="8196" width="15.42578125" style="107" customWidth="1"/>
    <col min="8197" max="8197" width="15.5703125" style="107" customWidth="1"/>
    <col min="8198" max="8198" width="13.42578125" style="107" customWidth="1"/>
    <col min="8199" max="8199" width="13.5703125" style="107" customWidth="1"/>
    <col min="8200" max="8200" width="13.42578125" style="107" customWidth="1"/>
    <col min="8201" max="8201" width="11.5703125" style="107" bestFit="1" customWidth="1"/>
    <col min="8202" max="8202" width="16" style="107" customWidth="1"/>
    <col min="8203" max="8448" width="11.42578125" style="107"/>
    <col min="8449" max="8449" width="17.85546875" style="107" customWidth="1"/>
    <col min="8450" max="8450" width="14.28515625" style="107" customWidth="1"/>
    <col min="8451" max="8451" width="14.85546875" style="107" customWidth="1"/>
    <col min="8452" max="8452" width="15.42578125" style="107" customWidth="1"/>
    <col min="8453" max="8453" width="15.5703125" style="107" customWidth="1"/>
    <col min="8454" max="8454" width="13.42578125" style="107" customWidth="1"/>
    <col min="8455" max="8455" width="13.5703125" style="107" customWidth="1"/>
    <col min="8456" max="8456" width="13.42578125" style="107" customWidth="1"/>
    <col min="8457" max="8457" width="11.5703125" style="107" bestFit="1" customWidth="1"/>
    <col min="8458" max="8458" width="16" style="107" customWidth="1"/>
    <col min="8459" max="8704" width="11.42578125" style="107"/>
    <col min="8705" max="8705" width="17.85546875" style="107" customWidth="1"/>
    <col min="8706" max="8706" width="14.28515625" style="107" customWidth="1"/>
    <col min="8707" max="8707" width="14.85546875" style="107" customWidth="1"/>
    <col min="8708" max="8708" width="15.42578125" style="107" customWidth="1"/>
    <col min="8709" max="8709" width="15.5703125" style="107" customWidth="1"/>
    <col min="8710" max="8710" width="13.42578125" style="107" customWidth="1"/>
    <col min="8711" max="8711" width="13.5703125" style="107" customWidth="1"/>
    <col min="8712" max="8712" width="13.42578125" style="107" customWidth="1"/>
    <col min="8713" max="8713" width="11.5703125" style="107" bestFit="1" customWidth="1"/>
    <col min="8714" max="8714" width="16" style="107" customWidth="1"/>
    <col min="8715" max="8960" width="11.42578125" style="107"/>
    <col min="8961" max="8961" width="17.85546875" style="107" customWidth="1"/>
    <col min="8962" max="8962" width="14.28515625" style="107" customWidth="1"/>
    <col min="8963" max="8963" width="14.85546875" style="107" customWidth="1"/>
    <col min="8964" max="8964" width="15.42578125" style="107" customWidth="1"/>
    <col min="8965" max="8965" width="15.5703125" style="107" customWidth="1"/>
    <col min="8966" max="8966" width="13.42578125" style="107" customWidth="1"/>
    <col min="8967" max="8967" width="13.5703125" style="107" customWidth="1"/>
    <col min="8968" max="8968" width="13.42578125" style="107" customWidth="1"/>
    <col min="8969" max="8969" width="11.5703125" style="107" bestFit="1" customWidth="1"/>
    <col min="8970" max="8970" width="16" style="107" customWidth="1"/>
    <col min="8971" max="9216" width="11.42578125" style="107"/>
    <col min="9217" max="9217" width="17.85546875" style="107" customWidth="1"/>
    <col min="9218" max="9218" width="14.28515625" style="107" customWidth="1"/>
    <col min="9219" max="9219" width="14.85546875" style="107" customWidth="1"/>
    <col min="9220" max="9220" width="15.42578125" style="107" customWidth="1"/>
    <col min="9221" max="9221" width="15.5703125" style="107" customWidth="1"/>
    <col min="9222" max="9222" width="13.42578125" style="107" customWidth="1"/>
    <col min="9223" max="9223" width="13.5703125" style="107" customWidth="1"/>
    <col min="9224" max="9224" width="13.42578125" style="107" customWidth="1"/>
    <col min="9225" max="9225" width="11.5703125" style="107" bestFit="1" customWidth="1"/>
    <col min="9226" max="9226" width="16" style="107" customWidth="1"/>
    <col min="9227" max="9472" width="11.42578125" style="107"/>
    <col min="9473" max="9473" width="17.85546875" style="107" customWidth="1"/>
    <col min="9474" max="9474" width="14.28515625" style="107" customWidth="1"/>
    <col min="9475" max="9475" width="14.85546875" style="107" customWidth="1"/>
    <col min="9476" max="9476" width="15.42578125" style="107" customWidth="1"/>
    <col min="9477" max="9477" width="15.5703125" style="107" customWidth="1"/>
    <col min="9478" max="9478" width="13.42578125" style="107" customWidth="1"/>
    <col min="9479" max="9479" width="13.5703125" style="107" customWidth="1"/>
    <col min="9480" max="9480" width="13.42578125" style="107" customWidth="1"/>
    <col min="9481" max="9481" width="11.5703125" style="107" bestFit="1" customWidth="1"/>
    <col min="9482" max="9482" width="16" style="107" customWidth="1"/>
    <col min="9483" max="9728" width="11.42578125" style="107"/>
    <col min="9729" max="9729" width="17.85546875" style="107" customWidth="1"/>
    <col min="9730" max="9730" width="14.28515625" style="107" customWidth="1"/>
    <col min="9731" max="9731" width="14.85546875" style="107" customWidth="1"/>
    <col min="9732" max="9732" width="15.42578125" style="107" customWidth="1"/>
    <col min="9733" max="9733" width="15.5703125" style="107" customWidth="1"/>
    <col min="9734" max="9734" width="13.42578125" style="107" customWidth="1"/>
    <col min="9735" max="9735" width="13.5703125" style="107" customWidth="1"/>
    <col min="9736" max="9736" width="13.42578125" style="107" customWidth="1"/>
    <col min="9737" max="9737" width="11.5703125" style="107" bestFit="1" customWidth="1"/>
    <col min="9738" max="9738" width="16" style="107" customWidth="1"/>
    <col min="9739" max="9984" width="11.42578125" style="107"/>
    <col min="9985" max="9985" width="17.85546875" style="107" customWidth="1"/>
    <col min="9986" max="9986" width="14.28515625" style="107" customWidth="1"/>
    <col min="9987" max="9987" width="14.85546875" style="107" customWidth="1"/>
    <col min="9988" max="9988" width="15.42578125" style="107" customWidth="1"/>
    <col min="9989" max="9989" width="15.5703125" style="107" customWidth="1"/>
    <col min="9990" max="9990" width="13.42578125" style="107" customWidth="1"/>
    <col min="9991" max="9991" width="13.5703125" style="107" customWidth="1"/>
    <col min="9992" max="9992" width="13.42578125" style="107" customWidth="1"/>
    <col min="9993" max="9993" width="11.5703125" style="107" bestFit="1" customWidth="1"/>
    <col min="9994" max="9994" width="16" style="107" customWidth="1"/>
    <col min="9995" max="10240" width="11.42578125" style="107"/>
    <col min="10241" max="10241" width="17.85546875" style="107" customWidth="1"/>
    <col min="10242" max="10242" width="14.28515625" style="107" customWidth="1"/>
    <col min="10243" max="10243" width="14.85546875" style="107" customWidth="1"/>
    <col min="10244" max="10244" width="15.42578125" style="107" customWidth="1"/>
    <col min="10245" max="10245" width="15.5703125" style="107" customWidth="1"/>
    <col min="10246" max="10246" width="13.42578125" style="107" customWidth="1"/>
    <col min="10247" max="10247" width="13.5703125" style="107" customWidth="1"/>
    <col min="10248" max="10248" width="13.42578125" style="107" customWidth="1"/>
    <col min="10249" max="10249" width="11.5703125" style="107" bestFit="1" customWidth="1"/>
    <col min="10250" max="10250" width="16" style="107" customWidth="1"/>
    <col min="10251" max="10496" width="11.42578125" style="107"/>
    <col min="10497" max="10497" width="17.85546875" style="107" customWidth="1"/>
    <col min="10498" max="10498" width="14.28515625" style="107" customWidth="1"/>
    <col min="10499" max="10499" width="14.85546875" style="107" customWidth="1"/>
    <col min="10500" max="10500" width="15.42578125" style="107" customWidth="1"/>
    <col min="10501" max="10501" width="15.5703125" style="107" customWidth="1"/>
    <col min="10502" max="10502" width="13.42578125" style="107" customWidth="1"/>
    <col min="10503" max="10503" width="13.5703125" style="107" customWidth="1"/>
    <col min="10504" max="10504" width="13.42578125" style="107" customWidth="1"/>
    <col min="10505" max="10505" width="11.5703125" style="107" bestFit="1" customWidth="1"/>
    <col min="10506" max="10506" width="16" style="107" customWidth="1"/>
    <col min="10507" max="10752" width="11.42578125" style="107"/>
    <col min="10753" max="10753" width="17.85546875" style="107" customWidth="1"/>
    <col min="10754" max="10754" width="14.28515625" style="107" customWidth="1"/>
    <col min="10755" max="10755" width="14.85546875" style="107" customWidth="1"/>
    <col min="10756" max="10756" width="15.42578125" style="107" customWidth="1"/>
    <col min="10757" max="10757" width="15.5703125" style="107" customWidth="1"/>
    <col min="10758" max="10758" width="13.42578125" style="107" customWidth="1"/>
    <col min="10759" max="10759" width="13.5703125" style="107" customWidth="1"/>
    <col min="10760" max="10760" width="13.42578125" style="107" customWidth="1"/>
    <col min="10761" max="10761" width="11.5703125" style="107" bestFit="1" customWidth="1"/>
    <col min="10762" max="10762" width="16" style="107" customWidth="1"/>
    <col min="10763" max="11008" width="11.42578125" style="107"/>
    <col min="11009" max="11009" width="17.85546875" style="107" customWidth="1"/>
    <col min="11010" max="11010" width="14.28515625" style="107" customWidth="1"/>
    <col min="11011" max="11011" width="14.85546875" style="107" customWidth="1"/>
    <col min="11012" max="11012" width="15.42578125" style="107" customWidth="1"/>
    <col min="11013" max="11013" width="15.5703125" style="107" customWidth="1"/>
    <col min="11014" max="11014" width="13.42578125" style="107" customWidth="1"/>
    <col min="11015" max="11015" width="13.5703125" style="107" customWidth="1"/>
    <col min="11016" max="11016" width="13.42578125" style="107" customWidth="1"/>
    <col min="11017" max="11017" width="11.5703125" style="107" bestFit="1" customWidth="1"/>
    <col min="11018" max="11018" width="16" style="107" customWidth="1"/>
    <col min="11019" max="11264" width="11.42578125" style="107"/>
    <col min="11265" max="11265" width="17.85546875" style="107" customWidth="1"/>
    <col min="11266" max="11266" width="14.28515625" style="107" customWidth="1"/>
    <col min="11267" max="11267" width="14.85546875" style="107" customWidth="1"/>
    <col min="11268" max="11268" width="15.42578125" style="107" customWidth="1"/>
    <col min="11269" max="11269" width="15.5703125" style="107" customWidth="1"/>
    <col min="11270" max="11270" width="13.42578125" style="107" customWidth="1"/>
    <col min="11271" max="11271" width="13.5703125" style="107" customWidth="1"/>
    <col min="11272" max="11272" width="13.42578125" style="107" customWidth="1"/>
    <col min="11273" max="11273" width="11.5703125" style="107" bestFit="1" customWidth="1"/>
    <col min="11274" max="11274" width="16" style="107" customWidth="1"/>
    <col min="11275" max="11520" width="11.42578125" style="107"/>
    <col min="11521" max="11521" width="17.85546875" style="107" customWidth="1"/>
    <col min="11522" max="11522" width="14.28515625" style="107" customWidth="1"/>
    <col min="11523" max="11523" width="14.85546875" style="107" customWidth="1"/>
    <col min="11524" max="11524" width="15.42578125" style="107" customWidth="1"/>
    <col min="11525" max="11525" width="15.5703125" style="107" customWidth="1"/>
    <col min="11526" max="11526" width="13.42578125" style="107" customWidth="1"/>
    <col min="11527" max="11527" width="13.5703125" style="107" customWidth="1"/>
    <col min="11528" max="11528" width="13.42578125" style="107" customWidth="1"/>
    <col min="11529" max="11529" width="11.5703125" style="107" bestFit="1" customWidth="1"/>
    <col min="11530" max="11530" width="16" style="107" customWidth="1"/>
    <col min="11531" max="11776" width="11.42578125" style="107"/>
    <col min="11777" max="11777" width="17.85546875" style="107" customWidth="1"/>
    <col min="11778" max="11778" width="14.28515625" style="107" customWidth="1"/>
    <col min="11779" max="11779" width="14.85546875" style="107" customWidth="1"/>
    <col min="11780" max="11780" width="15.42578125" style="107" customWidth="1"/>
    <col min="11781" max="11781" width="15.5703125" style="107" customWidth="1"/>
    <col min="11782" max="11782" width="13.42578125" style="107" customWidth="1"/>
    <col min="11783" max="11783" width="13.5703125" style="107" customWidth="1"/>
    <col min="11784" max="11784" width="13.42578125" style="107" customWidth="1"/>
    <col min="11785" max="11785" width="11.5703125" style="107" bestFit="1" customWidth="1"/>
    <col min="11786" max="11786" width="16" style="107" customWidth="1"/>
    <col min="11787" max="12032" width="11.42578125" style="107"/>
    <col min="12033" max="12033" width="17.85546875" style="107" customWidth="1"/>
    <col min="12034" max="12034" width="14.28515625" style="107" customWidth="1"/>
    <col min="12035" max="12035" width="14.85546875" style="107" customWidth="1"/>
    <col min="12036" max="12036" width="15.42578125" style="107" customWidth="1"/>
    <col min="12037" max="12037" width="15.5703125" style="107" customWidth="1"/>
    <col min="12038" max="12038" width="13.42578125" style="107" customWidth="1"/>
    <col min="12039" max="12039" width="13.5703125" style="107" customWidth="1"/>
    <col min="12040" max="12040" width="13.42578125" style="107" customWidth="1"/>
    <col min="12041" max="12041" width="11.5703125" style="107" bestFit="1" customWidth="1"/>
    <col min="12042" max="12042" width="16" style="107" customWidth="1"/>
    <col min="12043" max="12288" width="11.42578125" style="107"/>
    <col min="12289" max="12289" width="17.85546875" style="107" customWidth="1"/>
    <col min="12290" max="12290" width="14.28515625" style="107" customWidth="1"/>
    <col min="12291" max="12291" width="14.85546875" style="107" customWidth="1"/>
    <col min="12292" max="12292" width="15.42578125" style="107" customWidth="1"/>
    <col min="12293" max="12293" width="15.5703125" style="107" customWidth="1"/>
    <col min="12294" max="12294" width="13.42578125" style="107" customWidth="1"/>
    <col min="12295" max="12295" width="13.5703125" style="107" customWidth="1"/>
    <col min="12296" max="12296" width="13.42578125" style="107" customWidth="1"/>
    <col min="12297" max="12297" width="11.5703125" style="107" bestFit="1" customWidth="1"/>
    <col min="12298" max="12298" width="16" style="107" customWidth="1"/>
    <col min="12299" max="12544" width="11.42578125" style="107"/>
    <col min="12545" max="12545" width="17.85546875" style="107" customWidth="1"/>
    <col min="12546" max="12546" width="14.28515625" style="107" customWidth="1"/>
    <col min="12547" max="12547" width="14.85546875" style="107" customWidth="1"/>
    <col min="12548" max="12548" width="15.42578125" style="107" customWidth="1"/>
    <col min="12549" max="12549" width="15.5703125" style="107" customWidth="1"/>
    <col min="12550" max="12550" width="13.42578125" style="107" customWidth="1"/>
    <col min="12551" max="12551" width="13.5703125" style="107" customWidth="1"/>
    <col min="12552" max="12552" width="13.42578125" style="107" customWidth="1"/>
    <col min="12553" max="12553" width="11.5703125" style="107" bestFit="1" customWidth="1"/>
    <col min="12554" max="12554" width="16" style="107" customWidth="1"/>
    <col min="12555" max="12800" width="11.42578125" style="107"/>
    <col min="12801" max="12801" width="17.85546875" style="107" customWidth="1"/>
    <col min="12802" max="12802" width="14.28515625" style="107" customWidth="1"/>
    <col min="12803" max="12803" width="14.85546875" style="107" customWidth="1"/>
    <col min="12804" max="12804" width="15.42578125" style="107" customWidth="1"/>
    <col min="12805" max="12805" width="15.5703125" style="107" customWidth="1"/>
    <col min="12806" max="12806" width="13.42578125" style="107" customWidth="1"/>
    <col min="12807" max="12807" width="13.5703125" style="107" customWidth="1"/>
    <col min="12808" max="12808" width="13.42578125" style="107" customWidth="1"/>
    <col min="12809" max="12809" width="11.5703125" style="107" bestFit="1" customWidth="1"/>
    <col min="12810" max="12810" width="16" style="107" customWidth="1"/>
    <col min="12811" max="13056" width="11.42578125" style="107"/>
    <col min="13057" max="13057" width="17.85546875" style="107" customWidth="1"/>
    <col min="13058" max="13058" width="14.28515625" style="107" customWidth="1"/>
    <col min="13059" max="13059" width="14.85546875" style="107" customWidth="1"/>
    <col min="13060" max="13060" width="15.42578125" style="107" customWidth="1"/>
    <col min="13061" max="13061" width="15.5703125" style="107" customWidth="1"/>
    <col min="13062" max="13062" width="13.42578125" style="107" customWidth="1"/>
    <col min="13063" max="13063" width="13.5703125" style="107" customWidth="1"/>
    <col min="13064" max="13064" width="13.42578125" style="107" customWidth="1"/>
    <col min="13065" max="13065" width="11.5703125" style="107" bestFit="1" customWidth="1"/>
    <col min="13066" max="13066" width="16" style="107" customWidth="1"/>
    <col min="13067" max="13312" width="11.42578125" style="107"/>
    <col min="13313" max="13313" width="17.85546875" style="107" customWidth="1"/>
    <col min="13314" max="13314" width="14.28515625" style="107" customWidth="1"/>
    <col min="13315" max="13315" width="14.85546875" style="107" customWidth="1"/>
    <col min="13316" max="13316" width="15.42578125" style="107" customWidth="1"/>
    <col min="13317" max="13317" width="15.5703125" style="107" customWidth="1"/>
    <col min="13318" max="13318" width="13.42578125" style="107" customWidth="1"/>
    <col min="13319" max="13319" width="13.5703125" style="107" customWidth="1"/>
    <col min="13320" max="13320" width="13.42578125" style="107" customWidth="1"/>
    <col min="13321" max="13321" width="11.5703125" style="107" bestFit="1" customWidth="1"/>
    <col min="13322" max="13322" width="16" style="107" customWidth="1"/>
    <col min="13323" max="13568" width="11.42578125" style="107"/>
    <col min="13569" max="13569" width="17.85546875" style="107" customWidth="1"/>
    <col min="13570" max="13570" width="14.28515625" style="107" customWidth="1"/>
    <col min="13571" max="13571" width="14.85546875" style="107" customWidth="1"/>
    <col min="13572" max="13572" width="15.42578125" style="107" customWidth="1"/>
    <col min="13573" max="13573" width="15.5703125" style="107" customWidth="1"/>
    <col min="13574" max="13574" width="13.42578125" style="107" customWidth="1"/>
    <col min="13575" max="13575" width="13.5703125" style="107" customWidth="1"/>
    <col min="13576" max="13576" width="13.42578125" style="107" customWidth="1"/>
    <col min="13577" max="13577" width="11.5703125" style="107" bestFit="1" customWidth="1"/>
    <col min="13578" max="13578" width="16" style="107" customWidth="1"/>
    <col min="13579" max="13824" width="11.42578125" style="107"/>
    <col min="13825" max="13825" width="17.85546875" style="107" customWidth="1"/>
    <col min="13826" max="13826" width="14.28515625" style="107" customWidth="1"/>
    <col min="13827" max="13827" width="14.85546875" style="107" customWidth="1"/>
    <col min="13828" max="13828" width="15.42578125" style="107" customWidth="1"/>
    <col min="13829" max="13829" width="15.5703125" style="107" customWidth="1"/>
    <col min="13830" max="13830" width="13.42578125" style="107" customWidth="1"/>
    <col min="13831" max="13831" width="13.5703125" style="107" customWidth="1"/>
    <col min="13832" max="13832" width="13.42578125" style="107" customWidth="1"/>
    <col min="13833" max="13833" width="11.5703125" style="107" bestFit="1" customWidth="1"/>
    <col min="13834" max="13834" width="16" style="107" customWidth="1"/>
    <col min="13835" max="14080" width="11.42578125" style="107"/>
    <col min="14081" max="14081" width="17.85546875" style="107" customWidth="1"/>
    <col min="14082" max="14082" width="14.28515625" style="107" customWidth="1"/>
    <col min="14083" max="14083" width="14.85546875" style="107" customWidth="1"/>
    <col min="14084" max="14084" width="15.42578125" style="107" customWidth="1"/>
    <col min="14085" max="14085" width="15.5703125" style="107" customWidth="1"/>
    <col min="14086" max="14086" width="13.42578125" style="107" customWidth="1"/>
    <col min="14087" max="14087" width="13.5703125" style="107" customWidth="1"/>
    <col min="14088" max="14088" width="13.42578125" style="107" customWidth="1"/>
    <col min="14089" max="14089" width="11.5703125" style="107" bestFit="1" customWidth="1"/>
    <col min="14090" max="14090" width="16" style="107" customWidth="1"/>
    <col min="14091" max="14336" width="11.42578125" style="107"/>
    <col min="14337" max="14337" width="17.85546875" style="107" customWidth="1"/>
    <col min="14338" max="14338" width="14.28515625" style="107" customWidth="1"/>
    <col min="14339" max="14339" width="14.85546875" style="107" customWidth="1"/>
    <col min="14340" max="14340" width="15.42578125" style="107" customWidth="1"/>
    <col min="14341" max="14341" width="15.5703125" style="107" customWidth="1"/>
    <col min="14342" max="14342" width="13.42578125" style="107" customWidth="1"/>
    <col min="14343" max="14343" width="13.5703125" style="107" customWidth="1"/>
    <col min="14344" max="14344" width="13.42578125" style="107" customWidth="1"/>
    <col min="14345" max="14345" width="11.5703125" style="107" bestFit="1" customWidth="1"/>
    <col min="14346" max="14346" width="16" style="107" customWidth="1"/>
    <col min="14347" max="14592" width="11.42578125" style="107"/>
    <col min="14593" max="14593" width="17.85546875" style="107" customWidth="1"/>
    <col min="14594" max="14594" width="14.28515625" style="107" customWidth="1"/>
    <col min="14595" max="14595" width="14.85546875" style="107" customWidth="1"/>
    <col min="14596" max="14596" width="15.42578125" style="107" customWidth="1"/>
    <col min="14597" max="14597" width="15.5703125" style="107" customWidth="1"/>
    <col min="14598" max="14598" width="13.42578125" style="107" customWidth="1"/>
    <col min="14599" max="14599" width="13.5703125" style="107" customWidth="1"/>
    <col min="14600" max="14600" width="13.42578125" style="107" customWidth="1"/>
    <col min="14601" max="14601" width="11.5703125" style="107" bestFit="1" customWidth="1"/>
    <col min="14602" max="14602" width="16" style="107" customWidth="1"/>
    <col min="14603" max="14848" width="11.42578125" style="107"/>
    <col min="14849" max="14849" width="17.85546875" style="107" customWidth="1"/>
    <col min="14850" max="14850" width="14.28515625" style="107" customWidth="1"/>
    <col min="14851" max="14851" width="14.85546875" style="107" customWidth="1"/>
    <col min="14852" max="14852" width="15.42578125" style="107" customWidth="1"/>
    <col min="14853" max="14853" width="15.5703125" style="107" customWidth="1"/>
    <col min="14854" max="14854" width="13.42578125" style="107" customWidth="1"/>
    <col min="14855" max="14855" width="13.5703125" style="107" customWidth="1"/>
    <col min="14856" max="14856" width="13.42578125" style="107" customWidth="1"/>
    <col min="14857" max="14857" width="11.5703125" style="107" bestFit="1" customWidth="1"/>
    <col min="14858" max="14858" width="16" style="107" customWidth="1"/>
    <col min="14859" max="15104" width="11.42578125" style="107"/>
    <col min="15105" max="15105" width="17.85546875" style="107" customWidth="1"/>
    <col min="15106" max="15106" width="14.28515625" style="107" customWidth="1"/>
    <col min="15107" max="15107" width="14.85546875" style="107" customWidth="1"/>
    <col min="15108" max="15108" width="15.42578125" style="107" customWidth="1"/>
    <col min="15109" max="15109" width="15.5703125" style="107" customWidth="1"/>
    <col min="15110" max="15110" width="13.42578125" style="107" customWidth="1"/>
    <col min="15111" max="15111" width="13.5703125" style="107" customWidth="1"/>
    <col min="15112" max="15112" width="13.42578125" style="107" customWidth="1"/>
    <col min="15113" max="15113" width="11.5703125" style="107" bestFit="1" customWidth="1"/>
    <col min="15114" max="15114" width="16" style="107" customWidth="1"/>
    <col min="15115" max="15360" width="11.42578125" style="107"/>
    <col min="15361" max="15361" width="17.85546875" style="107" customWidth="1"/>
    <col min="15362" max="15362" width="14.28515625" style="107" customWidth="1"/>
    <col min="15363" max="15363" width="14.85546875" style="107" customWidth="1"/>
    <col min="15364" max="15364" width="15.42578125" style="107" customWidth="1"/>
    <col min="15365" max="15365" width="15.5703125" style="107" customWidth="1"/>
    <col min="15366" max="15366" width="13.42578125" style="107" customWidth="1"/>
    <col min="15367" max="15367" width="13.5703125" style="107" customWidth="1"/>
    <col min="15368" max="15368" width="13.42578125" style="107" customWidth="1"/>
    <col min="15369" max="15369" width="11.5703125" style="107" bestFit="1" customWidth="1"/>
    <col min="15370" max="15370" width="16" style="107" customWidth="1"/>
    <col min="15371" max="15616" width="11.42578125" style="107"/>
    <col min="15617" max="15617" width="17.85546875" style="107" customWidth="1"/>
    <col min="15618" max="15618" width="14.28515625" style="107" customWidth="1"/>
    <col min="15619" max="15619" width="14.85546875" style="107" customWidth="1"/>
    <col min="15620" max="15620" width="15.42578125" style="107" customWidth="1"/>
    <col min="15621" max="15621" width="15.5703125" style="107" customWidth="1"/>
    <col min="15622" max="15622" width="13.42578125" style="107" customWidth="1"/>
    <col min="15623" max="15623" width="13.5703125" style="107" customWidth="1"/>
    <col min="15624" max="15624" width="13.42578125" style="107" customWidth="1"/>
    <col min="15625" max="15625" width="11.5703125" style="107" bestFit="1" customWidth="1"/>
    <col min="15626" max="15626" width="16" style="107" customWidth="1"/>
    <col min="15627" max="15872" width="11.42578125" style="107"/>
    <col min="15873" max="15873" width="17.85546875" style="107" customWidth="1"/>
    <col min="15874" max="15874" width="14.28515625" style="107" customWidth="1"/>
    <col min="15875" max="15875" width="14.85546875" style="107" customWidth="1"/>
    <col min="15876" max="15876" width="15.42578125" style="107" customWidth="1"/>
    <col min="15877" max="15877" width="15.5703125" style="107" customWidth="1"/>
    <col min="15878" max="15878" width="13.42578125" style="107" customWidth="1"/>
    <col min="15879" max="15879" width="13.5703125" style="107" customWidth="1"/>
    <col min="15880" max="15880" width="13.42578125" style="107" customWidth="1"/>
    <col min="15881" max="15881" width="11.5703125" style="107" bestFit="1" customWidth="1"/>
    <col min="15882" max="15882" width="16" style="107" customWidth="1"/>
    <col min="15883" max="16128" width="11.42578125" style="107"/>
    <col min="16129" max="16129" width="17.85546875" style="107" customWidth="1"/>
    <col min="16130" max="16130" width="14.28515625" style="107" customWidth="1"/>
    <col min="16131" max="16131" width="14.85546875" style="107" customWidth="1"/>
    <col min="16132" max="16132" width="15.42578125" style="107" customWidth="1"/>
    <col min="16133" max="16133" width="15.5703125" style="107" customWidth="1"/>
    <col min="16134" max="16134" width="13.42578125" style="107" customWidth="1"/>
    <col min="16135" max="16135" width="13.5703125" style="107" customWidth="1"/>
    <col min="16136" max="16136" width="13.42578125" style="107" customWidth="1"/>
    <col min="16137" max="16137" width="11.5703125" style="107" bestFit="1" customWidth="1"/>
    <col min="16138" max="16138" width="16" style="107" customWidth="1"/>
    <col min="16139" max="16384" width="11.42578125" style="107"/>
  </cols>
  <sheetData>
    <row r="1" spans="1:10" s="103" customFormat="1" x14ac:dyDescent="0.2">
      <c r="A1" s="60"/>
    </row>
    <row r="2" spans="1:10" s="103" customFormat="1" x14ac:dyDescent="0.2">
      <c r="A2" s="60"/>
    </row>
    <row r="3" spans="1:10" x14ac:dyDescent="0.2">
      <c r="A3" s="60" t="s">
        <v>78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x14ac:dyDescent="0.2">
      <c r="A4" s="60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5.75" x14ac:dyDescent="0.25">
      <c r="A5" s="61"/>
      <c r="B5" s="77"/>
      <c r="C5" s="77"/>
      <c r="D5" s="77"/>
      <c r="E5" s="77"/>
      <c r="F5" s="77"/>
      <c r="G5" s="77"/>
      <c r="H5" s="77"/>
      <c r="I5" s="77"/>
      <c r="J5" s="77"/>
    </row>
    <row r="6" spans="1:10" ht="15.75" x14ac:dyDescent="0.25">
      <c r="A6" s="199" t="s">
        <v>207</v>
      </c>
      <c r="B6" s="199"/>
      <c r="C6" s="199"/>
      <c r="D6" s="199"/>
      <c r="E6" s="199"/>
      <c r="F6" s="199"/>
      <c r="G6" s="199"/>
      <c r="H6" s="199"/>
      <c r="I6" s="199"/>
      <c r="J6" s="199"/>
    </row>
    <row r="7" spans="1:10" ht="7.5" customHeight="1" thickBot="1" x14ac:dyDescent="0.3">
      <c r="A7" s="61"/>
      <c r="B7" s="77"/>
      <c r="C7" s="77"/>
      <c r="D7" s="77"/>
      <c r="E7" s="77"/>
      <c r="F7" s="77"/>
      <c r="G7" s="77"/>
      <c r="H7" s="77"/>
      <c r="I7" s="77"/>
      <c r="J7" s="77"/>
    </row>
    <row r="8" spans="1:10" x14ac:dyDescent="0.2">
      <c r="A8" s="174" t="s">
        <v>1</v>
      </c>
      <c r="B8" s="175" t="s">
        <v>2</v>
      </c>
      <c r="C8" s="175" t="s">
        <v>3</v>
      </c>
      <c r="D8" s="175" t="s">
        <v>4</v>
      </c>
      <c r="E8" s="175" t="s">
        <v>5</v>
      </c>
      <c r="F8" s="175" t="s">
        <v>6</v>
      </c>
      <c r="G8" s="175" t="s">
        <v>7</v>
      </c>
      <c r="H8" s="175" t="s">
        <v>8</v>
      </c>
      <c r="I8" s="175" t="s">
        <v>9</v>
      </c>
      <c r="J8" s="176" t="s">
        <v>10</v>
      </c>
    </row>
    <row r="9" spans="1:10" ht="20.100000000000001" customHeight="1" x14ac:dyDescent="0.2">
      <c r="A9" s="161" t="s">
        <v>125</v>
      </c>
      <c r="B9" s="15">
        <v>24580</v>
      </c>
      <c r="C9" s="15">
        <v>1167474</v>
      </c>
      <c r="D9" s="15">
        <v>598919</v>
      </c>
      <c r="E9" s="15">
        <v>462293</v>
      </c>
      <c r="F9" s="15">
        <v>44524</v>
      </c>
      <c r="G9" s="15">
        <v>500</v>
      </c>
      <c r="H9" s="15">
        <v>81824</v>
      </c>
      <c r="I9" s="15">
        <v>44447</v>
      </c>
      <c r="J9" s="177">
        <f>SUM(B9:I9)</f>
        <v>2424561</v>
      </c>
    </row>
    <row r="10" spans="1:10" ht="20.100000000000001" customHeight="1" x14ac:dyDescent="0.2">
      <c r="A10" s="161" t="s">
        <v>126</v>
      </c>
      <c r="B10" s="15">
        <v>69536</v>
      </c>
      <c r="C10" s="15">
        <v>19722</v>
      </c>
      <c r="D10" s="15">
        <v>24426</v>
      </c>
      <c r="E10" s="15">
        <v>17925</v>
      </c>
      <c r="F10" s="15">
        <v>46970</v>
      </c>
      <c r="G10" s="15">
        <v>44317</v>
      </c>
      <c r="H10" s="15">
        <v>154263</v>
      </c>
      <c r="I10" s="15">
        <v>30634</v>
      </c>
      <c r="J10" s="177">
        <f>SUM(B10:I10)</f>
        <v>407793</v>
      </c>
    </row>
    <row r="11" spans="1:10" ht="20.100000000000001" customHeight="1" x14ac:dyDescent="0.2">
      <c r="A11" s="161" t="s">
        <v>127</v>
      </c>
      <c r="B11" s="15">
        <v>3158</v>
      </c>
      <c r="C11" s="15">
        <v>400</v>
      </c>
      <c r="D11" s="15">
        <v>3592</v>
      </c>
      <c r="E11" s="15">
        <v>0</v>
      </c>
      <c r="F11" s="15">
        <v>22</v>
      </c>
      <c r="G11" s="15">
        <v>14881</v>
      </c>
      <c r="H11" s="15">
        <v>1039</v>
      </c>
      <c r="I11" s="15">
        <v>0</v>
      </c>
      <c r="J11" s="177">
        <f>SUM(B11:I11)</f>
        <v>23092</v>
      </c>
    </row>
    <row r="12" spans="1:10" ht="20.100000000000001" customHeight="1" x14ac:dyDescent="0.2">
      <c r="A12" s="161" t="s">
        <v>128</v>
      </c>
      <c r="B12" s="15">
        <v>0</v>
      </c>
      <c r="C12" s="15">
        <v>714</v>
      </c>
      <c r="D12" s="15">
        <v>232</v>
      </c>
      <c r="E12" s="15">
        <v>3</v>
      </c>
      <c r="F12" s="15">
        <v>565</v>
      </c>
      <c r="G12" s="15">
        <v>42</v>
      </c>
      <c r="H12" s="15">
        <v>0</v>
      </c>
      <c r="I12" s="15">
        <v>469</v>
      </c>
      <c r="J12" s="177">
        <f t="shared" ref="J12:J43" si="0">SUM(B12:I12)</f>
        <v>2025</v>
      </c>
    </row>
    <row r="13" spans="1:10" ht="20.100000000000001" customHeight="1" x14ac:dyDescent="0.2">
      <c r="A13" s="161" t="s">
        <v>129</v>
      </c>
      <c r="B13" s="15">
        <v>6</v>
      </c>
      <c r="C13" s="15">
        <v>253</v>
      </c>
      <c r="D13" s="15">
        <v>9923</v>
      </c>
      <c r="E13" s="15">
        <v>101</v>
      </c>
      <c r="F13" s="15">
        <v>166</v>
      </c>
      <c r="G13" s="15">
        <v>165</v>
      </c>
      <c r="H13" s="15">
        <v>42237</v>
      </c>
      <c r="I13" s="15">
        <v>2136</v>
      </c>
      <c r="J13" s="177">
        <f>SUM(B13:I13)</f>
        <v>54987</v>
      </c>
    </row>
    <row r="14" spans="1:10" ht="20.100000000000001" customHeight="1" x14ac:dyDescent="0.2">
      <c r="A14" s="161" t="s">
        <v>130</v>
      </c>
      <c r="B14" s="15">
        <v>16270</v>
      </c>
      <c r="C14" s="15">
        <v>3998</v>
      </c>
      <c r="D14" s="15">
        <v>22758</v>
      </c>
      <c r="E14" s="15">
        <v>42247</v>
      </c>
      <c r="F14" s="15">
        <v>30321</v>
      </c>
      <c r="G14" s="15">
        <v>55768</v>
      </c>
      <c r="H14" s="15">
        <v>355957</v>
      </c>
      <c r="I14" s="15">
        <v>36227</v>
      </c>
      <c r="J14" s="177">
        <f>SUM(B14:I14)</f>
        <v>563546</v>
      </c>
    </row>
    <row r="15" spans="1:10" ht="20.100000000000001" customHeight="1" x14ac:dyDescent="0.2">
      <c r="A15" s="161" t="s">
        <v>131</v>
      </c>
      <c r="B15" s="15">
        <v>2914</v>
      </c>
      <c r="C15" s="15">
        <v>1492</v>
      </c>
      <c r="D15" s="15">
        <v>5110</v>
      </c>
      <c r="E15" s="15">
        <v>1388</v>
      </c>
      <c r="F15" s="15">
        <v>1932</v>
      </c>
      <c r="G15" s="15">
        <v>43343</v>
      </c>
      <c r="H15" s="15">
        <v>36765</v>
      </c>
      <c r="I15" s="15">
        <v>8471</v>
      </c>
      <c r="J15" s="177">
        <f>SUM(B15:I15)</f>
        <v>101415</v>
      </c>
    </row>
    <row r="16" spans="1:10" ht="20.100000000000001" customHeight="1" x14ac:dyDescent="0.2">
      <c r="A16" s="161" t="s">
        <v>132</v>
      </c>
      <c r="B16" s="15">
        <v>305</v>
      </c>
      <c r="C16" s="15">
        <v>103</v>
      </c>
      <c r="D16" s="15">
        <v>98</v>
      </c>
      <c r="E16" s="15">
        <v>270</v>
      </c>
      <c r="F16" s="15">
        <v>553</v>
      </c>
      <c r="G16" s="15">
        <v>3714</v>
      </c>
      <c r="H16" s="15">
        <v>11015</v>
      </c>
      <c r="I16" s="15">
        <v>30</v>
      </c>
      <c r="J16" s="177">
        <f t="shared" si="0"/>
        <v>16088</v>
      </c>
    </row>
    <row r="17" spans="1:10" ht="20.100000000000001" customHeight="1" x14ac:dyDescent="0.2">
      <c r="A17" s="161" t="s">
        <v>133</v>
      </c>
      <c r="B17" s="15">
        <v>5247</v>
      </c>
      <c r="C17" s="15">
        <v>1479</v>
      </c>
      <c r="D17" s="15">
        <v>15207</v>
      </c>
      <c r="E17" s="15">
        <v>1093</v>
      </c>
      <c r="F17" s="15">
        <v>38447</v>
      </c>
      <c r="G17" s="15">
        <v>57600</v>
      </c>
      <c r="H17" s="15">
        <v>176903</v>
      </c>
      <c r="I17" s="15">
        <v>3253</v>
      </c>
      <c r="J17" s="177">
        <f t="shared" si="0"/>
        <v>299229</v>
      </c>
    </row>
    <row r="18" spans="1:10" ht="20.100000000000001" customHeight="1" x14ac:dyDescent="0.2">
      <c r="A18" s="161" t="s">
        <v>134</v>
      </c>
      <c r="B18" s="15">
        <v>9863</v>
      </c>
      <c r="C18" s="15">
        <v>8026</v>
      </c>
      <c r="D18" s="15">
        <v>1949</v>
      </c>
      <c r="E18" s="15">
        <v>15010</v>
      </c>
      <c r="F18" s="15">
        <v>8637</v>
      </c>
      <c r="G18" s="15">
        <v>4777</v>
      </c>
      <c r="H18" s="15">
        <v>30141</v>
      </c>
      <c r="I18" s="15">
        <v>2863</v>
      </c>
      <c r="J18" s="177">
        <f t="shared" si="0"/>
        <v>81266</v>
      </c>
    </row>
    <row r="19" spans="1:10" ht="20.100000000000001" customHeight="1" x14ac:dyDescent="0.2">
      <c r="A19" s="161" t="s">
        <v>135</v>
      </c>
      <c r="B19" s="15">
        <v>558</v>
      </c>
      <c r="C19" s="15">
        <v>9743</v>
      </c>
      <c r="D19" s="15">
        <v>67</v>
      </c>
      <c r="E19" s="15">
        <v>939</v>
      </c>
      <c r="F19" s="15">
        <v>11369</v>
      </c>
      <c r="G19" s="15">
        <v>14145</v>
      </c>
      <c r="H19" s="15">
        <v>236</v>
      </c>
      <c r="I19" s="15">
        <v>6554</v>
      </c>
      <c r="J19" s="177">
        <f t="shared" si="0"/>
        <v>43611</v>
      </c>
    </row>
    <row r="20" spans="1:10" ht="20.100000000000001" customHeight="1" x14ac:dyDescent="0.2">
      <c r="A20" s="161" t="s">
        <v>136</v>
      </c>
      <c r="B20" s="15">
        <v>9</v>
      </c>
      <c r="C20" s="15">
        <v>0</v>
      </c>
      <c r="D20" s="15">
        <v>906</v>
      </c>
      <c r="E20" s="15">
        <v>29677</v>
      </c>
      <c r="F20" s="15">
        <v>6305</v>
      </c>
      <c r="G20" s="15">
        <v>5410</v>
      </c>
      <c r="H20" s="15">
        <v>120</v>
      </c>
      <c r="I20" s="15">
        <v>0</v>
      </c>
      <c r="J20" s="177">
        <f t="shared" si="0"/>
        <v>42427</v>
      </c>
    </row>
    <row r="21" spans="1:10" ht="20.100000000000001" customHeight="1" x14ac:dyDescent="0.2">
      <c r="A21" s="161" t="s">
        <v>137</v>
      </c>
      <c r="B21" s="15">
        <v>4000</v>
      </c>
      <c r="C21" s="15">
        <v>38952</v>
      </c>
      <c r="D21" s="15">
        <v>899</v>
      </c>
      <c r="E21" s="15">
        <v>7239</v>
      </c>
      <c r="F21" s="15">
        <v>23007</v>
      </c>
      <c r="G21" s="15">
        <v>19527</v>
      </c>
      <c r="H21" s="15">
        <v>146</v>
      </c>
      <c r="I21" s="15">
        <v>5749</v>
      </c>
      <c r="J21" s="177">
        <f t="shared" si="0"/>
        <v>99519</v>
      </c>
    </row>
    <row r="22" spans="1:10" ht="20.100000000000001" customHeight="1" x14ac:dyDescent="0.2">
      <c r="A22" s="161" t="s">
        <v>138</v>
      </c>
      <c r="B22" s="15">
        <v>66439</v>
      </c>
      <c r="C22" s="15">
        <v>20446</v>
      </c>
      <c r="D22" s="15">
        <v>33744</v>
      </c>
      <c r="E22" s="15">
        <v>58534</v>
      </c>
      <c r="F22" s="15">
        <v>36756</v>
      </c>
      <c r="G22" s="15">
        <v>11418</v>
      </c>
      <c r="H22" s="15">
        <v>24098</v>
      </c>
      <c r="I22" s="15">
        <v>14666</v>
      </c>
      <c r="J22" s="177">
        <f t="shared" si="0"/>
        <v>266101</v>
      </c>
    </row>
    <row r="23" spans="1:10" ht="20.100000000000001" customHeight="1" x14ac:dyDescent="0.2">
      <c r="A23" s="161" t="s">
        <v>139</v>
      </c>
      <c r="B23" s="15">
        <v>3198</v>
      </c>
      <c r="C23" s="15">
        <v>1865</v>
      </c>
      <c r="D23" s="15">
        <v>7872</v>
      </c>
      <c r="E23" s="15">
        <v>1904</v>
      </c>
      <c r="F23" s="15">
        <v>8588</v>
      </c>
      <c r="G23" s="15">
        <v>6321</v>
      </c>
      <c r="H23" s="15">
        <v>5116</v>
      </c>
      <c r="I23" s="15">
        <v>645</v>
      </c>
      <c r="J23" s="177">
        <f t="shared" si="0"/>
        <v>35509</v>
      </c>
    </row>
    <row r="24" spans="1:10" ht="20.100000000000001" customHeight="1" x14ac:dyDescent="0.2">
      <c r="A24" s="161" t="s">
        <v>140</v>
      </c>
      <c r="B24" s="15">
        <v>46</v>
      </c>
      <c r="C24" s="15">
        <v>0</v>
      </c>
      <c r="D24" s="15">
        <v>0</v>
      </c>
      <c r="E24" s="15">
        <v>13015</v>
      </c>
      <c r="F24" s="15">
        <v>1570</v>
      </c>
      <c r="G24" s="15">
        <v>19</v>
      </c>
      <c r="H24" s="15">
        <v>6</v>
      </c>
      <c r="I24" s="15">
        <v>0</v>
      </c>
      <c r="J24" s="177">
        <f t="shared" si="0"/>
        <v>14656</v>
      </c>
    </row>
    <row r="25" spans="1:10" ht="20.100000000000001" customHeight="1" x14ac:dyDescent="0.2">
      <c r="A25" s="161" t="s">
        <v>141</v>
      </c>
      <c r="B25" s="15">
        <v>10856</v>
      </c>
      <c r="C25" s="15">
        <v>10972</v>
      </c>
      <c r="D25" s="15">
        <v>2706</v>
      </c>
      <c r="E25" s="15">
        <v>5211</v>
      </c>
      <c r="F25" s="15">
        <v>17968</v>
      </c>
      <c r="G25" s="15">
        <v>2804</v>
      </c>
      <c r="H25" s="15">
        <v>7369</v>
      </c>
      <c r="I25" s="15">
        <v>12418</v>
      </c>
      <c r="J25" s="177">
        <f t="shared" si="0"/>
        <v>70304</v>
      </c>
    </row>
    <row r="26" spans="1:10" ht="20.100000000000001" customHeight="1" x14ac:dyDescent="0.2">
      <c r="A26" s="161" t="s">
        <v>142</v>
      </c>
      <c r="B26" s="15">
        <v>1722</v>
      </c>
      <c r="C26" s="15">
        <v>339</v>
      </c>
      <c r="D26" s="15">
        <v>1516</v>
      </c>
      <c r="E26" s="15">
        <v>1015</v>
      </c>
      <c r="F26" s="15">
        <v>3122</v>
      </c>
      <c r="G26" s="15">
        <v>1396</v>
      </c>
      <c r="H26" s="15">
        <v>4477</v>
      </c>
      <c r="I26" s="15">
        <v>97</v>
      </c>
      <c r="J26" s="177">
        <f t="shared" si="0"/>
        <v>13684</v>
      </c>
    </row>
    <row r="27" spans="1:10" ht="20.100000000000001" customHeight="1" x14ac:dyDescent="0.2">
      <c r="A27" s="161" t="s">
        <v>143</v>
      </c>
      <c r="B27" s="15">
        <v>1934</v>
      </c>
      <c r="C27" s="15">
        <v>2</v>
      </c>
      <c r="D27" s="15">
        <v>6578</v>
      </c>
      <c r="E27" s="15">
        <v>4640</v>
      </c>
      <c r="F27" s="15">
        <v>17104</v>
      </c>
      <c r="G27" s="15">
        <v>8385</v>
      </c>
      <c r="H27" s="15">
        <v>22658</v>
      </c>
      <c r="I27" s="15">
        <v>51</v>
      </c>
      <c r="J27" s="177">
        <f t="shared" si="0"/>
        <v>61352</v>
      </c>
    </row>
    <row r="28" spans="1:10" ht="20.100000000000001" customHeight="1" x14ac:dyDescent="0.2">
      <c r="A28" s="161" t="s">
        <v>144</v>
      </c>
      <c r="B28" s="15">
        <v>957</v>
      </c>
      <c r="C28" s="15">
        <v>322</v>
      </c>
      <c r="D28" s="15">
        <v>3634</v>
      </c>
      <c r="E28" s="15">
        <v>2013</v>
      </c>
      <c r="F28" s="15">
        <v>4246</v>
      </c>
      <c r="G28" s="15">
        <v>520</v>
      </c>
      <c r="H28" s="15">
        <v>1751</v>
      </c>
      <c r="I28" s="15">
        <v>76</v>
      </c>
      <c r="J28" s="177">
        <f t="shared" si="0"/>
        <v>13519</v>
      </c>
    </row>
    <row r="29" spans="1:10" ht="20.100000000000001" customHeight="1" x14ac:dyDescent="0.2">
      <c r="A29" s="161" t="s">
        <v>145</v>
      </c>
      <c r="B29" s="15">
        <v>348</v>
      </c>
      <c r="C29" s="15">
        <v>61</v>
      </c>
      <c r="D29" s="15">
        <v>66</v>
      </c>
      <c r="E29" s="15">
        <v>7500</v>
      </c>
      <c r="F29" s="15">
        <v>3333</v>
      </c>
      <c r="G29" s="15">
        <v>1106</v>
      </c>
      <c r="H29" s="15">
        <v>97</v>
      </c>
      <c r="I29" s="15">
        <v>41</v>
      </c>
      <c r="J29" s="177">
        <f t="shared" si="0"/>
        <v>12552</v>
      </c>
    </row>
    <row r="30" spans="1:10" ht="20.100000000000001" customHeight="1" x14ac:dyDescent="0.2">
      <c r="A30" s="161" t="s">
        <v>146</v>
      </c>
      <c r="B30" s="15">
        <v>51</v>
      </c>
      <c r="C30" s="15">
        <v>0</v>
      </c>
      <c r="D30" s="15">
        <v>10</v>
      </c>
      <c r="E30" s="15">
        <v>2453</v>
      </c>
      <c r="F30" s="15">
        <v>40</v>
      </c>
      <c r="G30" s="15">
        <v>2475</v>
      </c>
      <c r="H30" s="15">
        <v>295</v>
      </c>
      <c r="I30" s="15">
        <v>23</v>
      </c>
      <c r="J30" s="177">
        <f t="shared" si="0"/>
        <v>5347</v>
      </c>
    </row>
    <row r="31" spans="1:10" ht="20.100000000000001" customHeight="1" x14ac:dyDescent="0.2">
      <c r="A31" s="161" t="s">
        <v>147</v>
      </c>
      <c r="B31" s="15">
        <v>1398</v>
      </c>
      <c r="C31" s="15">
        <v>91</v>
      </c>
      <c r="D31" s="15">
        <v>401</v>
      </c>
      <c r="E31" s="15">
        <v>1348</v>
      </c>
      <c r="F31" s="15">
        <v>7170</v>
      </c>
      <c r="G31" s="15">
        <v>424</v>
      </c>
      <c r="H31" s="15">
        <v>409</v>
      </c>
      <c r="I31" s="15">
        <v>258</v>
      </c>
      <c r="J31" s="177">
        <f t="shared" si="0"/>
        <v>11499</v>
      </c>
    </row>
    <row r="32" spans="1:10" ht="20.100000000000001" customHeight="1" x14ac:dyDescent="0.2">
      <c r="A32" s="161" t="s">
        <v>148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77">
        <f t="shared" si="0"/>
        <v>0</v>
      </c>
    </row>
    <row r="33" spans="1:10" ht="20.100000000000001" customHeight="1" x14ac:dyDescent="0.2">
      <c r="A33" s="161" t="s">
        <v>149</v>
      </c>
      <c r="B33" s="15">
        <v>58</v>
      </c>
      <c r="C33" s="15">
        <v>141</v>
      </c>
      <c r="D33" s="15">
        <v>76</v>
      </c>
      <c r="E33" s="15">
        <v>8576</v>
      </c>
      <c r="F33" s="15">
        <v>4365</v>
      </c>
      <c r="G33" s="15">
        <v>2848</v>
      </c>
      <c r="H33" s="15">
        <v>81</v>
      </c>
      <c r="I33" s="15">
        <v>715</v>
      </c>
      <c r="J33" s="177">
        <f t="shared" si="0"/>
        <v>16860</v>
      </c>
    </row>
    <row r="34" spans="1:10" ht="20.100000000000001" customHeight="1" x14ac:dyDescent="0.2">
      <c r="A34" s="161" t="s">
        <v>150</v>
      </c>
      <c r="B34" s="15">
        <v>10652</v>
      </c>
      <c r="C34" s="15">
        <v>562</v>
      </c>
      <c r="D34" s="15">
        <v>1430</v>
      </c>
      <c r="E34" s="15">
        <v>1469</v>
      </c>
      <c r="F34" s="15">
        <v>12078</v>
      </c>
      <c r="G34" s="15">
        <v>7582</v>
      </c>
      <c r="H34" s="15">
        <v>4210</v>
      </c>
      <c r="I34" s="15">
        <v>809</v>
      </c>
      <c r="J34" s="177">
        <f t="shared" si="0"/>
        <v>38792</v>
      </c>
    </row>
    <row r="35" spans="1:10" ht="20.100000000000001" customHeight="1" x14ac:dyDescent="0.2">
      <c r="A35" s="161" t="s">
        <v>151</v>
      </c>
      <c r="B35" s="15">
        <v>362</v>
      </c>
      <c r="C35" s="15">
        <v>2278</v>
      </c>
      <c r="D35" s="15">
        <v>180</v>
      </c>
      <c r="E35" s="15">
        <v>652</v>
      </c>
      <c r="F35" s="15">
        <v>1589</v>
      </c>
      <c r="G35" s="15">
        <v>671</v>
      </c>
      <c r="H35" s="15">
        <v>60</v>
      </c>
      <c r="I35" s="15">
        <v>373</v>
      </c>
      <c r="J35" s="177">
        <f t="shared" si="0"/>
        <v>6165</v>
      </c>
    </row>
    <row r="36" spans="1:10" ht="20.100000000000001" customHeight="1" x14ac:dyDescent="0.2">
      <c r="A36" s="161" t="s">
        <v>152</v>
      </c>
      <c r="B36" s="15">
        <v>1836</v>
      </c>
      <c r="C36" s="15">
        <v>537</v>
      </c>
      <c r="D36" s="15">
        <v>4407</v>
      </c>
      <c r="E36" s="15">
        <v>1362</v>
      </c>
      <c r="F36" s="15">
        <v>2695</v>
      </c>
      <c r="G36" s="15">
        <v>2779</v>
      </c>
      <c r="H36" s="15">
        <v>3134</v>
      </c>
      <c r="I36" s="15">
        <v>649</v>
      </c>
      <c r="J36" s="177">
        <f t="shared" si="0"/>
        <v>17399</v>
      </c>
    </row>
    <row r="37" spans="1:10" ht="20.100000000000001" customHeight="1" x14ac:dyDescent="0.2">
      <c r="A37" s="161" t="s">
        <v>153</v>
      </c>
      <c r="B37" s="15">
        <v>1411</v>
      </c>
      <c r="C37" s="15">
        <v>1390</v>
      </c>
      <c r="D37" s="15">
        <v>21690</v>
      </c>
      <c r="E37" s="15">
        <v>0</v>
      </c>
      <c r="F37" s="15">
        <v>200</v>
      </c>
      <c r="G37" s="15">
        <v>4005</v>
      </c>
      <c r="H37" s="15">
        <v>4855</v>
      </c>
      <c r="I37" s="15">
        <v>1566</v>
      </c>
      <c r="J37" s="177">
        <f t="shared" si="0"/>
        <v>35117</v>
      </c>
    </row>
    <row r="38" spans="1:10" ht="20.100000000000001" customHeight="1" x14ac:dyDescent="0.2">
      <c r="A38" s="161" t="s">
        <v>154</v>
      </c>
      <c r="B38" s="15">
        <v>1815</v>
      </c>
      <c r="C38" s="15">
        <v>130</v>
      </c>
      <c r="D38" s="15">
        <v>106</v>
      </c>
      <c r="E38" s="15">
        <v>246</v>
      </c>
      <c r="F38" s="15">
        <v>3128</v>
      </c>
      <c r="G38" s="15">
        <v>913</v>
      </c>
      <c r="H38" s="15">
        <v>105</v>
      </c>
      <c r="I38" s="15">
        <v>2099</v>
      </c>
      <c r="J38" s="177">
        <f t="shared" si="0"/>
        <v>8542</v>
      </c>
    </row>
    <row r="39" spans="1:10" ht="20.100000000000001" customHeight="1" x14ac:dyDescent="0.2">
      <c r="A39" s="161" t="s">
        <v>155</v>
      </c>
      <c r="B39" s="15">
        <v>3150</v>
      </c>
      <c r="C39" s="15">
        <v>10910</v>
      </c>
      <c r="D39" s="15">
        <v>36</v>
      </c>
      <c r="E39" s="15">
        <v>129</v>
      </c>
      <c r="F39" s="15">
        <v>1493</v>
      </c>
      <c r="G39" s="15">
        <v>0</v>
      </c>
      <c r="H39" s="15">
        <v>0</v>
      </c>
      <c r="I39" s="15">
        <v>456</v>
      </c>
      <c r="J39" s="177">
        <f t="shared" si="0"/>
        <v>16174</v>
      </c>
    </row>
    <row r="40" spans="1:10" ht="20.100000000000001" customHeight="1" x14ac:dyDescent="0.2">
      <c r="A40" s="161" t="s">
        <v>156</v>
      </c>
      <c r="B40" s="15">
        <v>2</v>
      </c>
      <c r="C40" s="15">
        <v>0</v>
      </c>
      <c r="D40" s="15">
        <v>8</v>
      </c>
      <c r="E40" s="15">
        <v>0</v>
      </c>
      <c r="F40" s="15">
        <v>75</v>
      </c>
      <c r="G40" s="15">
        <v>8</v>
      </c>
      <c r="H40" s="15">
        <v>0</v>
      </c>
      <c r="I40" s="15">
        <v>63</v>
      </c>
      <c r="J40" s="177">
        <f t="shared" si="0"/>
        <v>156</v>
      </c>
    </row>
    <row r="41" spans="1:10" ht="20.100000000000001" customHeight="1" x14ac:dyDescent="0.2">
      <c r="A41" s="161" t="s">
        <v>157</v>
      </c>
      <c r="B41" s="15">
        <v>2452</v>
      </c>
      <c r="C41" s="15">
        <v>643</v>
      </c>
      <c r="D41" s="15">
        <v>20337</v>
      </c>
      <c r="E41" s="15">
        <v>1763</v>
      </c>
      <c r="F41" s="15">
        <v>4605</v>
      </c>
      <c r="G41" s="15">
        <v>1837</v>
      </c>
      <c r="H41" s="15">
        <v>4099</v>
      </c>
      <c r="I41" s="15">
        <v>942</v>
      </c>
      <c r="J41" s="177">
        <f t="shared" si="0"/>
        <v>36678</v>
      </c>
    </row>
    <row r="42" spans="1:10" ht="20.100000000000001" customHeight="1" x14ac:dyDescent="0.2">
      <c r="A42" s="161" t="s">
        <v>158</v>
      </c>
      <c r="B42" s="15">
        <v>21623</v>
      </c>
      <c r="C42" s="15">
        <v>15008</v>
      </c>
      <c r="D42" s="15">
        <v>22514</v>
      </c>
      <c r="E42" s="15">
        <v>20342</v>
      </c>
      <c r="F42" s="15">
        <v>6237</v>
      </c>
      <c r="G42" s="15">
        <v>21605</v>
      </c>
      <c r="H42" s="15">
        <v>23301</v>
      </c>
      <c r="I42" s="15">
        <v>5490</v>
      </c>
      <c r="J42" s="177">
        <f t="shared" si="0"/>
        <v>136120</v>
      </c>
    </row>
    <row r="43" spans="1:10" ht="20.100000000000001" customHeight="1" x14ac:dyDescent="0.2">
      <c r="A43" s="161" t="s">
        <v>198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15</v>
      </c>
      <c r="J43" s="177">
        <f t="shared" si="0"/>
        <v>15</v>
      </c>
    </row>
    <row r="44" spans="1:10" ht="15.75" customHeight="1" thickBot="1" x14ac:dyDescent="0.25">
      <c r="A44" s="68" t="s">
        <v>10</v>
      </c>
      <c r="B44" s="53">
        <f>SUM(B9:B43)</f>
        <v>266756</v>
      </c>
      <c r="C44" s="53">
        <f t="shared" ref="C44:I44" si="1">SUM(C9:C43)</f>
        <v>1318053</v>
      </c>
      <c r="D44" s="53">
        <f t="shared" si="1"/>
        <v>811397</v>
      </c>
      <c r="E44" s="53">
        <f t="shared" si="1"/>
        <v>710357</v>
      </c>
      <c r="F44" s="53">
        <f t="shared" si="1"/>
        <v>349180</v>
      </c>
      <c r="G44" s="53">
        <f t="shared" si="1"/>
        <v>341305</v>
      </c>
      <c r="H44" s="53">
        <f t="shared" si="1"/>
        <v>996767</v>
      </c>
      <c r="I44" s="53">
        <f t="shared" si="1"/>
        <v>182285</v>
      </c>
      <c r="J44" s="54">
        <f>SUM(J9:J43)</f>
        <v>4976100</v>
      </c>
    </row>
    <row r="45" spans="1:10" ht="20.100000000000001" customHeight="1" x14ac:dyDescent="0.2">
      <c r="A45" s="78"/>
      <c r="B45" s="80"/>
      <c r="C45" s="80"/>
      <c r="D45" s="80"/>
      <c r="E45" s="80"/>
      <c r="F45" s="80"/>
      <c r="G45" s="80"/>
      <c r="H45" s="80"/>
      <c r="I45" s="80"/>
      <c r="J45" s="80"/>
    </row>
    <row r="46" spans="1:10" x14ac:dyDescent="0.2">
      <c r="A46" s="60"/>
      <c r="B46" s="103"/>
      <c r="C46" s="103"/>
      <c r="D46" s="103"/>
      <c r="E46" s="103"/>
      <c r="F46" s="103"/>
      <c r="G46" s="103"/>
      <c r="H46" s="103"/>
      <c r="I46" s="103"/>
      <c r="J46" s="103"/>
    </row>
    <row r="47" spans="1:10" x14ac:dyDescent="0.2">
      <c r="A47" s="60"/>
      <c r="B47" s="103"/>
      <c r="C47" s="103"/>
      <c r="D47" s="103"/>
      <c r="E47" s="103"/>
      <c r="F47" s="103"/>
      <c r="G47" s="103"/>
      <c r="H47" s="103"/>
      <c r="I47" s="103"/>
      <c r="J47" s="103"/>
    </row>
    <row r="48" spans="1:10" x14ac:dyDescent="0.2">
      <c r="A48" s="60"/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x14ac:dyDescent="0.2">
      <c r="A49" s="60"/>
      <c r="B49" s="103"/>
      <c r="C49" s="103"/>
      <c r="D49" s="103"/>
      <c r="E49" s="103"/>
      <c r="F49" s="103"/>
      <c r="G49" s="103"/>
      <c r="H49" s="103"/>
      <c r="I49" s="103"/>
      <c r="J49" s="103"/>
    </row>
    <row r="50" spans="1:10" x14ac:dyDescent="0.2">
      <c r="A50" s="60"/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.75" x14ac:dyDescent="0.25">
      <c r="A51" s="199" t="s">
        <v>208</v>
      </c>
      <c r="B51" s="199"/>
      <c r="C51" s="199"/>
      <c r="D51" s="199"/>
      <c r="E51" s="199"/>
      <c r="F51" s="199"/>
      <c r="G51" s="199"/>
      <c r="H51" s="199"/>
      <c r="I51" s="199"/>
      <c r="J51" s="199"/>
    </row>
    <row r="52" spans="1:10" ht="7.5" customHeight="1" thickBot="1" x14ac:dyDescent="0.25">
      <c r="A52" s="60"/>
      <c r="B52" s="103"/>
      <c r="C52" s="103"/>
      <c r="D52" s="103"/>
      <c r="E52" s="103"/>
      <c r="F52" s="103"/>
      <c r="G52" s="103"/>
      <c r="H52" s="103"/>
      <c r="I52" s="103"/>
      <c r="J52" s="103"/>
    </row>
    <row r="53" spans="1:10" x14ac:dyDescent="0.2">
      <c r="A53" s="174" t="s">
        <v>1</v>
      </c>
      <c r="B53" s="175" t="s">
        <v>2</v>
      </c>
      <c r="C53" s="175" t="s">
        <v>3</v>
      </c>
      <c r="D53" s="175" t="s">
        <v>4</v>
      </c>
      <c r="E53" s="175" t="s">
        <v>5</v>
      </c>
      <c r="F53" s="175" t="s">
        <v>6</v>
      </c>
      <c r="G53" s="175" t="s">
        <v>7</v>
      </c>
      <c r="H53" s="175" t="s">
        <v>8</v>
      </c>
      <c r="I53" s="175" t="s">
        <v>9</v>
      </c>
      <c r="J53" s="176" t="s">
        <v>10</v>
      </c>
    </row>
    <row r="54" spans="1:10" ht="20.100000000000001" customHeight="1" x14ac:dyDescent="0.2">
      <c r="A54" s="161" t="s">
        <v>125</v>
      </c>
      <c r="B54" s="15">
        <v>21556</v>
      </c>
      <c r="C54" s="15">
        <v>1108628</v>
      </c>
      <c r="D54" s="15">
        <v>654625</v>
      </c>
      <c r="E54" s="15">
        <v>457507</v>
      </c>
      <c r="F54" s="15">
        <v>29179</v>
      </c>
      <c r="G54" s="15">
        <v>718</v>
      </c>
      <c r="H54" s="15">
        <v>82196</v>
      </c>
      <c r="I54" s="15">
        <v>36535</v>
      </c>
      <c r="J54" s="177">
        <f>SUM(B54:I54)</f>
        <v>2390944</v>
      </c>
    </row>
    <row r="55" spans="1:10" ht="20.100000000000001" customHeight="1" x14ac:dyDescent="0.2">
      <c r="A55" s="161" t="s">
        <v>126</v>
      </c>
      <c r="B55" s="15">
        <v>58924</v>
      </c>
      <c r="C55" s="15">
        <v>23894</v>
      </c>
      <c r="D55" s="15">
        <v>30551</v>
      </c>
      <c r="E55" s="15">
        <v>17930</v>
      </c>
      <c r="F55" s="15">
        <v>47405</v>
      </c>
      <c r="G55" s="15">
        <v>41957</v>
      </c>
      <c r="H55" s="15">
        <v>129997</v>
      </c>
      <c r="I55" s="15">
        <v>20694</v>
      </c>
      <c r="J55" s="177">
        <f>SUM(B55:I55)</f>
        <v>371352</v>
      </c>
    </row>
    <row r="56" spans="1:10" ht="20.100000000000001" customHeight="1" x14ac:dyDescent="0.2">
      <c r="A56" s="161" t="s">
        <v>127</v>
      </c>
      <c r="B56" s="15">
        <v>247</v>
      </c>
      <c r="C56" s="15">
        <v>400</v>
      </c>
      <c r="D56" s="15">
        <v>3567</v>
      </c>
      <c r="E56" s="15">
        <v>0</v>
      </c>
      <c r="F56" s="15">
        <v>22</v>
      </c>
      <c r="G56" s="15">
        <v>37407</v>
      </c>
      <c r="H56" s="15">
        <v>620</v>
      </c>
      <c r="I56" s="15">
        <v>52</v>
      </c>
      <c r="J56" s="177">
        <f t="shared" ref="J56:J88" si="2">SUM(B56:I56)</f>
        <v>42315</v>
      </c>
    </row>
    <row r="57" spans="1:10" ht="20.100000000000001" customHeight="1" x14ac:dyDescent="0.2">
      <c r="A57" s="161" t="s">
        <v>128</v>
      </c>
      <c r="B57" s="15">
        <v>20653</v>
      </c>
      <c r="C57" s="15">
        <v>1038652</v>
      </c>
      <c r="D57" s="15">
        <v>5044</v>
      </c>
      <c r="E57" s="15">
        <v>15043</v>
      </c>
      <c r="F57" s="15">
        <v>107792</v>
      </c>
      <c r="G57" s="15">
        <v>155062</v>
      </c>
      <c r="H57" s="15">
        <v>8260</v>
      </c>
      <c r="I57" s="15">
        <v>423667</v>
      </c>
      <c r="J57" s="177">
        <f t="shared" si="2"/>
        <v>1774173</v>
      </c>
    </row>
    <row r="58" spans="1:10" ht="20.100000000000001" customHeight="1" x14ac:dyDescent="0.2">
      <c r="A58" s="161" t="s">
        <v>129</v>
      </c>
      <c r="B58" s="15">
        <v>3</v>
      </c>
      <c r="C58" s="15">
        <v>283</v>
      </c>
      <c r="D58" s="15">
        <v>10687</v>
      </c>
      <c r="E58" s="15">
        <v>86</v>
      </c>
      <c r="F58" s="15">
        <v>238</v>
      </c>
      <c r="G58" s="15">
        <v>146</v>
      </c>
      <c r="H58" s="15">
        <v>39355</v>
      </c>
      <c r="I58" s="15">
        <v>2486</v>
      </c>
      <c r="J58" s="177">
        <f t="shared" si="2"/>
        <v>53284</v>
      </c>
    </row>
    <row r="59" spans="1:10" ht="20.100000000000001" customHeight="1" x14ac:dyDescent="0.2">
      <c r="A59" s="161" t="s">
        <v>130</v>
      </c>
      <c r="B59" s="15">
        <v>19598</v>
      </c>
      <c r="C59" s="15">
        <v>5661</v>
      </c>
      <c r="D59" s="15">
        <v>29985</v>
      </c>
      <c r="E59" s="15">
        <v>50635</v>
      </c>
      <c r="F59" s="15">
        <v>29870</v>
      </c>
      <c r="G59" s="15">
        <v>47337</v>
      </c>
      <c r="H59" s="15">
        <v>347700</v>
      </c>
      <c r="I59" s="15">
        <v>57818</v>
      </c>
      <c r="J59" s="177">
        <f t="shared" si="2"/>
        <v>588604</v>
      </c>
    </row>
    <row r="60" spans="1:10" ht="20.100000000000001" customHeight="1" x14ac:dyDescent="0.2">
      <c r="A60" s="161" t="s">
        <v>131</v>
      </c>
      <c r="B60" s="15">
        <v>4057</v>
      </c>
      <c r="C60" s="15">
        <v>1742</v>
      </c>
      <c r="D60" s="15">
        <v>6845</v>
      </c>
      <c r="E60" s="15">
        <v>1629</v>
      </c>
      <c r="F60" s="15">
        <v>1620</v>
      </c>
      <c r="G60" s="15">
        <v>44997</v>
      </c>
      <c r="H60" s="15">
        <v>33241</v>
      </c>
      <c r="I60" s="15">
        <v>6634</v>
      </c>
      <c r="J60" s="177">
        <f t="shared" si="2"/>
        <v>100765</v>
      </c>
    </row>
    <row r="61" spans="1:10" ht="20.100000000000001" customHeight="1" x14ac:dyDescent="0.2">
      <c r="A61" s="161" t="s">
        <v>132</v>
      </c>
      <c r="B61" s="15">
        <v>354</v>
      </c>
      <c r="C61" s="15">
        <v>107</v>
      </c>
      <c r="D61" s="15">
        <v>87</v>
      </c>
      <c r="E61" s="15">
        <v>288</v>
      </c>
      <c r="F61" s="15">
        <v>575</v>
      </c>
      <c r="G61" s="15">
        <v>3806</v>
      </c>
      <c r="H61" s="15">
        <v>11163</v>
      </c>
      <c r="I61" s="15">
        <v>140</v>
      </c>
      <c r="J61" s="177">
        <f t="shared" si="2"/>
        <v>16520</v>
      </c>
    </row>
    <row r="62" spans="1:10" ht="20.100000000000001" customHeight="1" x14ac:dyDescent="0.2">
      <c r="A62" s="161" t="s">
        <v>133</v>
      </c>
      <c r="B62" s="15">
        <v>29802</v>
      </c>
      <c r="C62" s="15">
        <v>5157</v>
      </c>
      <c r="D62" s="15">
        <v>39629</v>
      </c>
      <c r="E62" s="15">
        <v>2354</v>
      </c>
      <c r="F62" s="15">
        <v>35383</v>
      </c>
      <c r="G62" s="15">
        <v>102400</v>
      </c>
      <c r="H62" s="15">
        <v>247029</v>
      </c>
      <c r="I62" s="15">
        <v>4064</v>
      </c>
      <c r="J62" s="177">
        <f t="shared" si="2"/>
        <v>465818</v>
      </c>
    </row>
    <row r="63" spans="1:10" ht="20.100000000000001" customHeight="1" x14ac:dyDescent="0.2">
      <c r="A63" s="161" t="s">
        <v>134</v>
      </c>
      <c r="B63" s="15">
        <v>11151</v>
      </c>
      <c r="C63" s="15">
        <v>11980</v>
      </c>
      <c r="D63" s="15">
        <v>2191</v>
      </c>
      <c r="E63" s="15">
        <v>13411</v>
      </c>
      <c r="F63" s="15">
        <v>7370</v>
      </c>
      <c r="G63" s="15">
        <v>5319</v>
      </c>
      <c r="H63" s="15">
        <v>30616</v>
      </c>
      <c r="I63" s="15">
        <v>2936</v>
      </c>
      <c r="J63" s="177">
        <f t="shared" si="2"/>
        <v>84974</v>
      </c>
    </row>
    <row r="64" spans="1:10" ht="20.100000000000001" customHeight="1" x14ac:dyDescent="0.2">
      <c r="A64" s="161" t="s">
        <v>135</v>
      </c>
      <c r="B64" s="15">
        <v>242</v>
      </c>
      <c r="C64" s="15">
        <v>13204</v>
      </c>
      <c r="D64" s="15">
        <v>108</v>
      </c>
      <c r="E64" s="15">
        <v>610</v>
      </c>
      <c r="F64" s="15">
        <v>12582</v>
      </c>
      <c r="G64" s="15">
        <v>14681</v>
      </c>
      <c r="H64" s="15">
        <v>134</v>
      </c>
      <c r="I64" s="15">
        <v>10485</v>
      </c>
      <c r="J64" s="177">
        <f t="shared" si="2"/>
        <v>52046</v>
      </c>
    </row>
    <row r="65" spans="1:10" ht="20.100000000000001" customHeight="1" x14ac:dyDescent="0.2">
      <c r="A65" s="161" t="s">
        <v>136</v>
      </c>
      <c r="B65" s="15">
        <v>0</v>
      </c>
      <c r="C65" s="15">
        <v>0</v>
      </c>
      <c r="D65" s="15">
        <v>1396</v>
      </c>
      <c r="E65" s="15">
        <v>28716</v>
      </c>
      <c r="F65" s="15">
        <v>8465</v>
      </c>
      <c r="G65" s="15">
        <v>7620</v>
      </c>
      <c r="H65" s="15">
        <v>79</v>
      </c>
      <c r="I65" s="15">
        <v>158</v>
      </c>
      <c r="J65" s="177">
        <f t="shared" si="2"/>
        <v>46434</v>
      </c>
    </row>
    <row r="66" spans="1:10" ht="20.100000000000001" customHeight="1" x14ac:dyDescent="0.2">
      <c r="A66" s="161" t="s">
        <v>137</v>
      </c>
      <c r="B66" s="15">
        <v>4837</v>
      </c>
      <c r="C66" s="15">
        <v>57303</v>
      </c>
      <c r="D66" s="15">
        <v>1647</v>
      </c>
      <c r="E66" s="15">
        <v>8897</v>
      </c>
      <c r="F66" s="15">
        <v>20874</v>
      </c>
      <c r="G66" s="15">
        <v>19056</v>
      </c>
      <c r="H66" s="15">
        <v>91</v>
      </c>
      <c r="I66" s="15">
        <v>6725</v>
      </c>
      <c r="J66" s="177">
        <f t="shared" si="2"/>
        <v>119430</v>
      </c>
    </row>
    <row r="67" spans="1:10" ht="20.100000000000001" customHeight="1" x14ac:dyDescent="0.2">
      <c r="A67" s="161" t="s">
        <v>138</v>
      </c>
      <c r="B67" s="15">
        <v>64096</v>
      </c>
      <c r="C67" s="15">
        <v>22126</v>
      </c>
      <c r="D67" s="15">
        <v>45930</v>
      </c>
      <c r="E67" s="15">
        <v>56369</v>
      </c>
      <c r="F67" s="15">
        <v>37113</v>
      </c>
      <c r="G67" s="15">
        <v>10150</v>
      </c>
      <c r="H67" s="15">
        <v>24769</v>
      </c>
      <c r="I67" s="15">
        <v>12870</v>
      </c>
      <c r="J67" s="177">
        <f t="shared" si="2"/>
        <v>273423</v>
      </c>
    </row>
    <row r="68" spans="1:10" ht="20.100000000000001" customHeight="1" x14ac:dyDescent="0.2">
      <c r="A68" s="161" t="s">
        <v>139</v>
      </c>
      <c r="B68" s="15">
        <v>12438</v>
      </c>
      <c r="C68" s="15">
        <v>5681</v>
      </c>
      <c r="D68" s="15">
        <v>23027</v>
      </c>
      <c r="E68" s="15">
        <v>2874</v>
      </c>
      <c r="F68" s="15">
        <v>13981</v>
      </c>
      <c r="G68" s="15">
        <v>10834</v>
      </c>
      <c r="H68" s="15">
        <v>11742</v>
      </c>
      <c r="I68" s="15">
        <v>2023</v>
      </c>
      <c r="J68" s="177">
        <f t="shared" si="2"/>
        <v>82600</v>
      </c>
    </row>
    <row r="69" spans="1:10" ht="20.100000000000001" customHeight="1" x14ac:dyDescent="0.2">
      <c r="A69" s="161" t="s">
        <v>140</v>
      </c>
      <c r="B69" s="15">
        <v>30</v>
      </c>
      <c r="C69" s="15">
        <v>0</v>
      </c>
      <c r="D69" s="15">
        <v>0</v>
      </c>
      <c r="E69" s="15">
        <v>16217</v>
      </c>
      <c r="F69" s="15">
        <v>510</v>
      </c>
      <c r="G69" s="15">
        <v>4</v>
      </c>
      <c r="H69" s="15">
        <v>8</v>
      </c>
      <c r="I69" s="15">
        <v>0</v>
      </c>
      <c r="J69" s="177">
        <f t="shared" si="2"/>
        <v>16769</v>
      </c>
    </row>
    <row r="70" spans="1:10" ht="20.100000000000001" customHeight="1" x14ac:dyDescent="0.2">
      <c r="A70" s="161" t="s">
        <v>141</v>
      </c>
      <c r="B70" s="15">
        <v>29782</v>
      </c>
      <c r="C70" s="15">
        <v>32344</v>
      </c>
      <c r="D70" s="15">
        <v>4958</v>
      </c>
      <c r="E70" s="15">
        <v>7946</v>
      </c>
      <c r="F70" s="15">
        <v>18661</v>
      </c>
      <c r="G70" s="15">
        <v>4701</v>
      </c>
      <c r="H70" s="15">
        <v>5559</v>
      </c>
      <c r="I70" s="15">
        <v>10682</v>
      </c>
      <c r="J70" s="177">
        <f t="shared" si="2"/>
        <v>114633</v>
      </c>
    </row>
    <row r="71" spans="1:10" ht="20.100000000000001" customHeight="1" x14ac:dyDescent="0.2">
      <c r="A71" s="161" t="s">
        <v>142</v>
      </c>
      <c r="B71" s="15">
        <v>11600</v>
      </c>
      <c r="C71" s="15">
        <v>1057</v>
      </c>
      <c r="D71" s="15">
        <v>7960</v>
      </c>
      <c r="E71" s="15">
        <v>2790</v>
      </c>
      <c r="F71" s="15">
        <v>4778</v>
      </c>
      <c r="G71" s="15">
        <v>4757</v>
      </c>
      <c r="H71" s="15">
        <v>7690</v>
      </c>
      <c r="I71" s="15">
        <v>162</v>
      </c>
      <c r="J71" s="177">
        <f t="shared" si="2"/>
        <v>40794</v>
      </c>
    </row>
    <row r="72" spans="1:10" ht="20.100000000000001" customHeight="1" x14ac:dyDescent="0.2">
      <c r="A72" s="161" t="s">
        <v>143</v>
      </c>
      <c r="B72" s="15">
        <v>1570</v>
      </c>
      <c r="C72" s="15">
        <v>8</v>
      </c>
      <c r="D72" s="15">
        <v>7410</v>
      </c>
      <c r="E72" s="15">
        <v>3628</v>
      </c>
      <c r="F72" s="15">
        <v>18956</v>
      </c>
      <c r="G72" s="15">
        <v>7956</v>
      </c>
      <c r="H72" s="15">
        <v>22287</v>
      </c>
      <c r="I72" s="15">
        <v>28</v>
      </c>
      <c r="J72" s="177">
        <f t="shared" si="2"/>
        <v>61843</v>
      </c>
    </row>
    <row r="73" spans="1:10" ht="20.100000000000001" customHeight="1" x14ac:dyDescent="0.2">
      <c r="A73" s="161" t="s">
        <v>144</v>
      </c>
      <c r="B73" s="15">
        <v>2311</v>
      </c>
      <c r="C73" s="15">
        <v>817</v>
      </c>
      <c r="D73" s="15">
        <v>3503</v>
      </c>
      <c r="E73" s="15">
        <v>1742</v>
      </c>
      <c r="F73" s="15">
        <v>5194</v>
      </c>
      <c r="G73" s="15">
        <v>566</v>
      </c>
      <c r="H73" s="15">
        <v>1872</v>
      </c>
      <c r="I73" s="15">
        <v>73</v>
      </c>
      <c r="J73" s="177">
        <f t="shared" si="2"/>
        <v>16078</v>
      </c>
    </row>
    <row r="74" spans="1:10" ht="20.100000000000001" customHeight="1" x14ac:dyDescent="0.2">
      <c r="A74" s="161" t="s">
        <v>145</v>
      </c>
      <c r="B74" s="15">
        <v>177</v>
      </c>
      <c r="C74" s="15">
        <v>59</v>
      </c>
      <c r="D74" s="15">
        <v>0</v>
      </c>
      <c r="E74" s="15">
        <v>7082</v>
      </c>
      <c r="F74" s="15">
        <v>2993</v>
      </c>
      <c r="G74" s="15">
        <v>821</v>
      </c>
      <c r="H74" s="15">
        <v>110</v>
      </c>
      <c r="I74" s="15">
        <v>19</v>
      </c>
      <c r="J74" s="177">
        <f t="shared" si="2"/>
        <v>11261</v>
      </c>
    </row>
    <row r="75" spans="1:10" ht="20.100000000000001" customHeight="1" x14ac:dyDescent="0.2">
      <c r="A75" s="161" t="s">
        <v>146</v>
      </c>
      <c r="B75" s="15">
        <v>883</v>
      </c>
      <c r="C75" s="15">
        <v>2</v>
      </c>
      <c r="D75" s="15">
        <v>549</v>
      </c>
      <c r="E75" s="15">
        <v>37113</v>
      </c>
      <c r="F75" s="15">
        <v>9621</v>
      </c>
      <c r="G75" s="15">
        <v>2664</v>
      </c>
      <c r="H75" s="15">
        <v>2138</v>
      </c>
      <c r="I75" s="15">
        <v>114</v>
      </c>
      <c r="J75" s="177">
        <f t="shared" si="2"/>
        <v>53084</v>
      </c>
    </row>
    <row r="76" spans="1:10" ht="20.100000000000001" customHeight="1" x14ac:dyDescent="0.2">
      <c r="A76" s="161" t="s">
        <v>147</v>
      </c>
      <c r="B76" s="15">
        <v>7230</v>
      </c>
      <c r="C76" s="15">
        <v>341</v>
      </c>
      <c r="D76" s="15">
        <v>152</v>
      </c>
      <c r="E76" s="15">
        <v>2008</v>
      </c>
      <c r="F76" s="15">
        <v>10350</v>
      </c>
      <c r="G76" s="15">
        <v>477</v>
      </c>
      <c r="H76" s="15">
        <v>228</v>
      </c>
      <c r="I76" s="15">
        <v>312</v>
      </c>
      <c r="J76" s="177">
        <f t="shared" si="2"/>
        <v>21098</v>
      </c>
    </row>
    <row r="77" spans="1:10" ht="20.100000000000001" customHeight="1" x14ac:dyDescent="0.2">
      <c r="A77" s="161" t="s">
        <v>148</v>
      </c>
      <c r="B77" s="15">
        <v>14000</v>
      </c>
      <c r="C77" s="15">
        <v>0</v>
      </c>
      <c r="D77" s="15">
        <v>7000</v>
      </c>
      <c r="E77" s="15">
        <v>0</v>
      </c>
      <c r="F77" s="15">
        <v>5000</v>
      </c>
      <c r="G77" s="15">
        <v>10049</v>
      </c>
      <c r="H77" s="15">
        <v>32600</v>
      </c>
      <c r="I77" s="15">
        <v>0</v>
      </c>
      <c r="J77" s="177">
        <f t="shared" si="2"/>
        <v>68649</v>
      </c>
    </row>
    <row r="78" spans="1:10" ht="20.100000000000001" customHeight="1" x14ac:dyDescent="0.2">
      <c r="A78" s="161" t="s">
        <v>149</v>
      </c>
      <c r="B78" s="15">
        <v>33</v>
      </c>
      <c r="C78" s="15">
        <v>9</v>
      </c>
      <c r="D78" s="15">
        <v>9</v>
      </c>
      <c r="E78" s="15">
        <v>7146</v>
      </c>
      <c r="F78" s="15">
        <v>4868</v>
      </c>
      <c r="G78" s="15">
        <v>2318</v>
      </c>
      <c r="H78" s="15">
        <v>40</v>
      </c>
      <c r="I78" s="15">
        <v>3</v>
      </c>
      <c r="J78" s="177">
        <f t="shared" si="2"/>
        <v>14426</v>
      </c>
    </row>
    <row r="79" spans="1:10" ht="20.100000000000001" customHeight="1" x14ac:dyDescent="0.2">
      <c r="A79" s="161" t="s">
        <v>150</v>
      </c>
      <c r="B79" s="15">
        <v>118212</v>
      </c>
      <c r="C79" s="15">
        <v>8408</v>
      </c>
      <c r="D79" s="15">
        <v>9360</v>
      </c>
      <c r="E79" s="15">
        <v>6977</v>
      </c>
      <c r="F79" s="15">
        <v>21476</v>
      </c>
      <c r="G79" s="15">
        <v>9470</v>
      </c>
      <c r="H79" s="15">
        <v>3725</v>
      </c>
      <c r="I79" s="15">
        <v>3359</v>
      </c>
      <c r="J79" s="177">
        <f t="shared" si="2"/>
        <v>180987</v>
      </c>
    </row>
    <row r="80" spans="1:10" ht="20.100000000000001" customHeight="1" x14ac:dyDescent="0.2">
      <c r="A80" s="161" t="s">
        <v>151</v>
      </c>
      <c r="B80" s="15">
        <v>1300</v>
      </c>
      <c r="C80" s="15">
        <v>36656</v>
      </c>
      <c r="D80" s="15">
        <v>517</v>
      </c>
      <c r="E80" s="15">
        <v>4017</v>
      </c>
      <c r="F80" s="15">
        <v>34881</v>
      </c>
      <c r="G80" s="15">
        <v>1640</v>
      </c>
      <c r="H80" s="15">
        <v>17</v>
      </c>
      <c r="I80" s="15">
        <v>5246</v>
      </c>
      <c r="J80" s="177">
        <f t="shared" si="2"/>
        <v>84274</v>
      </c>
    </row>
    <row r="81" spans="1:10" ht="20.100000000000001" customHeight="1" x14ac:dyDescent="0.2">
      <c r="A81" s="161" t="s">
        <v>152</v>
      </c>
      <c r="B81" s="15">
        <v>15083</v>
      </c>
      <c r="C81" s="15">
        <v>15697</v>
      </c>
      <c r="D81" s="15">
        <v>33796</v>
      </c>
      <c r="E81" s="15">
        <v>10327</v>
      </c>
      <c r="F81" s="15">
        <v>4593</v>
      </c>
      <c r="G81" s="15">
        <v>27920</v>
      </c>
      <c r="H81" s="15">
        <v>6731</v>
      </c>
      <c r="I81" s="15">
        <v>1257</v>
      </c>
      <c r="J81" s="177">
        <f t="shared" si="2"/>
        <v>115404</v>
      </c>
    </row>
    <row r="82" spans="1:10" ht="20.100000000000001" customHeight="1" x14ac:dyDescent="0.2">
      <c r="A82" s="161" t="s">
        <v>153</v>
      </c>
      <c r="B82" s="15">
        <v>2302</v>
      </c>
      <c r="C82" s="15">
        <v>68</v>
      </c>
      <c r="D82" s="15">
        <v>26265</v>
      </c>
      <c r="E82" s="15">
        <v>0</v>
      </c>
      <c r="F82" s="15">
        <v>0</v>
      </c>
      <c r="G82" s="15">
        <v>7334</v>
      </c>
      <c r="H82" s="15">
        <v>5341</v>
      </c>
      <c r="I82" s="15">
        <v>1825</v>
      </c>
      <c r="J82" s="177">
        <f t="shared" si="2"/>
        <v>43135</v>
      </c>
    </row>
    <row r="83" spans="1:10" ht="20.100000000000001" customHeight="1" x14ac:dyDescent="0.2">
      <c r="A83" s="161" t="s">
        <v>154</v>
      </c>
      <c r="B83" s="15">
        <v>43103</v>
      </c>
      <c r="C83" s="15">
        <v>74522</v>
      </c>
      <c r="D83" s="15">
        <v>2111</v>
      </c>
      <c r="E83" s="15">
        <v>18440</v>
      </c>
      <c r="F83" s="15">
        <v>96608</v>
      </c>
      <c r="G83" s="15">
        <v>22114</v>
      </c>
      <c r="H83" s="15">
        <v>1160</v>
      </c>
      <c r="I83" s="15">
        <v>53022</v>
      </c>
      <c r="J83" s="177">
        <f t="shared" si="2"/>
        <v>311080</v>
      </c>
    </row>
    <row r="84" spans="1:10" ht="20.100000000000001" customHeight="1" x14ac:dyDescent="0.2">
      <c r="A84" s="161" t="s">
        <v>155</v>
      </c>
      <c r="B84" s="15">
        <v>14687</v>
      </c>
      <c r="C84" s="15">
        <v>84679</v>
      </c>
      <c r="D84" s="15">
        <v>153</v>
      </c>
      <c r="E84" s="15">
        <v>292</v>
      </c>
      <c r="F84" s="15">
        <v>3093</v>
      </c>
      <c r="G84" s="15">
        <v>0</v>
      </c>
      <c r="H84" s="15">
        <v>2</v>
      </c>
      <c r="I84" s="15">
        <v>929</v>
      </c>
      <c r="J84" s="177">
        <f t="shared" si="2"/>
        <v>103835</v>
      </c>
    </row>
    <row r="85" spans="1:10" ht="20.100000000000001" customHeight="1" x14ac:dyDescent="0.2">
      <c r="A85" s="161" t="s">
        <v>156</v>
      </c>
      <c r="B85" s="15">
        <v>1150</v>
      </c>
      <c r="C85" s="15">
        <v>622</v>
      </c>
      <c r="D85" s="15">
        <v>0</v>
      </c>
      <c r="E85" s="15">
        <v>0</v>
      </c>
      <c r="F85" s="15">
        <v>32480</v>
      </c>
      <c r="G85" s="15">
        <v>12817</v>
      </c>
      <c r="H85" s="15">
        <v>46</v>
      </c>
      <c r="I85" s="15">
        <v>5586</v>
      </c>
      <c r="J85" s="177">
        <f t="shared" si="2"/>
        <v>52701</v>
      </c>
    </row>
    <row r="86" spans="1:10" ht="20.100000000000001" customHeight="1" x14ac:dyDescent="0.2">
      <c r="A86" s="161" t="s">
        <v>157</v>
      </c>
      <c r="B86" s="15">
        <v>438816</v>
      </c>
      <c r="C86" s="15">
        <v>102474</v>
      </c>
      <c r="D86" s="15">
        <v>960536</v>
      </c>
      <c r="E86" s="15">
        <v>69887</v>
      </c>
      <c r="F86" s="15">
        <v>316654</v>
      </c>
      <c r="G86" s="15">
        <v>949849</v>
      </c>
      <c r="H86" s="15">
        <v>183565</v>
      </c>
      <c r="I86" s="15">
        <v>4129</v>
      </c>
      <c r="J86" s="177">
        <f t="shared" si="2"/>
        <v>3025910</v>
      </c>
    </row>
    <row r="87" spans="1:10" ht="20.100000000000001" customHeight="1" x14ac:dyDescent="0.2">
      <c r="A87" s="161" t="s">
        <v>158</v>
      </c>
      <c r="B87" s="15">
        <v>1593679</v>
      </c>
      <c r="C87" s="15">
        <v>1532003</v>
      </c>
      <c r="D87" s="15">
        <v>148647</v>
      </c>
      <c r="E87" s="15">
        <v>2244764</v>
      </c>
      <c r="F87" s="15">
        <v>460259</v>
      </c>
      <c r="G87" s="15">
        <v>1457436</v>
      </c>
      <c r="H87" s="15">
        <v>321590</v>
      </c>
      <c r="I87" s="15">
        <v>74069</v>
      </c>
      <c r="J87" s="177">
        <f t="shared" si="2"/>
        <v>7832447</v>
      </c>
    </row>
    <row r="88" spans="1:10" ht="20.100000000000001" customHeight="1" x14ac:dyDescent="0.2">
      <c r="A88" s="161" t="s">
        <v>198</v>
      </c>
      <c r="B88" s="15">
        <v>0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77">
        <f t="shared" si="2"/>
        <v>0</v>
      </c>
    </row>
    <row r="89" spans="1:10" ht="15" customHeight="1" thickBot="1" x14ac:dyDescent="0.25">
      <c r="A89" s="68" t="s">
        <v>10</v>
      </c>
      <c r="B89" s="53">
        <f>SUM(B54:B88)</f>
        <v>2543906</v>
      </c>
      <c r="C89" s="53">
        <f t="shared" ref="C89:I89" si="3">SUM(C54:C88)</f>
        <v>4184584</v>
      </c>
      <c r="D89" s="53">
        <f t="shared" si="3"/>
        <v>2068245</v>
      </c>
      <c r="E89" s="53">
        <f t="shared" si="3"/>
        <v>3096725</v>
      </c>
      <c r="F89" s="53">
        <f t="shared" si="3"/>
        <v>1403444</v>
      </c>
      <c r="G89" s="53">
        <f t="shared" si="3"/>
        <v>3024383</v>
      </c>
      <c r="H89" s="53">
        <f t="shared" si="3"/>
        <v>1561701</v>
      </c>
      <c r="I89" s="53">
        <f t="shared" si="3"/>
        <v>748102</v>
      </c>
      <c r="J89" s="54">
        <f>SUM(J54:J88)</f>
        <v>18631090</v>
      </c>
    </row>
    <row r="90" spans="1:10" x14ac:dyDescent="0.2">
      <c r="A90" s="60"/>
      <c r="B90" s="103"/>
      <c r="C90" s="103"/>
      <c r="D90" s="103"/>
      <c r="E90" s="103"/>
      <c r="F90" s="103"/>
      <c r="G90" s="103"/>
      <c r="H90" s="103"/>
      <c r="I90" s="103"/>
      <c r="J90" s="103"/>
    </row>
    <row r="91" spans="1:10" x14ac:dyDescent="0.2">
      <c r="A91" s="60"/>
      <c r="B91" s="103"/>
      <c r="C91" s="103"/>
      <c r="D91" s="103"/>
      <c r="E91" s="103"/>
      <c r="F91" s="103"/>
      <c r="G91" s="103"/>
      <c r="H91" s="103"/>
      <c r="I91" s="103"/>
      <c r="J91" s="103"/>
    </row>
    <row r="92" spans="1:10" x14ac:dyDescent="0.2">
      <c r="A92" s="60"/>
      <c r="B92" s="103"/>
      <c r="C92" s="103"/>
      <c r="D92" s="103"/>
      <c r="E92" s="103"/>
      <c r="F92" s="103"/>
      <c r="G92" s="103"/>
      <c r="H92" s="103"/>
      <c r="I92" s="103"/>
      <c r="J92" s="103"/>
    </row>
    <row r="93" spans="1:10" x14ac:dyDescent="0.2">
      <c r="A93" s="60"/>
      <c r="B93" s="103"/>
      <c r="C93" s="103"/>
      <c r="D93" s="103"/>
      <c r="E93" s="103"/>
      <c r="F93" s="103"/>
      <c r="G93" s="103"/>
      <c r="H93" s="103"/>
      <c r="I93" s="103"/>
      <c r="J93" s="103"/>
    </row>
    <row r="94" spans="1:10" x14ac:dyDescent="0.2">
      <c r="A94" s="60"/>
      <c r="B94" s="103"/>
      <c r="C94" s="103"/>
      <c r="D94" s="103"/>
      <c r="E94" s="103"/>
      <c r="F94" s="103"/>
      <c r="G94" s="103"/>
      <c r="H94" s="103"/>
      <c r="I94" s="103"/>
      <c r="J94" s="103"/>
    </row>
    <row r="95" spans="1:10" x14ac:dyDescent="0.2">
      <c r="A95" s="60"/>
      <c r="B95" s="103"/>
      <c r="C95" s="103"/>
      <c r="D95" s="103"/>
      <c r="E95" s="103"/>
      <c r="F95" s="103"/>
      <c r="G95" s="103"/>
      <c r="H95" s="103"/>
      <c r="I95" s="103"/>
      <c r="J95" s="103"/>
    </row>
    <row r="96" spans="1:10" ht="15.75" x14ac:dyDescent="0.25">
      <c r="A96" s="61"/>
      <c r="B96" s="77"/>
      <c r="C96" s="77"/>
      <c r="D96" s="77"/>
      <c r="E96" s="77"/>
      <c r="F96" s="77"/>
      <c r="G96" s="77"/>
      <c r="H96" s="77"/>
      <c r="I96" s="77"/>
      <c r="J96" s="77"/>
    </row>
    <row r="97" spans="1:10" ht="15.75" x14ac:dyDescent="0.25">
      <c r="A97" s="199" t="s">
        <v>209</v>
      </c>
      <c r="B97" s="199"/>
      <c r="C97" s="199"/>
      <c r="D97" s="199"/>
      <c r="E97" s="199"/>
      <c r="F97" s="199"/>
      <c r="G97" s="199"/>
      <c r="H97" s="199"/>
      <c r="I97" s="199"/>
      <c r="J97" s="199"/>
    </row>
    <row r="98" spans="1:10" ht="6.75" customHeight="1" thickBot="1" x14ac:dyDescent="0.25">
      <c r="A98" s="60"/>
      <c r="B98" s="103"/>
      <c r="C98" s="103"/>
      <c r="D98" s="103"/>
      <c r="E98" s="103"/>
      <c r="F98" s="103"/>
      <c r="G98" s="103"/>
      <c r="H98" s="103"/>
      <c r="I98" s="103"/>
      <c r="J98" s="103"/>
    </row>
    <row r="99" spans="1:10" x14ac:dyDescent="0.2">
      <c r="A99" s="174" t="s">
        <v>1</v>
      </c>
      <c r="B99" s="175" t="s">
        <v>2</v>
      </c>
      <c r="C99" s="175" t="s">
        <v>3</v>
      </c>
      <c r="D99" s="175" t="s">
        <v>4</v>
      </c>
      <c r="E99" s="175" t="s">
        <v>5</v>
      </c>
      <c r="F99" s="175" t="s">
        <v>6</v>
      </c>
      <c r="G99" s="175" t="s">
        <v>7</v>
      </c>
      <c r="H99" s="175" t="s">
        <v>8</v>
      </c>
      <c r="I99" s="175" t="s">
        <v>9</v>
      </c>
      <c r="J99" s="176" t="s">
        <v>10</v>
      </c>
    </row>
    <row r="100" spans="1:10" ht="20.100000000000001" customHeight="1" x14ac:dyDescent="0.2">
      <c r="A100" s="161" t="s">
        <v>125</v>
      </c>
      <c r="B100" s="15">
        <v>111092</v>
      </c>
      <c r="C100" s="15">
        <v>4532741</v>
      </c>
      <c r="D100" s="15">
        <v>3415652</v>
      </c>
      <c r="E100" s="15">
        <v>1893662</v>
      </c>
      <c r="F100" s="15">
        <v>97838</v>
      </c>
      <c r="G100" s="15">
        <v>1682</v>
      </c>
      <c r="H100" s="15">
        <v>298238</v>
      </c>
      <c r="I100" s="15">
        <v>120022</v>
      </c>
      <c r="J100" s="177">
        <f>SUM(B100:I100)</f>
        <v>10470927</v>
      </c>
    </row>
    <row r="101" spans="1:10" ht="20.100000000000001" customHeight="1" x14ac:dyDescent="0.2">
      <c r="A101" s="161" t="s">
        <v>126</v>
      </c>
      <c r="B101" s="15">
        <v>146316</v>
      </c>
      <c r="C101" s="15">
        <v>40324</v>
      </c>
      <c r="D101" s="15">
        <v>56849</v>
      </c>
      <c r="E101" s="15">
        <v>27189</v>
      </c>
      <c r="F101" s="15">
        <v>87618</v>
      </c>
      <c r="G101" s="15">
        <v>60573</v>
      </c>
      <c r="H101" s="15">
        <v>220159</v>
      </c>
      <c r="I101" s="15">
        <v>28238</v>
      </c>
      <c r="J101" s="177">
        <f>SUM(B101:I101)</f>
        <v>667266</v>
      </c>
    </row>
    <row r="102" spans="1:10" ht="20.100000000000001" customHeight="1" x14ac:dyDescent="0.2">
      <c r="A102" s="161" t="s">
        <v>127</v>
      </c>
      <c r="B102" s="15">
        <v>1630</v>
      </c>
      <c r="C102" s="15">
        <v>1600</v>
      </c>
      <c r="D102" s="15">
        <v>14031</v>
      </c>
      <c r="E102" s="15">
        <v>0</v>
      </c>
      <c r="F102" s="15">
        <v>33</v>
      </c>
      <c r="G102" s="15">
        <v>94452</v>
      </c>
      <c r="H102" s="15">
        <v>1860</v>
      </c>
      <c r="I102" s="15">
        <v>86</v>
      </c>
      <c r="J102" s="177">
        <f t="shared" ref="J102:J134" si="4">SUM(B102:I102)</f>
        <v>113692</v>
      </c>
    </row>
    <row r="103" spans="1:10" ht="20.100000000000001" customHeight="1" x14ac:dyDescent="0.2">
      <c r="A103" s="161" t="s">
        <v>210</v>
      </c>
      <c r="B103" s="15">
        <v>3779</v>
      </c>
      <c r="C103" s="15">
        <v>129136</v>
      </c>
      <c r="D103" s="15">
        <v>1022</v>
      </c>
      <c r="E103" s="15">
        <v>2629</v>
      </c>
      <c r="F103" s="15">
        <v>20562</v>
      </c>
      <c r="G103" s="15">
        <v>29686</v>
      </c>
      <c r="H103" s="15">
        <v>1470</v>
      </c>
      <c r="I103" s="15">
        <v>64223</v>
      </c>
      <c r="J103" s="177">
        <f t="shared" si="4"/>
        <v>252507</v>
      </c>
    </row>
    <row r="104" spans="1:10" ht="20.100000000000001" customHeight="1" x14ac:dyDescent="0.2">
      <c r="A104" s="161" t="s">
        <v>129</v>
      </c>
      <c r="B104" s="15">
        <v>5</v>
      </c>
      <c r="C104" s="15">
        <v>678</v>
      </c>
      <c r="D104" s="15">
        <v>14778</v>
      </c>
      <c r="E104" s="15">
        <v>141</v>
      </c>
      <c r="F104" s="15">
        <v>549</v>
      </c>
      <c r="G104" s="15">
        <v>211</v>
      </c>
      <c r="H104" s="15">
        <v>54328</v>
      </c>
      <c r="I104" s="15">
        <v>5067</v>
      </c>
      <c r="J104" s="177">
        <f t="shared" si="4"/>
        <v>75757</v>
      </c>
    </row>
    <row r="105" spans="1:10" ht="20.100000000000001" customHeight="1" x14ac:dyDescent="0.2">
      <c r="A105" s="161" t="s">
        <v>130</v>
      </c>
      <c r="B105" s="15">
        <v>22437</v>
      </c>
      <c r="C105" s="15">
        <v>6501</v>
      </c>
      <c r="D105" s="15">
        <v>23580</v>
      </c>
      <c r="E105" s="15">
        <v>62373</v>
      </c>
      <c r="F105" s="15">
        <v>35079</v>
      </c>
      <c r="G105" s="15">
        <v>21391</v>
      </c>
      <c r="H105" s="15">
        <v>340307</v>
      </c>
      <c r="I105" s="15">
        <v>40728</v>
      </c>
      <c r="J105" s="177">
        <f t="shared" si="4"/>
        <v>552396</v>
      </c>
    </row>
    <row r="106" spans="1:10" ht="20.100000000000001" customHeight="1" x14ac:dyDescent="0.2">
      <c r="A106" s="161" t="s">
        <v>131</v>
      </c>
      <c r="B106" s="15">
        <v>5593</v>
      </c>
      <c r="C106" s="15">
        <v>2590</v>
      </c>
      <c r="D106" s="15">
        <v>6051</v>
      </c>
      <c r="E106" s="15">
        <v>2106</v>
      </c>
      <c r="F106" s="15">
        <v>2285</v>
      </c>
      <c r="G106" s="15">
        <v>33239</v>
      </c>
      <c r="H106" s="15">
        <v>27591</v>
      </c>
      <c r="I106" s="15">
        <v>4532</v>
      </c>
      <c r="J106" s="177">
        <f t="shared" si="4"/>
        <v>83987</v>
      </c>
    </row>
    <row r="107" spans="1:10" ht="20.100000000000001" customHeight="1" x14ac:dyDescent="0.2">
      <c r="A107" s="161" t="s">
        <v>132</v>
      </c>
      <c r="B107" s="15">
        <v>531</v>
      </c>
      <c r="C107" s="15">
        <v>108</v>
      </c>
      <c r="D107" s="15">
        <v>76</v>
      </c>
      <c r="E107" s="15">
        <v>254</v>
      </c>
      <c r="F107" s="15">
        <v>890</v>
      </c>
      <c r="G107" s="15">
        <v>2269</v>
      </c>
      <c r="H107" s="15">
        <v>6691</v>
      </c>
      <c r="I107" s="15">
        <v>84</v>
      </c>
      <c r="J107" s="177">
        <f t="shared" si="4"/>
        <v>10903</v>
      </c>
    </row>
    <row r="108" spans="1:10" ht="20.100000000000001" customHeight="1" x14ac:dyDescent="0.2">
      <c r="A108" s="161" t="s">
        <v>133</v>
      </c>
      <c r="B108" s="15">
        <v>62083</v>
      </c>
      <c r="C108" s="15">
        <v>2212</v>
      </c>
      <c r="D108" s="15">
        <v>58287</v>
      </c>
      <c r="E108" s="15">
        <v>3916</v>
      </c>
      <c r="F108" s="15">
        <v>43307</v>
      </c>
      <c r="G108" s="15">
        <v>159007</v>
      </c>
      <c r="H108" s="15">
        <v>250715</v>
      </c>
      <c r="I108" s="15">
        <v>5825</v>
      </c>
      <c r="J108" s="177">
        <f t="shared" si="4"/>
        <v>585352</v>
      </c>
    </row>
    <row r="109" spans="1:10" ht="20.100000000000001" customHeight="1" x14ac:dyDescent="0.2">
      <c r="A109" s="161" t="s">
        <v>134</v>
      </c>
      <c r="B109" s="15">
        <v>103588</v>
      </c>
      <c r="C109" s="15">
        <v>81669</v>
      </c>
      <c r="D109" s="15">
        <v>15254</v>
      </c>
      <c r="E109" s="15">
        <v>137717</v>
      </c>
      <c r="F109" s="15">
        <v>57362</v>
      </c>
      <c r="G109" s="15">
        <v>29965</v>
      </c>
      <c r="H109" s="15">
        <v>271157</v>
      </c>
      <c r="I109" s="15">
        <v>16291</v>
      </c>
      <c r="J109" s="177">
        <f t="shared" si="4"/>
        <v>713003</v>
      </c>
    </row>
    <row r="110" spans="1:10" ht="20.100000000000001" customHeight="1" x14ac:dyDescent="0.2">
      <c r="A110" s="161" t="s">
        <v>135</v>
      </c>
      <c r="B110" s="15">
        <v>1974</v>
      </c>
      <c r="C110" s="15">
        <v>129562</v>
      </c>
      <c r="D110" s="15">
        <v>320</v>
      </c>
      <c r="E110" s="15">
        <v>5655</v>
      </c>
      <c r="F110" s="15">
        <v>111574</v>
      </c>
      <c r="G110" s="15">
        <v>150026</v>
      </c>
      <c r="H110" s="15">
        <v>1296</v>
      </c>
      <c r="I110" s="15">
        <v>85943</v>
      </c>
      <c r="J110" s="177">
        <f t="shared" si="4"/>
        <v>486350</v>
      </c>
    </row>
    <row r="111" spans="1:10" ht="20.100000000000001" customHeight="1" x14ac:dyDescent="0.2">
      <c r="A111" s="161" t="s">
        <v>136</v>
      </c>
      <c r="B111" s="15">
        <v>0</v>
      </c>
      <c r="C111" s="15">
        <v>0</v>
      </c>
      <c r="D111" s="15">
        <v>21294</v>
      </c>
      <c r="E111" s="15">
        <v>852311</v>
      </c>
      <c r="F111" s="15">
        <v>87005</v>
      </c>
      <c r="G111" s="15">
        <v>109713</v>
      </c>
      <c r="H111" s="15">
        <v>669</v>
      </c>
      <c r="I111" s="15">
        <v>0</v>
      </c>
      <c r="J111" s="177">
        <f t="shared" si="4"/>
        <v>1070992</v>
      </c>
    </row>
    <row r="112" spans="1:10" ht="20.100000000000001" customHeight="1" x14ac:dyDescent="0.2">
      <c r="A112" s="161" t="s">
        <v>137</v>
      </c>
      <c r="B112" s="15">
        <v>45843</v>
      </c>
      <c r="C112" s="15">
        <v>814054</v>
      </c>
      <c r="D112" s="15">
        <v>9509</v>
      </c>
      <c r="E112" s="15">
        <v>92735</v>
      </c>
      <c r="F112" s="15">
        <v>185314</v>
      </c>
      <c r="G112" s="15">
        <v>114945</v>
      </c>
      <c r="H112" s="15">
        <v>283</v>
      </c>
      <c r="I112" s="15">
        <v>47120</v>
      </c>
      <c r="J112" s="177">
        <f t="shared" si="4"/>
        <v>1309803</v>
      </c>
    </row>
    <row r="113" spans="1:10" ht="20.100000000000001" customHeight="1" x14ac:dyDescent="0.2">
      <c r="A113" s="161" t="s">
        <v>138</v>
      </c>
      <c r="B113" s="15">
        <v>643944</v>
      </c>
      <c r="C113" s="15">
        <v>163968</v>
      </c>
      <c r="D113" s="15">
        <v>486751</v>
      </c>
      <c r="E113" s="15">
        <v>677249</v>
      </c>
      <c r="F113" s="15">
        <v>328669</v>
      </c>
      <c r="G113" s="15">
        <v>76216</v>
      </c>
      <c r="H113" s="15">
        <v>191952</v>
      </c>
      <c r="I113" s="15">
        <v>82161</v>
      </c>
      <c r="J113" s="177">
        <f t="shared" si="4"/>
        <v>2650910</v>
      </c>
    </row>
    <row r="114" spans="1:10" ht="20.100000000000001" customHeight="1" x14ac:dyDescent="0.2">
      <c r="A114" s="161" t="s">
        <v>139</v>
      </c>
      <c r="B114" s="15">
        <v>194169</v>
      </c>
      <c r="C114" s="15">
        <v>10943</v>
      </c>
      <c r="D114" s="15">
        <v>140862</v>
      </c>
      <c r="E114" s="15">
        <v>16724</v>
      </c>
      <c r="F114" s="15">
        <v>108863</v>
      </c>
      <c r="G114" s="15">
        <v>91309</v>
      </c>
      <c r="H114" s="15">
        <v>63100</v>
      </c>
      <c r="I114" s="15">
        <v>7394</v>
      </c>
      <c r="J114" s="177">
        <f t="shared" si="4"/>
        <v>633364</v>
      </c>
    </row>
    <row r="115" spans="1:10" ht="20.100000000000001" customHeight="1" x14ac:dyDescent="0.2">
      <c r="A115" s="161" t="s">
        <v>140</v>
      </c>
      <c r="B115" s="15">
        <v>265</v>
      </c>
      <c r="C115" s="15">
        <v>0</v>
      </c>
      <c r="D115" s="15">
        <v>0</v>
      </c>
      <c r="E115" s="15">
        <v>146212</v>
      </c>
      <c r="F115" s="15">
        <v>7140</v>
      </c>
      <c r="G115" s="15">
        <v>20</v>
      </c>
      <c r="H115" s="15">
        <v>70</v>
      </c>
      <c r="I115" s="15">
        <v>0</v>
      </c>
      <c r="J115" s="177">
        <f t="shared" si="4"/>
        <v>153707</v>
      </c>
    </row>
    <row r="116" spans="1:10" ht="20.100000000000001" customHeight="1" x14ac:dyDescent="0.2">
      <c r="A116" s="161" t="s">
        <v>141</v>
      </c>
      <c r="B116" s="15">
        <v>267383</v>
      </c>
      <c r="C116" s="15">
        <v>125585</v>
      </c>
      <c r="D116" s="15">
        <v>22712</v>
      </c>
      <c r="E116" s="15">
        <v>65474</v>
      </c>
      <c r="F116" s="15">
        <v>89473</v>
      </c>
      <c r="G116" s="15">
        <v>34411</v>
      </c>
      <c r="H116" s="15">
        <v>22960</v>
      </c>
      <c r="I116" s="15">
        <v>72994</v>
      </c>
      <c r="J116" s="177">
        <f t="shared" si="4"/>
        <v>700992</v>
      </c>
    </row>
    <row r="117" spans="1:10" ht="20.100000000000001" customHeight="1" x14ac:dyDescent="0.2">
      <c r="A117" s="161" t="s">
        <v>142</v>
      </c>
      <c r="B117" s="15">
        <v>161929</v>
      </c>
      <c r="C117" s="15">
        <v>2433</v>
      </c>
      <c r="D117" s="15">
        <v>41085</v>
      </c>
      <c r="E117" s="15">
        <v>19372</v>
      </c>
      <c r="F117" s="15">
        <v>48523</v>
      </c>
      <c r="G117" s="15">
        <v>40569</v>
      </c>
      <c r="H117" s="15">
        <v>69836</v>
      </c>
      <c r="I117" s="15">
        <v>644</v>
      </c>
      <c r="J117" s="177">
        <f t="shared" si="4"/>
        <v>384391</v>
      </c>
    </row>
    <row r="118" spans="1:10" ht="20.100000000000001" customHeight="1" x14ac:dyDescent="0.2">
      <c r="A118" s="161" t="s">
        <v>143</v>
      </c>
      <c r="B118" s="15">
        <v>18373</v>
      </c>
      <c r="C118" s="15">
        <v>31</v>
      </c>
      <c r="D118" s="15">
        <v>150474</v>
      </c>
      <c r="E118" s="15">
        <v>105209</v>
      </c>
      <c r="F118" s="15">
        <v>326401</v>
      </c>
      <c r="G118" s="15">
        <v>84513</v>
      </c>
      <c r="H118" s="15">
        <v>255143</v>
      </c>
      <c r="I118" s="15">
        <v>169</v>
      </c>
      <c r="J118" s="177">
        <f t="shared" si="4"/>
        <v>940313</v>
      </c>
    </row>
    <row r="119" spans="1:10" ht="20.100000000000001" customHeight="1" x14ac:dyDescent="0.2">
      <c r="A119" s="161" t="s">
        <v>144</v>
      </c>
      <c r="B119" s="15">
        <v>27954</v>
      </c>
      <c r="C119" s="15">
        <v>1894</v>
      </c>
      <c r="D119" s="15">
        <v>46162</v>
      </c>
      <c r="E119" s="15">
        <v>31704</v>
      </c>
      <c r="F119" s="15">
        <v>81602</v>
      </c>
      <c r="G119" s="15">
        <v>9108</v>
      </c>
      <c r="H119" s="15">
        <v>15435</v>
      </c>
      <c r="I119" s="15">
        <v>259</v>
      </c>
      <c r="J119" s="177">
        <f t="shared" si="4"/>
        <v>214118</v>
      </c>
    </row>
    <row r="120" spans="1:10" ht="20.100000000000001" customHeight="1" x14ac:dyDescent="0.2">
      <c r="A120" s="161" t="s">
        <v>164</v>
      </c>
      <c r="B120" s="15">
        <v>294</v>
      </c>
      <c r="C120" s="15">
        <v>82</v>
      </c>
      <c r="D120" s="15">
        <v>0</v>
      </c>
      <c r="E120" s="15">
        <v>14927</v>
      </c>
      <c r="F120" s="15">
        <v>4408</v>
      </c>
      <c r="G120" s="15">
        <v>1640</v>
      </c>
      <c r="H120" s="15">
        <v>133</v>
      </c>
      <c r="I120" s="15">
        <v>2701</v>
      </c>
      <c r="J120" s="177">
        <f t="shared" si="4"/>
        <v>24185</v>
      </c>
    </row>
    <row r="121" spans="1:10" ht="20.100000000000001" customHeight="1" x14ac:dyDescent="0.2">
      <c r="A121" s="161" t="s">
        <v>165</v>
      </c>
      <c r="B121" s="15">
        <v>1222</v>
      </c>
      <c r="C121" s="15">
        <v>3</v>
      </c>
      <c r="D121" s="15">
        <v>1160</v>
      </c>
      <c r="E121" s="15">
        <v>21930</v>
      </c>
      <c r="F121" s="15">
        <v>33221</v>
      </c>
      <c r="G121" s="15">
        <v>5320</v>
      </c>
      <c r="H121" s="15">
        <v>1718</v>
      </c>
      <c r="I121" s="15">
        <v>142</v>
      </c>
      <c r="J121" s="177">
        <f t="shared" si="4"/>
        <v>64716</v>
      </c>
    </row>
    <row r="122" spans="1:10" ht="20.100000000000001" customHeight="1" x14ac:dyDescent="0.2">
      <c r="A122" s="161" t="s">
        <v>147</v>
      </c>
      <c r="B122" s="15">
        <v>119510</v>
      </c>
      <c r="C122" s="15">
        <v>883</v>
      </c>
      <c r="D122" s="15">
        <v>3416</v>
      </c>
      <c r="E122" s="15">
        <v>26985</v>
      </c>
      <c r="F122" s="15">
        <v>222450</v>
      </c>
      <c r="G122" s="15">
        <v>4232</v>
      </c>
      <c r="H122" s="15">
        <v>2712</v>
      </c>
      <c r="I122" s="15">
        <v>1543</v>
      </c>
      <c r="J122" s="177">
        <f t="shared" si="4"/>
        <v>381731</v>
      </c>
    </row>
    <row r="123" spans="1:10" ht="20.100000000000001" customHeight="1" x14ac:dyDescent="0.2">
      <c r="A123" s="161" t="s">
        <v>148</v>
      </c>
      <c r="B123" s="15">
        <v>532000</v>
      </c>
      <c r="C123" s="15">
        <v>0</v>
      </c>
      <c r="D123" s="15">
        <v>294000</v>
      </c>
      <c r="E123" s="15">
        <v>0</v>
      </c>
      <c r="F123" s="15">
        <v>210000</v>
      </c>
      <c r="G123" s="15">
        <v>452205</v>
      </c>
      <c r="H123" s="15">
        <v>1544800</v>
      </c>
      <c r="I123" s="15">
        <v>0</v>
      </c>
      <c r="J123" s="177">
        <f t="shared" si="4"/>
        <v>3033005</v>
      </c>
    </row>
    <row r="124" spans="1:10" ht="20.100000000000001" customHeight="1" x14ac:dyDescent="0.2">
      <c r="A124" s="161" t="s">
        <v>149</v>
      </c>
      <c r="B124" s="15">
        <v>456</v>
      </c>
      <c r="C124" s="15">
        <v>52</v>
      </c>
      <c r="D124" s="15">
        <v>141</v>
      </c>
      <c r="E124" s="15">
        <v>384284</v>
      </c>
      <c r="F124" s="15">
        <v>61975</v>
      </c>
      <c r="G124" s="15">
        <v>11569</v>
      </c>
      <c r="H124" s="15">
        <v>359</v>
      </c>
      <c r="I124" s="15">
        <v>12</v>
      </c>
      <c r="J124" s="177">
        <f t="shared" si="4"/>
        <v>458848</v>
      </c>
    </row>
    <row r="125" spans="1:10" ht="20.100000000000001" customHeight="1" x14ac:dyDescent="0.2">
      <c r="A125" s="161" t="s">
        <v>150</v>
      </c>
      <c r="B125" s="15">
        <v>213431</v>
      </c>
      <c r="C125" s="15">
        <v>6483</v>
      </c>
      <c r="D125" s="15">
        <v>42326</v>
      </c>
      <c r="E125" s="15">
        <v>2612</v>
      </c>
      <c r="F125" s="15">
        <v>43350</v>
      </c>
      <c r="G125" s="15">
        <v>5217</v>
      </c>
      <c r="H125" s="15">
        <v>2383</v>
      </c>
      <c r="I125" s="15">
        <v>9452</v>
      </c>
      <c r="J125" s="177">
        <f t="shared" si="4"/>
        <v>325254</v>
      </c>
    </row>
    <row r="126" spans="1:10" ht="20.100000000000001" customHeight="1" x14ac:dyDescent="0.2">
      <c r="A126" s="161" t="s">
        <v>167</v>
      </c>
      <c r="B126" s="15">
        <v>5340</v>
      </c>
      <c r="C126" s="15">
        <v>17080</v>
      </c>
      <c r="D126" s="15">
        <v>500</v>
      </c>
      <c r="E126" s="15">
        <v>2457</v>
      </c>
      <c r="F126" s="15">
        <v>67603</v>
      </c>
      <c r="G126" s="15">
        <v>1189</v>
      </c>
      <c r="H126" s="15">
        <v>3</v>
      </c>
      <c r="I126" s="15">
        <v>14076</v>
      </c>
      <c r="J126" s="177">
        <f t="shared" si="4"/>
        <v>108248</v>
      </c>
    </row>
    <row r="127" spans="1:10" ht="20.100000000000001" customHeight="1" x14ac:dyDescent="0.2">
      <c r="A127" s="161" t="s">
        <v>211</v>
      </c>
      <c r="B127" s="15">
        <v>30694</v>
      </c>
      <c r="C127" s="15">
        <v>2034</v>
      </c>
      <c r="D127" s="15">
        <v>78635</v>
      </c>
      <c r="E127" s="15">
        <v>14324</v>
      </c>
      <c r="F127" s="15">
        <v>3785</v>
      </c>
      <c r="G127" s="15">
        <v>16109</v>
      </c>
      <c r="H127" s="15">
        <v>3360</v>
      </c>
      <c r="I127" s="15">
        <v>1665</v>
      </c>
      <c r="J127" s="177">
        <f t="shared" si="4"/>
        <v>150606</v>
      </c>
    </row>
    <row r="128" spans="1:10" ht="20.100000000000001" customHeight="1" x14ac:dyDescent="0.2">
      <c r="A128" s="161" t="s">
        <v>169</v>
      </c>
      <c r="B128" s="15">
        <v>2552</v>
      </c>
      <c r="C128" s="15">
        <v>136</v>
      </c>
      <c r="D128" s="15">
        <v>31907</v>
      </c>
      <c r="E128" s="15">
        <v>0</v>
      </c>
      <c r="F128" s="15">
        <v>0</v>
      </c>
      <c r="G128" s="15">
        <v>4471</v>
      </c>
      <c r="H128" s="15">
        <v>2917</v>
      </c>
      <c r="I128" s="15">
        <v>2268</v>
      </c>
      <c r="J128" s="177">
        <f t="shared" si="4"/>
        <v>44251</v>
      </c>
    </row>
    <row r="129" spans="1:10" ht="20.100000000000001" customHeight="1" x14ac:dyDescent="0.2">
      <c r="A129" s="161" t="s">
        <v>212</v>
      </c>
      <c r="B129" s="15">
        <v>109077</v>
      </c>
      <c r="C129" s="15">
        <v>87612</v>
      </c>
      <c r="D129" s="15">
        <v>1093</v>
      </c>
      <c r="E129" s="15">
        <v>6780</v>
      </c>
      <c r="F129" s="15">
        <v>48305</v>
      </c>
      <c r="G129" s="15">
        <v>18932</v>
      </c>
      <c r="H129" s="15">
        <v>1575</v>
      </c>
      <c r="I129" s="15">
        <v>106177</v>
      </c>
      <c r="J129" s="177">
        <f t="shared" si="4"/>
        <v>379551</v>
      </c>
    </row>
    <row r="130" spans="1:10" ht="20.100000000000001" customHeight="1" x14ac:dyDescent="0.2">
      <c r="A130" s="161" t="s">
        <v>171</v>
      </c>
      <c r="B130" s="15">
        <v>25363</v>
      </c>
      <c r="C130" s="15">
        <v>11857</v>
      </c>
      <c r="D130" s="15">
        <v>127</v>
      </c>
      <c r="E130" s="15">
        <v>166</v>
      </c>
      <c r="F130" s="15">
        <v>8987</v>
      </c>
      <c r="G130" s="15">
        <v>0</v>
      </c>
      <c r="H130" s="15">
        <v>2</v>
      </c>
      <c r="I130" s="15">
        <v>1373</v>
      </c>
      <c r="J130" s="177">
        <f t="shared" si="4"/>
        <v>47875</v>
      </c>
    </row>
    <row r="131" spans="1:10" ht="20.100000000000001" customHeight="1" x14ac:dyDescent="0.2">
      <c r="A131" s="161" t="s">
        <v>172</v>
      </c>
      <c r="B131" s="15">
        <v>1643</v>
      </c>
      <c r="C131" s="15">
        <v>911</v>
      </c>
      <c r="D131" s="15">
        <v>0</v>
      </c>
      <c r="E131" s="15">
        <v>0</v>
      </c>
      <c r="F131" s="15">
        <v>12338</v>
      </c>
      <c r="G131" s="15">
        <v>6423</v>
      </c>
      <c r="H131" s="15">
        <v>406</v>
      </c>
      <c r="I131" s="15">
        <v>8534</v>
      </c>
      <c r="J131" s="177">
        <f t="shared" si="4"/>
        <v>30255</v>
      </c>
    </row>
    <row r="132" spans="1:10" ht="20.100000000000001" customHeight="1" x14ac:dyDescent="0.2">
      <c r="A132" s="161" t="s">
        <v>213</v>
      </c>
      <c r="B132" s="15">
        <v>2702197</v>
      </c>
      <c r="C132" s="15">
        <v>512260</v>
      </c>
      <c r="D132" s="15">
        <v>9031448</v>
      </c>
      <c r="E132" s="15">
        <v>217339</v>
      </c>
      <c r="F132" s="15">
        <v>1191872</v>
      </c>
      <c r="G132" s="15">
        <v>5169631</v>
      </c>
      <c r="H132" s="15">
        <v>1589914</v>
      </c>
      <c r="I132" s="15">
        <v>115775</v>
      </c>
      <c r="J132" s="177">
        <f t="shared" si="4"/>
        <v>20530436</v>
      </c>
    </row>
    <row r="133" spans="1:10" ht="20.100000000000001" customHeight="1" x14ac:dyDescent="0.2">
      <c r="A133" s="161" t="s">
        <v>174</v>
      </c>
      <c r="B133" s="15">
        <v>279146</v>
      </c>
      <c r="C133" s="15">
        <v>201398</v>
      </c>
      <c r="D133" s="15">
        <v>61941</v>
      </c>
      <c r="E133" s="15">
        <v>110982</v>
      </c>
      <c r="F133" s="15">
        <v>55183</v>
      </c>
      <c r="G133" s="15">
        <v>328732</v>
      </c>
      <c r="H133" s="15">
        <v>80671</v>
      </c>
      <c r="I133" s="15">
        <v>89054</v>
      </c>
      <c r="J133" s="177">
        <f t="shared" si="4"/>
        <v>1207107</v>
      </c>
    </row>
    <row r="134" spans="1:10" ht="20.100000000000001" customHeight="1" thickBot="1" x14ac:dyDescent="0.25">
      <c r="A134" s="162" t="s">
        <v>198</v>
      </c>
      <c r="B134" s="178">
        <v>0</v>
      </c>
      <c r="C134" s="178">
        <v>0</v>
      </c>
      <c r="D134" s="178">
        <v>0</v>
      </c>
      <c r="E134" s="178">
        <v>0</v>
      </c>
      <c r="F134" s="178">
        <v>0</v>
      </c>
      <c r="G134" s="178">
        <v>0</v>
      </c>
      <c r="H134" s="178">
        <v>0</v>
      </c>
      <c r="I134" s="178">
        <v>0</v>
      </c>
      <c r="J134" s="179">
        <f t="shared" si="4"/>
        <v>0</v>
      </c>
    </row>
    <row r="135" spans="1:10" x14ac:dyDescent="0.2">
      <c r="A135" s="109" t="s">
        <v>199</v>
      </c>
      <c r="B135" s="110"/>
      <c r="C135" s="110"/>
      <c r="D135" s="103"/>
      <c r="E135" s="103"/>
      <c r="F135" s="103"/>
      <c r="G135" s="103"/>
      <c r="H135" s="103"/>
      <c r="I135" s="103"/>
      <c r="J135" s="103"/>
    </row>
    <row r="136" spans="1:10" x14ac:dyDescent="0.2">
      <c r="A136" s="111" t="s">
        <v>175</v>
      </c>
      <c r="B136" s="110"/>
      <c r="C136" s="110"/>
      <c r="D136" s="103"/>
      <c r="E136" s="103"/>
      <c r="F136" s="103"/>
      <c r="G136" s="103"/>
      <c r="H136" s="103"/>
      <c r="I136" s="103"/>
      <c r="J136" s="103"/>
    </row>
    <row r="137" spans="1:10" x14ac:dyDescent="0.2">
      <c r="A137" s="111" t="s">
        <v>176</v>
      </c>
      <c r="B137" s="110"/>
      <c r="C137" s="110"/>
      <c r="D137" s="103"/>
      <c r="E137" s="103"/>
      <c r="F137" s="103"/>
      <c r="G137" s="103"/>
      <c r="H137" s="103"/>
      <c r="I137" s="103"/>
      <c r="J137" s="103"/>
    </row>
    <row r="138" spans="1:10" x14ac:dyDescent="0.2">
      <c r="A138" s="111"/>
      <c r="B138" s="110"/>
      <c r="C138" s="110"/>
      <c r="D138" s="103"/>
      <c r="E138" s="103"/>
      <c r="F138" s="103"/>
      <c r="G138" s="103"/>
      <c r="H138" s="103"/>
      <c r="I138" s="103"/>
      <c r="J138" s="103"/>
    </row>
    <row r="139" spans="1:10" x14ac:dyDescent="0.2">
      <c r="A139" s="60"/>
      <c r="B139" s="103"/>
      <c r="C139" s="103"/>
      <c r="D139" s="103"/>
      <c r="E139" s="103"/>
      <c r="F139" s="103"/>
      <c r="G139" s="103"/>
      <c r="H139" s="103"/>
      <c r="I139" s="103"/>
      <c r="J139" s="103"/>
    </row>
    <row r="140" spans="1:10" x14ac:dyDescent="0.2">
      <c r="A140" s="60"/>
      <c r="B140" s="103"/>
      <c r="C140" s="103"/>
      <c r="D140" s="103"/>
      <c r="E140" s="103"/>
      <c r="F140" s="103"/>
      <c r="G140" s="103"/>
      <c r="H140" s="103"/>
      <c r="I140" s="103"/>
      <c r="J140" s="103"/>
    </row>
    <row r="141" spans="1:10" x14ac:dyDescent="0.2">
      <c r="A141" s="60"/>
      <c r="B141" s="103"/>
      <c r="C141" s="103"/>
      <c r="D141" s="103"/>
      <c r="E141" s="103"/>
      <c r="F141" s="103"/>
      <c r="G141" s="103"/>
      <c r="H141" s="103"/>
      <c r="I141" s="103"/>
      <c r="J141" s="103"/>
    </row>
    <row r="142" spans="1:10" x14ac:dyDescent="0.2">
      <c r="A142" s="60"/>
      <c r="B142" s="103"/>
      <c r="C142" s="103"/>
      <c r="D142" s="103"/>
      <c r="E142" s="103"/>
      <c r="F142" s="103"/>
      <c r="G142" s="103"/>
      <c r="H142" s="103"/>
      <c r="I142" s="103"/>
      <c r="J142" s="103"/>
    </row>
    <row r="143" spans="1:10" x14ac:dyDescent="0.2">
      <c r="A143" s="60"/>
      <c r="B143" s="103"/>
      <c r="C143" s="103"/>
      <c r="D143" s="103"/>
      <c r="E143" s="103"/>
      <c r="F143" s="103"/>
      <c r="G143" s="103"/>
      <c r="H143" s="103"/>
      <c r="I143" s="103"/>
      <c r="J143" s="103"/>
    </row>
    <row r="144" spans="1:10" x14ac:dyDescent="0.2">
      <c r="A144" s="60"/>
      <c r="B144" s="103"/>
      <c r="C144" s="103"/>
      <c r="D144" s="103"/>
      <c r="E144" s="103"/>
      <c r="F144" s="103"/>
      <c r="G144" s="103"/>
      <c r="H144" s="103"/>
      <c r="I144" s="103"/>
      <c r="J144" s="103"/>
    </row>
    <row r="145" spans="1:10" x14ac:dyDescent="0.2">
      <c r="A145" s="60"/>
      <c r="B145" s="103"/>
      <c r="C145" s="103"/>
      <c r="D145" s="103"/>
      <c r="E145" s="103"/>
      <c r="F145" s="103"/>
      <c r="G145" s="103"/>
      <c r="H145" s="103"/>
      <c r="I145" s="103"/>
      <c r="J145" s="103"/>
    </row>
    <row r="146" spans="1:10" x14ac:dyDescent="0.2">
      <c r="A146" s="60"/>
      <c r="B146" s="103"/>
      <c r="C146" s="103"/>
      <c r="D146" s="103"/>
      <c r="E146" s="103"/>
      <c r="F146" s="103"/>
      <c r="G146" s="103"/>
      <c r="H146" s="103"/>
      <c r="I146" s="103"/>
      <c r="J146" s="103"/>
    </row>
    <row r="147" spans="1:10" x14ac:dyDescent="0.2">
      <c r="A147" s="60"/>
      <c r="B147" s="103"/>
      <c r="C147" s="103"/>
      <c r="D147" s="103"/>
      <c r="E147" s="103"/>
      <c r="F147" s="103"/>
      <c r="G147" s="103"/>
      <c r="H147" s="103"/>
      <c r="I147" s="103"/>
      <c r="J147" s="103"/>
    </row>
    <row r="148" spans="1:10" x14ac:dyDescent="0.2">
      <c r="A148" s="60"/>
      <c r="B148" s="103"/>
      <c r="C148" s="103"/>
      <c r="D148" s="103"/>
      <c r="E148" s="103"/>
      <c r="F148" s="103"/>
      <c r="G148" s="103"/>
      <c r="H148" s="103"/>
      <c r="I148" s="103"/>
      <c r="J148" s="103"/>
    </row>
    <row r="149" spans="1:10" x14ac:dyDescent="0.2">
      <c r="A149" s="60"/>
      <c r="B149" s="103"/>
      <c r="C149" s="103"/>
      <c r="D149" s="103"/>
      <c r="E149" s="103"/>
      <c r="F149" s="103"/>
      <c r="G149" s="103"/>
      <c r="H149" s="103"/>
      <c r="I149" s="103"/>
      <c r="J149" s="103"/>
    </row>
    <row r="150" spans="1:10" x14ac:dyDescent="0.2">
      <c r="A150" s="60"/>
      <c r="B150" s="103"/>
      <c r="C150" s="103"/>
      <c r="D150" s="103"/>
      <c r="E150" s="103"/>
      <c r="F150" s="103"/>
      <c r="G150" s="103"/>
      <c r="H150" s="103"/>
      <c r="I150" s="103"/>
      <c r="J150" s="103"/>
    </row>
    <row r="151" spans="1:10" x14ac:dyDescent="0.2">
      <c r="A151" s="60"/>
      <c r="B151" s="103"/>
      <c r="C151" s="103"/>
      <c r="D151" s="103"/>
      <c r="E151" s="103"/>
      <c r="F151" s="103"/>
      <c r="G151" s="103"/>
      <c r="H151" s="103"/>
      <c r="I151" s="103"/>
      <c r="J151" s="103"/>
    </row>
    <row r="152" spans="1:10" x14ac:dyDescent="0.2">
      <c r="A152" s="60"/>
      <c r="B152" s="103"/>
      <c r="C152" s="103"/>
      <c r="D152" s="103"/>
      <c r="E152" s="103"/>
      <c r="F152" s="103"/>
      <c r="G152" s="103"/>
      <c r="H152" s="103"/>
      <c r="I152" s="103"/>
      <c r="J152" s="103"/>
    </row>
    <row r="153" spans="1:10" x14ac:dyDescent="0.2">
      <c r="A153" s="60"/>
      <c r="B153" s="103"/>
      <c r="C153" s="103"/>
      <c r="D153" s="103"/>
      <c r="E153" s="103"/>
      <c r="F153" s="103"/>
      <c r="G153" s="103"/>
      <c r="H153" s="103"/>
      <c r="I153" s="103"/>
      <c r="J153" s="103"/>
    </row>
    <row r="154" spans="1:10" x14ac:dyDescent="0.2">
      <c r="A154" s="60"/>
      <c r="B154" s="103"/>
      <c r="C154" s="103"/>
      <c r="D154" s="103"/>
      <c r="E154" s="103"/>
      <c r="F154" s="103"/>
      <c r="G154" s="103"/>
      <c r="H154" s="103"/>
      <c r="I154" s="103"/>
      <c r="J154" s="103"/>
    </row>
    <row r="155" spans="1:10" x14ac:dyDescent="0.2">
      <c r="A155" s="60"/>
      <c r="B155" s="103"/>
      <c r="C155" s="103"/>
      <c r="D155" s="103"/>
      <c r="E155" s="103"/>
      <c r="F155" s="103"/>
      <c r="G155" s="103"/>
      <c r="H155" s="103"/>
      <c r="I155" s="103"/>
      <c r="J155" s="103"/>
    </row>
    <row r="156" spans="1:10" x14ac:dyDescent="0.2">
      <c r="A156" s="60"/>
      <c r="B156" s="103"/>
      <c r="C156" s="103"/>
      <c r="D156" s="103"/>
      <c r="E156" s="103"/>
      <c r="F156" s="103"/>
      <c r="G156" s="103"/>
      <c r="H156" s="103"/>
      <c r="I156" s="103"/>
      <c r="J156" s="103"/>
    </row>
    <row r="157" spans="1:10" x14ac:dyDescent="0.2">
      <c r="A157" s="60"/>
      <c r="B157" s="103"/>
      <c r="C157" s="103"/>
      <c r="D157" s="103"/>
      <c r="E157" s="103"/>
      <c r="F157" s="103"/>
      <c r="G157" s="103"/>
      <c r="H157" s="103"/>
      <c r="I157" s="103"/>
      <c r="J157" s="103"/>
    </row>
    <row r="158" spans="1:10" x14ac:dyDescent="0.2">
      <c r="A158" s="60"/>
      <c r="B158" s="103"/>
      <c r="C158" s="103"/>
      <c r="D158" s="103"/>
      <c r="E158" s="103"/>
      <c r="F158" s="103"/>
      <c r="G158" s="103"/>
      <c r="H158" s="103"/>
      <c r="I158" s="103"/>
      <c r="J158" s="103"/>
    </row>
    <row r="159" spans="1:10" x14ac:dyDescent="0.2">
      <c r="A159" s="60"/>
      <c r="B159" s="103"/>
      <c r="C159" s="103"/>
      <c r="D159" s="103"/>
      <c r="E159" s="103"/>
      <c r="F159" s="103"/>
      <c r="G159" s="103"/>
      <c r="H159" s="103"/>
      <c r="I159" s="103"/>
      <c r="J159" s="103"/>
    </row>
    <row r="160" spans="1:10" x14ac:dyDescent="0.2">
      <c r="A160" s="60"/>
      <c r="B160" s="103"/>
      <c r="C160" s="103"/>
      <c r="D160" s="103"/>
      <c r="E160" s="103"/>
      <c r="F160" s="103"/>
      <c r="G160" s="103"/>
      <c r="H160" s="103"/>
      <c r="I160" s="103"/>
      <c r="J160" s="103"/>
    </row>
  </sheetData>
  <mergeCells count="3">
    <mergeCell ref="A6:J6"/>
    <mergeCell ref="A51:J51"/>
    <mergeCell ref="A97:J9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83"/>
  <sheetViews>
    <sheetView topLeftCell="A89" workbookViewId="0">
      <selection activeCell="A102" sqref="A102:I137"/>
    </sheetView>
  </sheetViews>
  <sheetFormatPr baseColWidth="10" defaultRowHeight="12.75" x14ac:dyDescent="0.2"/>
  <cols>
    <col min="1" max="10" width="16.7109375" style="107" customWidth="1"/>
    <col min="11" max="25" width="11.42578125" style="103"/>
    <col min="26" max="256" width="11.42578125" style="107"/>
    <col min="257" max="257" width="17.85546875" style="107" customWidth="1"/>
    <col min="258" max="258" width="14.28515625" style="107" customWidth="1"/>
    <col min="259" max="259" width="14.85546875" style="107" customWidth="1"/>
    <col min="260" max="260" width="15.42578125" style="107" customWidth="1"/>
    <col min="261" max="261" width="15.5703125" style="107" customWidth="1"/>
    <col min="262" max="262" width="13.42578125" style="107" customWidth="1"/>
    <col min="263" max="263" width="13.5703125" style="107" customWidth="1"/>
    <col min="264" max="264" width="13.42578125" style="107" customWidth="1"/>
    <col min="265" max="265" width="11.5703125" style="107" bestFit="1" customWidth="1"/>
    <col min="266" max="266" width="16" style="107" customWidth="1"/>
    <col min="267" max="512" width="11.42578125" style="107"/>
    <col min="513" max="513" width="17.85546875" style="107" customWidth="1"/>
    <col min="514" max="514" width="14.28515625" style="107" customWidth="1"/>
    <col min="515" max="515" width="14.85546875" style="107" customWidth="1"/>
    <col min="516" max="516" width="15.42578125" style="107" customWidth="1"/>
    <col min="517" max="517" width="15.5703125" style="107" customWidth="1"/>
    <col min="518" max="518" width="13.42578125" style="107" customWidth="1"/>
    <col min="519" max="519" width="13.5703125" style="107" customWidth="1"/>
    <col min="520" max="520" width="13.42578125" style="107" customWidth="1"/>
    <col min="521" max="521" width="11.5703125" style="107" bestFit="1" customWidth="1"/>
    <col min="522" max="522" width="16" style="107" customWidth="1"/>
    <col min="523" max="768" width="11.42578125" style="107"/>
    <col min="769" max="769" width="17.85546875" style="107" customWidth="1"/>
    <col min="770" max="770" width="14.28515625" style="107" customWidth="1"/>
    <col min="771" max="771" width="14.85546875" style="107" customWidth="1"/>
    <col min="772" max="772" width="15.42578125" style="107" customWidth="1"/>
    <col min="773" max="773" width="15.5703125" style="107" customWidth="1"/>
    <col min="774" max="774" width="13.42578125" style="107" customWidth="1"/>
    <col min="775" max="775" width="13.5703125" style="107" customWidth="1"/>
    <col min="776" max="776" width="13.42578125" style="107" customWidth="1"/>
    <col min="777" max="777" width="11.5703125" style="107" bestFit="1" customWidth="1"/>
    <col min="778" max="778" width="16" style="107" customWidth="1"/>
    <col min="779" max="1024" width="11.42578125" style="107"/>
    <col min="1025" max="1025" width="17.85546875" style="107" customWidth="1"/>
    <col min="1026" max="1026" width="14.28515625" style="107" customWidth="1"/>
    <col min="1027" max="1027" width="14.85546875" style="107" customWidth="1"/>
    <col min="1028" max="1028" width="15.42578125" style="107" customWidth="1"/>
    <col min="1029" max="1029" width="15.5703125" style="107" customWidth="1"/>
    <col min="1030" max="1030" width="13.42578125" style="107" customWidth="1"/>
    <col min="1031" max="1031" width="13.5703125" style="107" customWidth="1"/>
    <col min="1032" max="1032" width="13.42578125" style="107" customWidth="1"/>
    <col min="1033" max="1033" width="11.5703125" style="107" bestFit="1" customWidth="1"/>
    <col min="1034" max="1034" width="16" style="107" customWidth="1"/>
    <col min="1035" max="1280" width="11.42578125" style="107"/>
    <col min="1281" max="1281" width="17.85546875" style="107" customWidth="1"/>
    <col min="1282" max="1282" width="14.28515625" style="107" customWidth="1"/>
    <col min="1283" max="1283" width="14.85546875" style="107" customWidth="1"/>
    <col min="1284" max="1284" width="15.42578125" style="107" customWidth="1"/>
    <col min="1285" max="1285" width="15.5703125" style="107" customWidth="1"/>
    <col min="1286" max="1286" width="13.42578125" style="107" customWidth="1"/>
    <col min="1287" max="1287" width="13.5703125" style="107" customWidth="1"/>
    <col min="1288" max="1288" width="13.42578125" style="107" customWidth="1"/>
    <col min="1289" max="1289" width="11.5703125" style="107" bestFit="1" customWidth="1"/>
    <col min="1290" max="1290" width="16" style="107" customWidth="1"/>
    <col min="1291" max="1536" width="11.42578125" style="107"/>
    <col min="1537" max="1537" width="17.85546875" style="107" customWidth="1"/>
    <col min="1538" max="1538" width="14.28515625" style="107" customWidth="1"/>
    <col min="1539" max="1539" width="14.85546875" style="107" customWidth="1"/>
    <col min="1540" max="1540" width="15.42578125" style="107" customWidth="1"/>
    <col min="1541" max="1541" width="15.5703125" style="107" customWidth="1"/>
    <col min="1542" max="1542" width="13.42578125" style="107" customWidth="1"/>
    <col min="1543" max="1543" width="13.5703125" style="107" customWidth="1"/>
    <col min="1544" max="1544" width="13.42578125" style="107" customWidth="1"/>
    <col min="1545" max="1545" width="11.5703125" style="107" bestFit="1" customWidth="1"/>
    <col min="1546" max="1546" width="16" style="107" customWidth="1"/>
    <col min="1547" max="1792" width="11.42578125" style="107"/>
    <col min="1793" max="1793" width="17.85546875" style="107" customWidth="1"/>
    <col min="1794" max="1794" width="14.28515625" style="107" customWidth="1"/>
    <col min="1795" max="1795" width="14.85546875" style="107" customWidth="1"/>
    <col min="1796" max="1796" width="15.42578125" style="107" customWidth="1"/>
    <col min="1797" max="1797" width="15.5703125" style="107" customWidth="1"/>
    <col min="1798" max="1798" width="13.42578125" style="107" customWidth="1"/>
    <col min="1799" max="1799" width="13.5703125" style="107" customWidth="1"/>
    <col min="1800" max="1800" width="13.42578125" style="107" customWidth="1"/>
    <col min="1801" max="1801" width="11.5703125" style="107" bestFit="1" customWidth="1"/>
    <col min="1802" max="1802" width="16" style="107" customWidth="1"/>
    <col min="1803" max="2048" width="11.42578125" style="107"/>
    <col min="2049" max="2049" width="17.85546875" style="107" customWidth="1"/>
    <col min="2050" max="2050" width="14.28515625" style="107" customWidth="1"/>
    <col min="2051" max="2051" width="14.85546875" style="107" customWidth="1"/>
    <col min="2052" max="2052" width="15.42578125" style="107" customWidth="1"/>
    <col min="2053" max="2053" width="15.5703125" style="107" customWidth="1"/>
    <col min="2054" max="2054" width="13.42578125" style="107" customWidth="1"/>
    <col min="2055" max="2055" width="13.5703125" style="107" customWidth="1"/>
    <col min="2056" max="2056" width="13.42578125" style="107" customWidth="1"/>
    <col min="2057" max="2057" width="11.5703125" style="107" bestFit="1" customWidth="1"/>
    <col min="2058" max="2058" width="16" style="107" customWidth="1"/>
    <col min="2059" max="2304" width="11.42578125" style="107"/>
    <col min="2305" max="2305" width="17.85546875" style="107" customWidth="1"/>
    <col min="2306" max="2306" width="14.28515625" style="107" customWidth="1"/>
    <col min="2307" max="2307" width="14.85546875" style="107" customWidth="1"/>
    <col min="2308" max="2308" width="15.42578125" style="107" customWidth="1"/>
    <col min="2309" max="2309" width="15.5703125" style="107" customWidth="1"/>
    <col min="2310" max="2310" width="13.42578125" style="107" customWidth="1"/>
    <col min="2311" max="2311" width="13.5703125" style="107" customWidth="1"/>
    <col min="2312" max="2312" width="13.42578125" style="107" customWidth="1"/>
    <col min="2313" max="2313" width="11.5703125" style="107" bestFit="1" customWidth="1"/>
    <col min="2314" max="2314" width="16" style="107" customWidth="1"/>
    <col min="2315" max="2560" width="11.42578125" style="107"/>
    <col min="2561" max="2561" width="17.85546875" style="107" customWidth="1"/>
    <col min="2562" max="2562" width="14.28515625" style="107" customWidth="1"/>
    <col min="2563" max="2563" width="14.85546875" style="107" customWidth="1"/>
    <col min="2564" max="2564" width="15.42578125" style="107" customWidth="1"/>
    <col min="2565" max="2565" width="15.5703125" style="107" customWidth="1"/>
    <col min="2566" max="2566" width="13.42578125" style="107" customWidth="1"/>
    <col min="2567" max="2567" width="13.5703125" style="107" customWidth="1"/>
    <col min="2568" max="2568" width="13.42578125" style="107" customWidth="1"/>
    <col min="2569" max="2569" width="11.5703125" style="107" bestFit="1" customWidth="1"/>
    <col min="2570" max="2570" width="16" style="107" customWidth="1"/>
    <col min="2571" max="2816" width="11.42578125" style="107"/>
    <col min="2817" max="2817" width="17.85546875" style="107" customWidth="1"/>
    <col min="2818" max="2818" width="14.28515625" style="107" customWidth="1"/>
    <col min="2819" max="2819" width="14.85546875" style="107" customWidth="1"/>
    <col min="2820" max="2820" width="15.42578125" style="107" customWidth="1"/>
    <col min="2821" max="2821" width="15.5703125" style="107" customWidth="1"/>
    <col min="2822" max="2822" width="13.42578125" style="107" customWidth="1"/>
    <col min="2823" max="2823" width="13.5703125" style="107" customWidth="1"/>
    <col min="2824" max="2824" width="13.42578125" style="107" customWidth="1"/>
    <col min="2825" max="2825" width="11.5703125" style="107" bestFit="1" customWidth="1"/>
    <col min="2826" max="2826" width="16" style="107" customWidth="1"/>
    <col min="2827" max="3072" width="11.42578125" style="107"/>
    <col min="3073" max="3073" width="17.85546875" style="107" customWidth="1"/>
    <col min="3074" max="3074" width="14.28515625" style="107" customWidth="1"/>
    <col min="3075" max="3075" width="14.85546875" style="107" customWidth="1"/>
    <col min="3076" max="3076" width="15.42578125" style="107" customWidth="1"/>
    <col min="3077" max="3077" width="15.5703125" style="107" customWidth="1"/>
    <col min="3078" max="3078" width="13.42578125" style="107" customWidth="1"/>
    <col min="3079" max="3079" width="13.5703125" style="107" customWidth="1"/>
    <col min="3080" max="3080" width="13.42578125" style="107" customWidth="1"/>
    <col min="3081" max="3081" width="11.5703125" style="107" bestFit="1" customWidth="1"/>
    <col min="3082" max="3082" width="16" style="107" customWidth="1"/>
    <col min="3083" max="3328" width="11.42578125" style="107"/>
    <col min="3329" max="3329" width="17.85546875" style="107" customWidth="1"/>
    <col min="3330" max="3330" width="14.28515625" style="107" customWidth="1"/>
    <col min="3331" max="3331" width="14.85546875" style="107" customWidth="1"/>
    <col min="3332" max="3332" width="15.42578125" style="107" customWidth="1"/>
    <col min="3333" max="3333" width="15.5703125" style="107" customWidth="1"/>
    <col min="3334" max="3334" width="13.42578125" style="107" customWidth="1"/>
    <col min="3335" max="3335" width="13.5703125" style="107" customWidth="1"/>
    <col min="3336" max="3336" width="13.42578125" style="107" customWidth="1"/>
    <col min="3337" max="3337" width="11.5703125" style="107" bestFit="1" customWidth="1"/>
    <col min="3338" max="3338" width="16" style="107" customWidth="1"/>
    <col min="3339" max="3584" width="11.42578125" style="107"/>
    <col min="3585" max="3585" width="17.85546875" style="107" customWidth="1"/>
    <col min="3586" max="3586" width="14.28515625" style="107" customWidth="1"/>
    <col min="3587" max="3587" width="14.85546875" style="107" customWidth="1"/>
    <col min="3588" max="3588" width="15.42578125" style="107" customWidth="1"/>
    <col min="3589" max="3589" width="15.5703125" style="107" customWidth="1"/>
    <col min="3590" max="3590" width="13.42578125" style="107" customWidth="1"/>
    <col min="3591" max="3591" width="13.5703125" style="107" customWidth="1"/>
    <col min="3592" max="3592" width="13.42578125" style="107" customWidth="1"/>
    <col min="3593" max="3593" width="11.5703125" style="107" bestFit="1" customWidth="1"/>
    <col min="3594" max="3594" width="16" style="107" customWidth="1"/>
    <col min="3595" max="3840" width="11.42578125" style="107"/>
    <col min="3841" max="3841" width="17.85546875" style="107" customWidth="1"/>
    <col min="3842" max="3842" width="14.28515625" style="107" customWidth="1"/>
    <col min="3843" max="3843" width="14.85546875" style="107" customWidth="1"/>
    <col min="3844" max="3844" width="15.42578125" style="107" customWidth="1"/>
    <col min="3845" max="3845" width="15.5703125" style="107" customWidth="1"/>
    <col min="3846" max="3846" width="13.42578125" style="107" customWidth="1"/>
    <col min="3847" max="3847" width="13.5703125" style="107" customWidth="1"/>
    <col min="3848" max="3848" width="13.42578125" style="107" customWidth="1"/>
    <col min="3849" max="3849" width="11.5703125" style="107" bestFit="1" customWidth="1"/>
    <col min="3850" max="3850" width="16" style="107" customWidth="1"/>
    <col min="3851" max="4096" width="11.42578125" style="107"/>
    <col min="4097" max="4097" width="17.85546875" style="107" customWidth="1"/>
    <col min="4098" max="4098" width="14.28515625" style="107" customWidth="1"/>
    <col min="4099" max="4099" width="14.85546875" style="107" customWidth="1"/>
    <col min="4100" max="4100" width="15.42578125" style="107" customWidth="1"/>
    <col min="4101" max="4101" width="15.5703125" style="107" customWidth="1"/>
    <col min="4102" max="4102" width="13.42578125" style="107" customWidth="1"/>
    <col min="4103" max="4103" width="13.5703125" style="107" customWidth="1"/>
    <col min="4104" max="4104" width="13.42578125" style="107" customWidth="1"/>
    <col min="4105" max="4105" width="11.5703125" style="107" bestFit="1" customWidth="1"/>
    <col min="4106" max="4106" width="16" style="107" customWidth="1"/>
    <col min="4107" max="4352" width="11.42578125" style="107"/>
    <col min="4353" max="4353" width="17.85546875" style="107" customWidth="1"/>
    <col min="4354" max="4354" width="14.28515625" style="107" customWidth="1"/>
    <col min="4355" max="4355" width="14.85546875" style="107" customWidth="1"/>
    <col min="4356" max="4356" width="15.42578125" style="107" customWidth="1"/>
    <col min="4357" max="4357" width="15.5703125" style="107" customWidth="1"/>
    <col min="4358" max="4358" width="13.42578125" style="107" customWidth="1"/>
    <col min="4359" max="4359" width="13.5703125" style="107" customWidth="1"/>
    <col min="4360" max="4360" width="13.42578125" style="107" customWidth="1"/>
    <col min="4361" max="4361" width="11.5703125" style="107" bestFit="1" customWidth="1"/>
    <col min="4362" max="4362" width="16" style="107" customWidth="1"/>
    <col min="4363" max="4608" width="11.42578125" style="107"/>
    <col min="4609" max="4609" width="17.85546875" style="107" customWidth="1"/>
    <col min="4610" max="4610" width="14.28515625" style="107" customWidth="1"/>
    <col min="4611" max="4611" width="14.85546875" style="107" customWidth="1"/>
    <col min="4612" max="4612" width="15.42578125" style="107" customWidth="1"/>
    <col min="4613" max="4613" width="15.5703125" style="107" customWidth="1"/>
    <col min="4614" max="4614" width="13.42578125" style="107" customWidth="1"/>
    <col min="4615" max="4615" width="13.5703125" style="107" customWidth="1"/>
    <col min="4616" max="4616" width="13.42578125" style="107" customWidth="1"/>
    <col min="4617" max="4617" width="11.5703125" style="107" bestFit="1" customWidth="1"/>
    <col min="4618" max="4618" width="16" style="107" customWidth="1"/>
    <col min="4619" max="4864" width="11.42578125" style="107"/>
    <col min="4865" max="4865" width="17.85546875" style="107" customWidth="1"/>
    <col min="4866" max="4866" width="14.28515625" style="107" customWidth="1"/>
    <col min="4867" max="4867" width="14.85546875" style="107" customWidth="1"/>
    <col min="4868" max="4868" width="15.42578125" style="107" customWidth="1"/>
    <col min="4869" max="4869" width="15.5703125" style="107" customWidth="1"/>
    <col min="4870" max="4870" width="13.42578125" style="107" customWidth="1"/>
    <col min="4871" max="4871" width="13.5703125" style="107" customWidth="1"/>
    <col min="4872" max="4872" width="13.42578125" style="107" customWidth="1"/>
    <col min="4873" max="4873" width="11.5703125" style="107" bestFit="1" customWidth="1"/>
    <col min="4874" max="4874" width="16" style="107" customWidth="1"/>
    <col min="4875" max="5120" width="11.42578125" style="107"/>
    <col min="5121" max="5121" width="17.85546875" style="107" customWidth="1"/>
    <col min="5122" max="5122" width="14.28515625" style="107" customWidth="1"/>
    <col min="5123" max="5123" width="14.85546875" style="107" customWidth="1"/>
    <col min="5124" max="5124" width="15.42578125" style="107" customWidth="1"/>
    <col min="5125" max="5125" width="15.5703125" style="107" customWidth="1"/>
    <col min="5126" max="5126" width="13.42578125" style="107" customWidth="1"/>
    <col min="5127" max="5127" width="13.5703125" style="107" customWidth="1"/>
    <col min="5128" max="5128" width="13.42578125" style="107" customWidth="1"/>
    <col min="5129" max="5129" width="11.5703125" style="107" bestFit="1" customWidth="1"/>
    <col min="5130" max="5130" width="16" style="107" customWidth="1"/>
    <col min="5131" max="5376" width="11.42578125" style="107"/>
    <col min="5377" max="5377" width="17.85546875" style="107" customWidth="1"/>
    <col min="5378" max="5378" width="14.28515625" style="107" customWidth="1"/>
    <col min="5379" max="5379" width="14.85546875" style="107" customWidth="1"/>
    <col min="5380" max="5380" width="15.42578125" style="107" customWidth="1"/>
    <col min="5381" max="5381" width="15.5703125" style="107" customWidth="1"/>
    <col min="5382" max="5382" width="13.42578125" style="107" customWidth="1"/>
    <col min="5383" max="5383" width="13.5703125" style="107" customWidth="1"/>
    <col min="5384" max="5384" width="13.42578125" style="107" customWidth="1"/>
    <col min="5385" max="5385" width="11.5703125" style="107" bestFit="1" customWidth="1"/>
    <col min="5386" max="5386" width="16" style="107" customWidth="1"/>
    <col min="5387" max="5632" width="11.42578125" style="107"/>
    <col min="5633" max="5633" width="17.85546875" style="107" customWidth="1"/>
    <col min="5634" max="5634" width="14.28515625" style="107" customWidth="1"/>
    <col min="5635" max="5635" width="14.85546875" style="107" customWidth="1"/>
    <col min="5636" max="5636" width="15.42578125" style="107" customWidth="1"/>
    <col min="5637" max="5637" width="15.5703125" style="107" customWidth="1"/>
    <col min="5638" max="5638" width="13.42578125" style="107" customWidth="1"/>
    <col min="5639" max="5639" width="13.5703125" style="107" customWidth="1"/>
    <col min="5640" max="5640" width="13.42578125" style="107" customWidth="1"/>
    <col min="5641" max="5641" width="11.5703125" style="107" bestFit="1" customWidth="1"/>
    <col min="5642" max="5642" width="16" style="107" customWidth="1"/>
    <col min="5643" max="5888" width="11.42578125" style="107"/>
    <col min="5889" max="5889" width="17.85546875" style="107" customWidth="1"/>
    <col min="5890" max="5890" width="14.28515625" style="107" customWidth="1"/>
    <col min="5891" max="5891" width="14.85546875" style="107" customWidth="1"/>
    <col min="5892" max="5892" width="15.42578125" style="107" customWidth="1"/>
    <col min="5893" max="5893" width="15.5703125" style="107" customWidth="1"/>
    <col min="5894" max="5894" width="13.42578125" style="107" customWidth="1"/>
    <col min="5895" max="5895" width="13.5703125" style="107" customWidth="1"/>
    <col min="5896" max="5896" width="13.42578125" style="107" customWidth="1"/>
    <col min="5897" max="5897" width="11.5703125" style="107" bestFit="1" customWidth="1"/>
    <col min="5898" max="5898" width="16" style="107" customWidth="1"/>
    <col min="5899" max="6144" width="11.42578125" style="107"/>
    <col min="6145" max="6145" width="17.85546875" style="107" customWidth="1"/>
    <col min="6146" max="6146" width="14.28515625" style="107" customWidth="1"/>
    <col min="6147" max="6147" width="14.85546875" style="107" customWidth="1"/>
    <col min="6148" max="6148" width="15.42578125" style="107" customWidth="1"/>
    <col min="6149" max="6149" width="15.5703125" style="107" customWidth="1"/>
    <col min="6150" max="6150" width="13.42578125" style="107" customWidth="1"/>
    <col min="6151" max="6151" width="13.5703125" style="107" customWidth="1"/>
    <col min="6152" max="6152" width="13.42578125" style="107" customWidth="1"/>
    <col min="6153" max="6153" width="11.5703125" style="107" bestFit="1" customWidth="1"/>
    <col min="6154" max="6154" width="16" style="107" customWidth="1"/>
    <col min="6155" max="6400" width="11.42578125" style="107"/>
    <col min="6401" max="6401" width="17.85546875" style="107" customWidth="1"/>
    <col min="6402" max="6402" width="14.28515625" style="107" customWidth="1"/>
    <col min="6403" max="6403" width="14.85546875" style="107" customWidth="1"/>
    <col min="6404" max="6404" width="15.42578125" style="107" customWidth="1"/>
    <col min="6405" max="6405" width="15.5703125" style="107" customWidth="1"/>
    <col min="6406" max="6406" width="13.42578125" style="107" customWidth="1"/>
    <col min="6407" max="6407" width="13.5703125" style="107" customWidth="1"/>
    <col min="6408" max="6408" width="13.42578125" style="107" customWidth="1"/>
    <col min="6409" max="6409" width="11.5703125" style="107" bestFit="1" customWidth="1"/>
    <col min="6410" max="6410" width="16" style="107" customWidth="1"/>
    <col min="6411" max="6656" width="11.42578125" style="107"/>
    <col min="6657" max="6657" width="17.85546875" style="107" customWidth="1"/>
    <col min="6658" max="6658" width="14.28515625" style="107" customWidth="1"/>
    <col min="6659" max="6659" width="14.85546875" style="107" customWidth="1"/>
    <col min="6660" max="6660" width="15.42578125" style="107" customWidth="1"/>
    <col min="6661" max="6661" width="15.5703125" style="107" customWidth="1"/>
    <col min="6662" max="6662" width="13.42578125" style="107" customWidth="1"/>
    <col min="6663" max="6663" width="13.5703125" style="107" customWidth="1"/>
    <col min="6664" max="6664" width="13.42578125" style="107" customWidth="1"/>
    <col min="6665" max="6665" width="11.5703125" style="107" bestFit="1" customWidth="1"/>
    <col min="6666" max="6666" width="16" style="107" customWidth="1"/>
    <col min="6667" max="6912" width="11.42578125" style="107"/>
    <col min="6913" max="6913" width="17.85546875" style="107" customWidth="1"/>
    <col min="6914" max="6914" width="14.28515625" style="107" customWidth="1"/>
    <col min="6915" max="6915" width="14.85546875" style="107" customWidth="1"/>
    <col min="6916" max="6916" width="15.42578125" style="107" customWidth="1"/>
    <col min="6917" max="6917" width="15.5703125" style="107" customWidth="1"/>
    <col min="6918" max="6918" width="13.42578125" style="107" customWidth="1"/>
    <col min="6919" max="6919" width="13.5703125" style="107" customWidth="1"/>
    <col min="6920" max="6920" width="13.42578125" style="107" customWidth="1"/>
    <col min="6921" max="6921" width="11.5703125" style="107" bestFit="1" customWidth="1"/>
    <col min="6922" max="6922" width="16" style="107" customWidth="1"/>
    <col min="6923" max="7168" width="11.42578125" style="107"/>
    <col min="7169" max="7169" width="17.85546875" style="107" customWidth="1"/>
    <col min="7170" max="7170" width="14.28515625" style="107" customWidth="1"/>
    <col min="7171" max="7171" width="14.85546875" style="107" customWidth="1"/>
    <col min="7172" max="7172" width="15.42578125" style="107" customWidth="1"/>
    <col min="7173" max="7173" width="15.5703125" style="107" customWidth="1"/>
    <col min="7174" max="7174" width="13.42578125" style="107" customWidth="1"/>
    <col min="7175" max="7175" width="13.5703125" style="107" customWidth="1"/>
    <col min="7176" max="7176" width="13.42578125" style="107" customWidth="1"/>
    <col min="7177" max="7177" width="11.5703125" style="107" bestFit="1" customWidth="1"/>
    <col min="7178" max="7178" width="16" style="107" customWidth="1"/>
    <col min="7179" max="7424" width="11.42578125" style="107"/>
    <col min="7425" max="7425" width="17.85546875" style="107" customWidth="1"/>
    <col min="7426" max="7426" width="14.28515625" style="107" customWidth="1"/>
    <col min="7427" max="7427" width="14.85546875" style="107" customWidth="1"/>
    <col min="7428" max="7428" width="15.42578125" style="107" customWidth="1"/>
    <col min="7429" max="7429" width="15.5703125" style="107" customWidth="1"/>
    <col min="7430" max="7430" width="13.42578125" style="107" customWidth="1"/>
    <col min="7431" max="7431" width="13.5703125" style="107" customWidth="1"/>
    <col min="7432" max="7432" width="13.42578125" style="107" customWidth="1"/>
    <col min="7433" max="7433" width="11.5703125" style="107" bestFit="1" customWidth="1"/>
    <col min="7434" max="7434" width="16" style="107" customWidth="1"/>
    <col min="7435" max="7680" width="11.42578125" style="107"/>
    <col min="7681" max="7681" width="17.85546875" style="107" customWidth="1"/>
    <col min="7682" max="7682" width="14.28515625" style="107" customWidth="1"/>
    <col min="7683" max="7683" width="14.85546875" style="107" customWidth="1"/>
    <col min="7684" max="7684" width="15.42578125" style="107" customWidth="1"/>
    <col min="7685" max="7685" width="15.5703125" style="107" customWidth="1"/>
    <col min="7686" max="7686" width="13.42578125" style="107" customWidth="1"/>
    <col min="7687" max="7687" width="13.5703125" style="107" customWidth="1"/>
    <col min="7688" max="7688" width="13.42578125" style="107" customWidth="1"/>
    <col min="7689" max="7689" width="11.5703125" style="107" bestFit="1" customWidth="1"/>
    <col min="7690" max="7690" width="16" style="107" customWidth="1"/>
    <col min="7691" max="7936" width="11.42578125" style="107"/>
    <col min="7937" max="7937" width="17.85546875" style="107" customWidth="1"/>
    <col min="7938" max="7938" width="14.28515625" style="107" customWidth="1"/>
    <col min="7939" max="7939" width="14.85546875" style="107" customWidth="1"/>
    <col min="7940" max="7940" width="15.42578125" style="107" customWidth="1"/>
    <col min="7941" max="7941" width="15.5703125" style="107" customWidth="1"/>
    <col min="7942" max="7942" width="13.42578125" style="107" customWidth="1"/>
    <col min="7943" max="7943" width="13.5703125" style="107" customWidth="1"/>
    <col min="7944" max="7944" width="13.42578125" style="107" customWidth="1"/>
    <col min="7945" max="7945" width="11.5703125" style="107" bestFit="1" customWidth="1"/>
    <col min="7946" max="7946" width="16" style="107" customWidth="1"/>
    <col min="7947" max="8192" width="11.42578125" style="107"/>
    <col min="8193" max="8193" width="17.85546875" style="107" customWidth="1"/>
    <col min="8194" max="8194" width="14.28515625" style="107" customWidth="1"/>
    <col min="8195" max="8195" width="14.85546875" style="107" customWidth="1"/>
    <col min="8196" max="8196" width="15.42578125" style="107" customWidth="1"/>
    <col min="8197" max="8197" width="15.5703125" style="107" customWidth="1"/>
    <col min="8198" max="8198" width="13.42578125" style="107" customWidth="1"/>
    <col min="8199" max="8199" width="13.5703125" style="107" customWidth="1"/>
    <col min="8200" max="8200" width="13.42578125" style="107" customWidth="1"/>
    <col min="8201" max="8201" width="11.5703125" style="107" bestFit="1" customWidth="1"/>
    <col min="8202" max="8202" width="16" style="107" customWidth="1"/>
    <col min="8203" max="8448" width="11.42578125" style="107"/>
    <col min="8449" max="8449" width="17.85546875" style="107" customWidth="1"/>
    <col min="8450" max="8450" width="14.28515625" style="107" customWidth="1"/>
    <col min="8451" max="8451" width="14.85546875" style="107" customWidth="1"/>
    <col min="8452" max="8452" width="15.42578125" style="107" customWidth="1"/>
    <col min="8453" max="8453" width="15.5703125" style="107" customWidth="1"/>
    <col min="8454" max="8454" width="13.42578125" style="107" customWidth="1"/>
    <col min="8455" max="8455" width="13.5703125" style="107" customWidth="1"/>
    <col min="8456" max="8456" width="13.42578125" style="107" customWidth="1"/>
    <col min="8457" max="8457" width="11.5703125" style="107" bestFit="1" customWidth="1"/>
    <col min="8458" max="8458" width="16" style="107" customWidth="1"/>
    <col min="8459" max="8704" width="11.42578125" style="107"/>
    <col min="8705" max="8705" width="17.85546875" style="107" customWidth="1"/>
    <col min="8706" max="8706" width="14.28515625" style="107" customWidth="1"/>
    <col min="8707" max="8707" width="14.85546875" style="107" customWidth="1"/>
    <col min="8708" max="8708" width="15.42578125" style="107" customWidth="1"/>
    <col min="8709" max="8709" width="15.5703125" style="107" customWidth="1"/>
    <col min="8710" max="8710" width="13.42578125" style="107" customWidth="1"/>
    <col min="8711" max="8711" width="13.5703125" style="107" customWidth="1"/>
    <col min="8712" max="8712" width="13.42578125" style="107" customWidth="1"/>
    <col min="8713" max="8713" width="11.5703125" style="107" bestFit="1" customWidth="1"/>
    <col min="8714" max="8714" width="16" style="107" customWidth="1"/>
    <col min="8715" max="8960" width="11.42578125" style="107"/>
    <col min="8961" max="8961" width="17.85546875" style="107" customWidth="1"/>
    <col min="8962" max="8962" width="14.28515625" style="107" customWidth="1"/>
    <col min="8963" max="8963" width="14.85546875" style="107" customWidth="1"/>
    <col min="8964" max="8964" width="15.42578125" style="107" customWidth="1"/>
    <col min="8965" max="8965" width="15.5703125" style="107" customWidth="1"/>
    <col min="8966" max="8966" width="13.42578125" style="107" customWidth="1"/>
    <col min="8967" max="8967" width="13.5703125" style="107" customWidth="1"/>
    <col min="8968" max="8968" width="13.42578125" style="107" customWidth="1"/>
    <col min="8969" max="8969" width="11.5703125" style="107" bestFit="1" customWidth="1"/>
    <col min="8970" max="8970" width="16" style="107" customWidth="1"/>
    <col min="8971" max="9216" width="11.42578125" style="107"/>
    <col min="9217" max="9217" width="17.85546875" style="107" customWidth="1"/>
    <col min="9218" max="9218" width="14.28515625" style="107" customWidth="1"/>
    <col min="9219" max="9219" width="14.85546875" style="107" customWidth="1"/>
    <col min="9220" max="9220" width="15.42578125" style="107" customWidth="1"/>
    <col min="9221" max="9221" width="15.5703125" style="107" customWidth="1"/>
    <col min="9222" max="9222" width="13.42578125" style="107" customWidth="1"/>
    <col min="9223" max="9223" width="13.5703125" style="107" customWidth="1"/>
    <col min="9224" max="9224" width="13.42578125" style="107" customWidth="1"/>
    <col min="9225" max="9225" width="11.5703125" style="107" bestFit="1" customWidth="1"/>
    <col min="9226" max="9226" width="16" style="107" customWidth="1"/>
    <col min="9227" max="9472" width="11.42578125" style="107"/>
    <col min="9473" max="9473" width="17.85546875" style="107" customWidth="1"/>
    <col min="9474" max="9474" width="14.28515625" style="107" customWidth="1"/>
    <col min="9475" max="9475" width="14.85546875" style="107" customWidth="1"/>
    <col min="9476" max="9476" width="15.42578125" style="107" customWidth="1"/>
    <col min="9477" max="9477" width="15.5703125" style="107" customWidth="1"/>
    <col min="9478" max="9478" width="13.42578125" style="107" customWidth="1"/>
    <col min="9479" max="9479" width="13.5703125" style="107" customWidth="1"/>
    <col min="9480" max="9480" width="13.42578125" style="107" customWidth="1"/>
    <col min="9481" max="9481" width="11.5703125" style="107" bestFit="1" customWidth="1"/>
    <col min="9482" max="9482" width="16" style="107" customWidth="1"/>
    <col min="9483" max="9728" width="11.42578125" style="107"/>
    <col min="9729" max="9729" width="17.85546875" style="107" customWidth="1"/>
    <col min="9730" max="9730" width="14.28515625" style="107" customWidth="1"/>
    <col min="9731" max="9731" width="14.85546875" style="107" customWidth="1"/>
    <col min="9732" max="9732" width="15.42578125" style="107" customWidth="1"/>
    <col min="9733" max="9733" width="15.5703125" style="107" customWidth="1"/>
    <col min="9734" max="9734" width="13.42578125" style="107" customWidth="1"/>
    <col min="9735" max="9735" width="13.5703125" style="107" customWidth="1"/>
    <col min="9736" max="9736" width="13.42578125" style="107" customWidth="1"/>
    <col min="9737" max="9737" width="11.5703125" style="107" bestFit="1" customWidth="1"/>
    <col min="9738" max="9738" width="16" style="107" customWidth="1"/>
    <col min="9739" max="9984" width="11.42578125" style="107"/>
    <col min="9985" max="9985" width="17.85546875" style="107" customWidth="1"/>
    <col min="9986" max="9986" width="14.28515625" style="107" customWidth="1"/>
    <col min="9987" max="9987" width="14.85546875" style="107" customWidth="1"/>
    <col min="9988" max="9988" width="15.42578125" style="107" customWidth="1"/>
    <col min="9989" max="9989" width="15.5703125" style="107" customWidth="1"/>
    <col min="9990" max="9990" width="13.42578125" style="107" customWidth="1"/>
    <col min="9991" max="9991" width="13.5703125" style="107" customWidth="1"/>
    <col min="9992" max="9992" width="13.42578125" style="107" customWidth="1"/>
    <col min="9993" max="9993" width="11.5703125" style="107" bestFit="1" customWidth="1"/>
    <col min="9994" max="9994" width="16" style="107" customWidth="1"/>
    <col min="9995" max="10240" width="11.42578125" style="107"/>
    <col min="10241" max="10241" width="17.85546875" style="107" customWidth="1"/>
    <col min="10242" max="10242" width="14.28515625" style="107" customWidth="1"/>
    <col min="10243" max="10243" width="14.85546875" style="107" customWidth="1"/>
    <col min="10244" max="10244" width="15.42578125" style="107" customWidth="1"/>
    <col min="10245" max="10245" width="15.5703125" style="107" customWidth="1"/>
    <col min="10246" max="10246" width="13.42578125" style="107" customWidth="1"/>
    <col min="10247" max="10247" width="13.5703125" style="107" customWidth="1"/>
    <col min="10248" max="10248" width="13.42578125" style="107" customWidth="1"/>
    <col min="10249" max="10249" width="11.5703125" style="107" bestFit="1" customWidth="1"/>
    <col min="10250" max="10250" width="16" style="107" customWidth="1"/>
    <col min="10251" max="10496" width="11.42578125" style="107"/>
    <col min="10497" max="10497" width="17.85546875" style="107" customWidth="1"/>
    <col min="10498" max="10498" width="14.28515625" style="107" customWidth="1"/>
    <col min="10499" max="10499" width="14.85546875" style="107" customWidth="1"/>
    <col min="10500" max="10500" width="15.42578125" style="107" customWidth="1"/>
    <col min="10501" max="10501" width="15.5703125" style="107" customWidth="1"/>
    <col min="10502" max="10502" width="13.42578125" style="107" customWidth="1"/>
    <col min="10503" max="10503" width="13.5703125" style="107" customWidth="1"/>
    <col min="10504" max="10504" width="13.42578125" style="107" customWidth="1"/>
    <col min="10505" max="10505" width="11.5703125" style="107" bestFit="1" customWidth="1"/>
    <col min="10506" max="10506" width="16" style="107" customWidth="1"/>
    <col min="10507" max="10752" width="11.42578125" style="107"/>
    <col min="10753" max="10753" width="17.85546875" style="107" customWidth="1"/>
    <col min="10754" max="10754" width="14.28515625" style="107" customWidth="1"/>
    <col min="10755" max="10755" width="14.85546875" style="107" customWidth="1"/>
    <col min="10756" max="10756" width="15.42578125" style="107" customWidth="1"/>
    <col min="10757" max="10757" width="15.5703125" style="107" customWidth="1"/>
    <col min="10758" max="10758" width="13.42578125" style="107" customWidth="1"/>
    <col min="10759" max="10759" width="13.5703125" style="107" customWidth="1"/>
    <col min="10760" max="10760" width="13.42578125" style="107" customWidth="1"/>
    <col min="10761" max="10761" width="11.5703125" style="107" bestFit="1" customWidth="1"/>
    <col min="10762" max="10762" width="16" style="107" customWidth="1"/>
    <col min="10763" max="11008" width="11.42578125" style="107"/>
    <col min="11009" max="11009" width="17.85546875" style="107" customWidth="1"/>
    <col min="11010" max="11010" width="14.28515625" style="107" customWidth="1"/>
    <col min="11011" max="11011" width="14.85546875" style="107" customWidth="1"/>
    <col min="11012" max="11012" width="15.42578125" style="107" customWidth="1"/>
    <col min="11013" max="11013" width="15.5703125" style="107" customWidth="1"/>
    <col min="11014" max="11014" width="13.42578125" style="107" customWidth="1"/>
    <col min="11015" max="11015" width="13.5703125" style="107" customWidth="1"/>
    <col min="11016" max="11016" width="13.42578125" style="107" customWidth="1"/>
    <col min="11017" max="11017" width="11.5703125" style="107" bestFit="1" customWidth="1"/>
    <col min="11018" max="11018" width="16" style="107" customWidth="1"/>
    <col min="11019" max="11264" width="11.42578125" style="107"/>
    <col min="11265" max="11265" width="17.85546875" style="107" customWidth="1"/>
    <col min="11266" max="11266" width="14.28515625" style="107" customWidth="1"/>
    <col min="11267" max="11267" width="14.85546875" style="107" customWidth="1"/>
    <col min="11268" max="11268" width="15.42578125" style="107" customWidth="1"/>
    <col min="11269" max="11269" width="15.5703125" style="107" customWidth="1"/>
    <col min="11270" max="11270" width="13.42578125" style="107" customWidth="1"/>
    <col min="11271" max="11271" width="13.5703125" style="107" customWidth="1"/>
    <col min="11272" max="11272" width="13.42578125" style="107" customWidth="1"/>
    <col min="11273" max="11273" width="11.5703125" style="107" bestFit="1" customWidth="1"/>
    <col min="11274" max="11274" width="16" style="107" customWidth="1"/>
    <col min="11275" max="11520" width="11.42578125" style="107"/>
    <col min="11521" max="11521" width="17.85546875" style="107" customWidth="1"/>
    <col min="11522" max="11522" width="14.28515625" style="107" customWidth="1"/>
    <col min="11523" max="11523" width="14.85546875" style="107" customWidth="1"/>
    <col min="11524" max="11524" width="15.42578125" style="107" customWidth="1"/>
    <col min="11525" max="11525" width="15.5703125" style="107" customWidth="1"/>
    <col min="11526" max="11526" width="13.42578125" style="107" customWidth="1"/>
    <col min="11527" max="11527" width="13.5703125" style="107" customWidth="1"/>
    <col min="11528" max="11528" width="13.42578125" style="107" customWidth="1"/>
    <col min="11529" max="11529" width="11.5703125" style="107" bestFit="1" customWidth="1"/>
    <col min="11530" max="11530" width="16" style="107" customWidth="1"/>
    <col min="11531" max="11776" width="11.42578125" style="107"/>
    <col min="11777" max="11777" width="17.85546875" style="107" customWidth="1"/>
    <col min="11778" max="11778" width="14.28515625" style="107" customWidth="1"/>
    <col min="11779" max="11779" width="14.85546875" style="107" customWidth="1"/>
    <col min="11780" max="11780" width="15.42578125" style="107" customWidth="1"/>
    <col min="11781" max="11781" width="15.5703125" style="107" customWidth="1"/>
    <col min="11782" max="11782" width="13.42578125" style="107" customWidth="1"/>
    <col min="11783" max="11783" width="13.5703125" style="107" customWidth="1"/>
    <col min="11784" max="11784" width="13.42578125" style="107" customWidth="1"/>
    <col min="11785" max="11785" width="11.5703125" style="107" bestFit="1" customWidth="1"/>
    <col min="11786" max="11786" width="16" style="107" customWidth="1"/>
    <col min="11787" max="12032" width="11.42578125" style="107"/>
    <col min="12033" max="12033" width="17.85546875" style="107" customWidth="1"/>
    <col min="12034" max="12034" width="14.28515625" style="107" customWidth="1"/>
    <col min="12035" max="12035" width="14.85546875" style="107" customWidth="1"/>
    <col min="12036" max="12036" width="15.42578125" style="107" customWidth="1"/>
    <col min="12037" max="12037" width="15.5703125" style="107" customWidth="1"/>
    <col min="12038" max="12038" width="13.42578125" style="107" customWidth="1"/>
    <col min="12039" max="12039" width="13.5703125" style="107" customWidth="1"/>
    <col min="12040" max="12040" width="13.42578125" style="107" customWidth="1"/>
    <col min="12041" max="12041" width="11.5703125" style="107" bestFit="1" customWidth="1"/>
    <col min="12042" max="12042" width="16" style="107" customWidth="1"/>
    <col min="12043" max="12288" width="11.42578125" style="107"/>
    <col min="12289" max="12289" width="17.85546875" style="107" customWidth="1"/>
    <col min="12290" max="12290" width="14.28515625" style="107" customWidth="1"/>
    <col min="12291" max="12291" width="14.85546875" style="107" customWidth="1"/>
    <col min="12292" max="12292" width="15.42578125" style="107" customWidth="1"/>
    <col min="12293" max="12293" width="15.5703125" style="107" customWidth="1"/>
    <col min="12294" max="12294" width="13.42578125" style="107" customWidth="1"/>
    <col min="12295" max="12295" width="13.5703125" style="107" customWidth="1"/>
    <col min="12296" max="12296" width="13.42578125" style="107" customWidth="1"/>
    <col min="12297" max="12297" width="11.5703125" style="107" bestFit="1" customWidth="1"/>
    <col min="12298" max="12298" width="16" style="107" customWidth="1"/>
    <col min="12299" max="12544" width="11.42578125" style="107"/>
    <col min="12545" max="12545" width="17.85546875" style="107" customWidth="1"/>
    <col min="12546" max="12546" width="14.28515625" style="107" customWidth="1"/>
    <col min="12547" max="12547" width="14.85546875" style="107" customWidth="1"/>
    <col min="12548" max="12548" width="15.42578125" style="107" customWidth="1"/>
    <col min="12549" max="12549" width="15.5703125" style="107" customWidth="1"/>
    <col min="12550" max="12550" width="13.42578125" style="107" customWidth="1"/>
    <col min="12551" max="12551" width="13.5703125" style="107" customWidth="1"/>
    <col min="12552" max="12552" width="13.42578125" style="107" customWidth="1"/>
    <col min="12553" max="12553" width="11.5703125" style="107" bestFit="1" customWidth="1"/>
    <col min="12554" max="12554" width="16" style="107" customWidth="1"/>
    <col min="12555" max="12800" width="11.42578125" style="107"/>
    <col min="12801" max="12801" width="17.85546875" style="107" customWidth="1"/>
    <col min="12802" max="12802" width="14.28515625" style="107" customWidth="1"/>
    <col min="12803" max="12803" width="14.85546875" style="107" customWidth="1"/>
    <col min="12804" max="12804" width="15.42578125" style="107" customWidth="1"/>
    <col min="12805" max="12805" width="15.5703125" style="107" customWidth="1"/>
    <col min="12806" max="12806" width="13.42578125" style="107" customWidth="1"/>
    <col min="12807" max="12807" width="13.5703125" style="107" customWidth="1"/>
    <col min="12808" max="12808" width="13.42578125" style="107" customWidth="1"/>
    <col min="12809" max="12809" width="11.5703125" style="107" bestFit="1" customWidth="1"/>
    <col min="12810" max="12810" width="16" style="107" customWidth="1"/>
    <col min="12811" max="13056" width="11.42578125" style="107"/>
    <col min="13057" max="13057" width="17.85546875" style="107" customWidth="1"/>
    <col min="13058" max="13058" width="14.28515625" style="107" customWidth="1"/>
    <col min="13059" max="13059" width="14.85546875" style="107" customWidth="1"/>
    <col min="13060" max="13060" width="15.42578125" style="107" customWidth="1"/>
    <col min="13061" max="13061" width="15.5703125" style="107" customWidth="1"/>
    <col min="13062" max="13062" width="13.42578125" style="107" customWidth="1"/>
    <col min="13063" max="13063" width="13.5703125" style="107" customWidth="1"/>
    <col min="13064" max="13064" width="13.42578125" style="107" customWidth="1"/>
    <col min="13065" max="13065" width="11.5703125" style="107" bestFit="1" customWidth="1"/>
    <col min="13066" max="13066" width="16" style="107" customWidth="1"/>
    <col min="13067" max="13312" width="11.42578125" style="107"/>
    <col min="13313" max="13313" width="17.85546875" style="107" customWidth="1"/>
    <col min="13314" max="13314" width="14.28515625" style="107" customWidth="1"/>
    <col min="13315" max="13315" width="14.85546875" style="107" customWidth="1"/>
    <col min="13316" max="13316" width="15.42578125" style="107" customWidth="1"/>
    <col min="13317" max="13317" width="15.5703125" style="107" customWidth="1"/>
    <col min="13318" max="13318" width="13.42578125" style="107" customWidth="1"/>
    <col min="13319" max="13319" width="13.5703125" style="107" customWidth="1"/>
    <col min="13320" max="13320" width="13.42578125" style="107" customWidth="1"/>
    <col min="13321" max="13321" width="11.5703125" style="107" bestFit="1" customWidth="1"/>
    <col min="13322" max="13322" width="16" style="107" customWidth="1"/>
    <col min="13323" max="13568" width="11.42578125" style="107"/>
    <col min="13569" max="13569" width="17.85546875" style="107" customWidth="1"/>
    <col min="13570" max="13570" width="14.28515625" style="107" customWidth="1"/>
    <col min="13571" max="13571" width="14.85546875" style="107" customWidth="1"/>
    <col min="13572" max="13572" width="15.42578125" style="107" customWidth="1"/>
    <col min="13573" max="13573" width="15.5703125" style="107" customWidth="1"/>
    <col min="13574" max="13574" width="13.42578125" style="107" customWidth="1"/>
    <col min="13575" max="13575" width="13.5703125" style="107" customWidth="1"/>
    <col min="13576" max="13576" width="13.42578125" style="107" customWidth="1"/>
    <col min="13577" max="13577" width="11.5703125" style="107" bestFit="1" customWidth="1"/>
    <col min="13578" max="13578" width="16" style="107" customWidth="1"/>
    <col min="13579" max="13824" width="11.42578125" style="107"/>
    <col min="13825" max="13825" width="17.85546875" style="107" customWidth="1"/>
    <col min="13826" max="13826" width="14.28515625" style="107" customWidth="1"/>
    <col min="13827" max="13827" width="14.85546875" style="107" customWidth="1"/>
    <col min="13828" max="13828" width="15.42578125" style="107" customWidth="1"/>
    <col min="13829" max="13829" width="15.5703125" style="107" customWidth="1"/>
    <col min="13830" max="13830" width="13.42578125" style="107" customWidth="1"/>
    <col min="13831" max="13831" width="13.5703125" style="107" customWidth="1"/>
    <col min="13832" max="13832" width="13.42578125" style="107" customWidth="1"/>
    <col min="13833" max="13833" width="11.5703125" style="107" bestFit="1" customWidth="1"/>
    <col min="13834" max="13834" width="16" style="107" customWidth="1"/>
    <col min="13835" max="14080" width="11.42578125" style="107"/>
    <col min="14081" max="14081" width="17.85546875" style="107" customWidth="1"/>
    <col min="14082" max="14082" width="14.28515625" style="107" customWidth="1"/>
    <col min="14083" max="14083" width="14.85546875" style="107" customWidth="1"/>
    <col min="14084" max="14084" width="15.42578125" style="107" customWidth="1"/>
    <col min="14085" max="14085" width="15.5703125" style="107" customWidth="1"/>
    <col min="14086" max="14086" width="13.42578125" style="107" customWidth="1"/>
    <col min="14087" max="14087" width="13.5703125" style="107" customWidth="1"/>
    <col min="14088" max="14088" width="13.42578125" style="107" customWidth="1"/>
    <col min="14089" max="14089" width="11.5703125" style="107" bestFit="1" customWidth="1"/>
    <col min="14090" max="14090" width="16" style="107" customWidth="1"/>
    <col min="14091" max="14336" width="11.42578125" style="107"/>
    <col min="14337" max="14337" width="17.85546875" style="107" customWidth="1"/>
    <col min="14338" max="14338" width="14.28515625" style="107" customWidth="1"/>
    <col min="14339" max="14339" width="14.85546875" style="107" customWidth="1"/>
    <col min="14340" max="14340" width="15.42578125" style="107" customWidth="1"/>
    <col min="14341" max="14341" width="15.5703125" style="107" customWidth="1"/>
    <col min="14342" max="14342" width="13.42578125" style="107" customWidth="1"/>
    <col min="14343" max="14343" width="13.5703125" style="107" customWidth="1"/>
    <col min="14344" max="14344" width="13.42578125" style="107" customWidth="1"/>
    <col min="14345" max="14345" width="11.5703125" style="107" bestFit="1" customWidth="1"/>
    <col min="14346" max="14346" width="16" style="107" customWidth="1"/>
    <col min="14347" max="14592" width="11.42578125" style="107"/>
    <col min="14593" max="14593" width="17.85546875" style="107" customWidth="1"/>
    <col min="14594" max="14594" width="14.28515625" style="107" customWidth="1"/>
    <col min="14595" max="14595" width="14.85546875" style="107" customWidth="1"/>
    <col min="14596" max="14596" width="15.42578125" style="107" customWidth="1"/>
    <col min="14597" max="14597" width="15.5703125" style="107" customWidth="1"/>
    <col min="14598" max="14598" width="13.42578125" style="107" customWidth="1"/>
    <col min="14599" max="14599" width="13.5703125" style="107" customWidth="1"/>
    <col min="14600" max="14600" width="13.42578125" style="107" customWidth="1"/>
    <col min="14601" max="14601" width="11.5703125" style="107" bestFit="1" customWidth="1"/>
    <col min="14602" max="14602" width="16" style="107" customWidth="1"/>
    <col min="14603" max="14848" width="11.42578125" style="107"/>
    <col min="14849" max="14849" width="17.85546875" style="107" customWidth="1"/>
    <col min="14850" max="14850" width="14.28515625" style="107" customWidth="1"/>
    <col min="14851" max="14851" width="14.85546875" style="107" customWidth="1"/>
    <col min="14852" max="14852" width="15.42578125" style="107" customWidth="1"/>
    <col min="14853" max="14853" width="15.5703125" style="107" customWidth="1"/>
    <col min="14854" max="14854" width="13.42578125" style="107" customWidth="1"/>
    <col min="14855" max="14855" width="13.5703125" style="107" customWidth="1"/>
    <col min="14856" max="14856" width="13.42578125" style="107" customWidth="1"/>
    <col min="14857" max="14857" width="11.5703125" style="107" bestFit="1" customWidth="1"/>
    <col min="14858" max="14858" width="16" style="107" customWidth="1"/>
    <col min="14859" max="15104" width="11.42578125" style="107"/>
    <col min="15105" max="15105" width="17.85546875" style="107" customWidth="1"/>
    <col min="15106" max="15106" width="14.28515625" style="107" customWidth="1"/>
    <col min="15107" max="15107" width="14.85546875" style="107" customWidth="1"/>
    <col min="15108" max="15108" width="15.42578125" style="107" customWidth="1"/>
    <col min="15109" max="15109" width="15.5703125" style="107" customWidth="1"/>
    <col min="15110" max="15110" width="13.42578125" style="107" customWidth="1"/>
    <col min="15111" max="15111" width="13.5703125" style="107" customWidth="1"/>
    <col min="15112" max="15112" width="13.42578125" style="107" customWidth="1"/>
    <col min="15113" max="15113" width="11.5703125" style="107" bestFit="1" customWidth="1"/>
    <col min="15114" max="15114" width="16" style="107" customWidth="1"/>
    <col min="15115" max="15360" width="11.42578125" style="107"/>
    <col min="15361" max="15361" width="17.85546875" style="107" customWidth="1"/>
    <col min="15362" max="15362" width="14.28515625" style="107" customWidth="1"/>
    <col min="15363" max="15363" width="14.85546875" style="107" customWidth="1"/>
    <col min="15364" max="15364" width="15.42578125" style="107" customWidth="1"/>
    <col min="15365" max="15365" width="15.5703125" style="107" customWidth="1"/>
    <col min="15366" max="15366" width="13.42578125" style="107" customWidth="1"/>
    <col min="15367" max="15367" width="13.5703125" style="107" customWidth="1"/>
    <col min="15368" max="15368" width="13.42578125" style="107" customWidth="1"/>
    <col min="15369" max="15369" width="11.5703125" style="107" bestFit="1" customWidth="1"/>
    <col min="15370" max="15370" width="16" style="107" customWidth="1"/>
    <col min="15371" max="15616" width="11.42578125" style="107"/>
    <col min="15617" max="15617" width="17.85546875" style="107" customWidth="1"/>
    <col min="15618" max="15618" width="14.28515625" style="107" customWidth="1"/>
    <col min="15619" max="15619" width="14.85546875" style="107" customWidth="1"/>
    <col min="15620" max="15620" width="15.42578125" style="107" customWidth="1"/>
    <col min="15621" max="15621" width="15.5703125" style="107" customWidth="1"/>
    <col min="15622" max="15622" width="13.42578125" style="107" customWidth="1"/>
    <col min="15623" max="15623" width="13.5703125" style="107" customWidth="1"/>
    <col min="15624" max="15624" width="13.42578125" style="107" customWidth="1"/>
    <col min="15625" max="15625" width="11.5703125" style="107" bestFit="1" customWidth="1"/>
    <col min="15626" max="15626" width="16" style="107" customWidth="1"/>
    <col min="15627" max="15872" width="11.42578125" style="107"/>
    <col min="15873" max="15873" width="17.85546875" style="107" customWidth="1"/>
    <col min="15874" max="15874" width="14.28515625" style="107" customWidth="1"/>
    <col min="15875" max="15875" width="14.85546875" style="107" customWidth="1"/>
    <col min="15876" max="15876" width="15.42578125" style="107" customWidth="1"/>
    <col min="15877" max="15877" width="15.5703125" style="107" customWidth="1"/>
    <col min="15878" max="15878" width="13.42578125" style="107" customWidth="1"/>
    <col min="15879" max="15879" width="13.5703125" style="107" customWidth="1"/>
    <col min="15880" max="15880" width="13.42578125" style="107" customWidth="1"/>
    <col min="15881" max="15881" width="11.5703125" style="107" bestFit="1" customWidth="1"/>
    <col min="15882" max="15882" width="16" style="107" customWidth="1"/>
    <col min="15883" max="16128" width="11.42578125" style="107"/>
    <col min="16129" max="16129" width="17.85546875" style="107" customWidth="1"/>
    <col min="16130" max="16130" width="14.28515625" style="107" customWidth="1"/>
    <col min="16131" max="16131" width="14.85546875" style="107" customWidth="1"/>
    <col min="16132" max="16132" width="15.42578125" style="107" customWidth="1"/>
    <col min="16133" max="16133" width="15.5703125" style="107" customWidth="1"/>
    <col min="16134" max="16134" width="13.42578125" style="107" customWidth="1"/>
    <col min="16135" max="16135" width="13.5703125" style="107" customWidth="1"/>
    <col min="16136" max="16136" width="13.42578125" style="107" customWidth="1"/>
    <col min="16137" max="16137" width="11.5703125" style="107" bestFit="1" customWidth="1"/>
    <col min="16138" max="16138" width="16" style="107" customWidth="1"/>
    <col min="16139" max="16384" width="11.42578125" style="107"/>
  </cols>
  <sheetData>
    <row r="1" spans="1:10" s="103" customFormat="1" x14ac:dyDescent="0.2"/>
    <row r="2" spans="1:10" s="103" customFormat="1" x14ac:dyDescent="0.2"/>
    <row r="3" spans="1:10" x14ac:dyDescent="0.2">
      <c r="A3" s="103" t="s">
        <v>78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5.75" x14ac:dyDescent="0.25">
      <c r="A6" s="199" t="s">
        <v>214</v>
      </c>
      <c r="B6" s="199"/>
      <c r="C6" s="199"/>
      <c r="D6" s="199"/>
      <c r="E6" s="199"/>
      <c r="F6" s="199"/>
      <c r="G6" s="199"/>
      <c r="H6" s="199"/>
      <c r="I6" s="199"/>
      <c r="J6" s="199"/>
    </row>
    <row r="7" spans="1:10" ht="15.75" x14ac:dyDescent="0.25">
      <c r="A7" s="199" t="s">
        <v>83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0" ht="9" customHeight="1" thickBot="1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0" x14ac:dyDescent="0.2">
      <c r="A9" s="174" t="s">
        <v>1</v>
      </c>
      <c r="B9" s="175" t="s">
        <v>2</v>
      </c>
      <c r="C9" s="175" t="s">
        <v>3</v>
      </c>
      <c r="D9" s="175" t="s">
        <v>4</v>
      </c>
      <c r="E9" s="175" t="s">
        <v>5</v>
      </c>
      <c r="F9" s="175" t="s">
        <v>6</v>
      </c>
      <c r="G9" s="175" t="s">
        <v>7</v>
      </c>
      <c r="H9" s="175" t="s">
        <v>8</v>
      </c>
      <c r="I9" s="175" t="s">
        <v>9</v>
      </c>
      <c r="J9" s="176" t="s">
        <v>10</v>
      </c>
    </row>
    <row r="10" spans="1:10" ht="20.100000000000001" customHeight="1" x14ac:dyDescent="0.2">
      <c r="A10" s="161" t="s">
        <v>125</v>
      </c>
      <c r="B10" s="15">
        <v>16815</v>
      </c>
      <c r="C10" s="15">
        <v>1063282</v>
      </c>
      <c r="D10" s="15">
        <v>626795</v>
      </c>
      <c r="E10" s="15">
        <v>449935</v>
      </c>
      <c r="F10" s="15">
        <v>33241</v>
      </c>
      <c r="G10" s="15">
        <v>0</v>
      </c>
      <c r="H10" s="15">
        <v>51451</v>
      </c>
      <c r="I10" s="15">
        <v>26605</v>
      </c>
      <c r="J10" s="177">
        <f>SUM(B10:I10)</f>
        <v>2268124</v>
      </c>
    </row>
    <row r="11" spans="1:10" ht="20.100000000000001" customHeight="1" x14ac:dyDescent="0.2">
      <c r="A11" s="161" t="s">
        <v>126</v>
      </c>
      <c r="B11" s="15">
        <v>68059</v>
      </c>
      <c r="C11" s="15">
        <v>29191</v>
      </c>
      <c r="D11" s="15">
        <v>38491</v>
      </c>
      <c r="E11" s="15">
        <v>29884</v>
      </c>
      <c r="F11" s="15">
        <v>53142</v>
      </c>
      <c r="G11" s="15">
        <v>51129</v>
      </c>
      <c r="H11" s="15">
        <v>233655</v>
      </c>
      <c r="I11" s="15">
        <v>32531</v>
      </c>
      <c r="J11" s="177">
        <f>SUM(B11:I11)</f>
        <v>536082</v>
      </c>
    </row>
    <row r="12" spans="1:10" ht="20.100000000000001" customHeight="1" x14ac:dyDescent="0.2">
      <c r="A12" s="161" t="s">
        <v>127</v>
      </c>
      <c r="B12" s="15">
        <v>883</v>
      </c>
      <c r="C12" s="15">
        <v>2684</v>
      </c>
      <c r="D12" s="15">
        <v>9652</v>
      </c>
      <c r="E12" s="15">
        <v>190</v>
      </c>
      <c r="F12" s="15">
        <v>30</v>
      </c>
      <c r="G12" s="15">
        <v>42131</v>
      </c>
      <c r="H12" s="15">
        <v>8271</v>
      </c>
      <c r="I12" s="15">
        <v>0</v>
      </c>
      <c r="J12" s="177">
        <f t="shared" ref="J12:J44" si="0">SUM(B12:I12)</f>
        <v>63841</v>
      </c>
    </row>
    <row r="13" spans="1:10" ht="20.100000000000001" customHeight="1" x14ac:dyDescent="0.2">
      <c r="A13" s="161" t="s">
        <v>128</v>
      </c>
      <c r="B13" s="15">
        <v>5</v>
      </c>
      <c r="C13" s="15">
        <v>1089</v>
      </c>
      <c r="D13" s="15">
        <v>23</v>
      </c>
      <c r="E13" s="15">
        <v>5</v>
      </c>
      <c r="F13" s="15">
        <v>671</v>
      </c>
      <c r="G13" s="15">
        <v>3964</v>
      </c>
      <c r="H13" s="15">
        <v>3</v>
      </c>
      <c r="I13" s="15">
        <v>20</v>
      </c>
      <c r="J13" s="177">
        <f t="shared" si="0"/>
        <v>5780</v>
      </c>
    </row>
    <row r="14" spans="1:10" ht="20.100000000000001" customHeight="1" x14ac:dyDescent="0.2">
      <c r="A14" s="161" t="s">
        <v>129</v>
      </c>
      <c r="B14" s="15">
        <v>91</v>
      </c>
      <c r="C14" s="15">
        <v>287</v>
      </c>
      <c r="D14" s="15">
        <v>9866</v>
      </c>
      <c r="E14" s="15">
        <v>22</v>
      </c>
      <c r="F14" s="15">
        <v>310</v>
      </c>
      <c r="G14" s="15">
        <v>215</v>
      </c>
      <c r="H14" s="15">
        <v>24591</v>
      </c>
      <c r="I14" s="15">
        <v>3277</v>
      </c>
      <c r="J14" s="177">
        <f t="shared" si="0"/>
        <v>38659</v>
      </c>
    </row>
    <row r="15" spans="1:10" ht="20.100000000000001" customHeight="1" x14ac:dyDescent="0.2">
      <c r="A15" s="161" t="s">
        <v>130</v>
      </c>
      <c r="B15" s="15">
        <v>15761</v>
      </c>
      <c r="C15" s="15">
        <v>3226</v>
      </c>
      <c r="D15" s="15">
        <v>12361</v>
      </c>
      <c r="E15" s="15">
        <v>26137</v>
      </c>
      <c r="F15" s="15">
        <v>29267</v>
      </c>
      <c r="G15" s="15">
        <v>33104</v>
      </c>
      <c r="H15" s="15">
        <v>181605</v>
      </c>
      <c r="I15" s="15">
        <v>18515</v>
      </c>
      <c r="J15" s="177">
        <f t="shared" si="0"/>
        <v>319976</v>
      </c>
    </row>
    <row r="16" spans="1:10" ht="20.100000000000001" customHeight="1" x14ac:dyDescent="0.2">
      <c r="A16" s="161" t="s">
        <v>131</v>
      </c>
      <c r="B16" s="15">
        <v>3046</v>
      </c>
      <c r="C16" s="15">
        <v>1590</v>
      </c>
      <c r="D16" s="15">
        <v>7286</v>
      </c>
      <c r="E16" s="15">
        <v>1467</v>
      </c>
      <c r="F16" s="15">
        <v>3232</v>
      </c>
      <c r="G16" s="15">
        <v>62638</v>
      </c>
      <c r="H16" s="15">
        <v>60305</v>
      </c>
      <c r="I16" s="15">
        <v>11594</v>
      </c>
      <c r="J16" s="177">
        <f t="shared" si="0"/>
        <v>151158</v>
      </c>
    </row>
    <row r="17" spans="1:10" ht="20.100000000000001" customHeight="1" x14ac:dyDescent="0.2">
      <c r="A17" s="161" t="s">
        <v>132</v>
      </c>
      <c r="B17" s="15">
        <v>1369</v>
      </c>
      <c r="C17" s="15">
        <v>2</v>
      </c>
      <c r="D17" s="15">
        <v>155</v>
      </c>
      <c r="E17" s="15">
        <v>16</v>
      </c>
      <c r="F17" s="15">
        <v>474</v>
      </c>
      <c r="G17" s="15">
        <v>4667</v>
      </c>
      <c r="H17" s="15">
        <v>12350</v>
      </c>
      <c r="I17" s="15">
        <v>135</v>
      </c>
      <c r="J17" s="177">
        <f t="shared" si="0"/>
        <v>19168</v>
      </c>
    </row>
    <row r="18" spans="1:10" ht="20.100000000000001" customHeight="1" x14ac:dyDescent="0.2">
      <c r="A18" s="161" t="s">
        <v>133</v>
      </c>
      <c r="B18" s="15">
        <v>6978</v>
      </c>
      <c r="C18" s="15">
        <v>2111</v>
      </c>
      <c r="D18" s="15">
        <v>10628</v>
      </c>
      <c r="E18" s="15">
        <v>3994</v>
      </c>
      <c r="F18" s="15">
        <v>32686</v>
      </c>
      <c r="G18" s="15">
        <v>52316</v>
      </c>
      <c r="H18" s="15">
        <v>142640</v>
      </c>
      <c r="I18" s="15">
        <v>3967</v>
      </c>
      <c r="J18" s="177">
        <f t="shared" si="0"/>
        <v>255320</v>
      </c>
    </row>
    <row r="19" spans="1:10" ht="20.100000000000001" customHeight="1" x14ac:dyDescent="0.2">
      <c r="A19" s="161" t="s">
        <v>134</v>
      </c>
      <c r="B19" s="15">
        <v>8110</v>
      </c>
      <c r="C19" s="15">
        <v>6963</v>
      </c>
      <c r="D19" s="15">
        <v>1815</v>
      </c>
      <c r="E19" s="15">
        <v>14415</v>
      </c>
      <c r="F19" s="15">
        <v>9557</v>
      </c>
      <c r="G19" s="15">
        <v>3970</v>
      </c>
      <c r="H19" s="15">
        <v>26755</v>
      </c>
      <c r="I19" s="15">
        <v>2754</v>
      </c>
      <c r="J19" s="177">
        <f t="shared" si="0"/>
        <v>74339</v>
      </c>
    </row>
    <row r="20" spans="1:10" ht="20.100000000000001" customHeight="1" x14ac:dyDescent="0.2">
      <c r="A20" s="161" t="s">
        <v>135</v>
      </c>
      <c r="B20" s="15">
        <v>192</v>
      </c>
      <c r="C20" s="15">
        <v>8900</v>
      </c>
      <c r="D20" s="15">
        <v>99</v>
      </c>
      <c r="E20" s="15">
        <v>302</v>
      </c>
      <c r="F20" s="15">
        <v>9839</v>
      </c>
      <c r="G20" s="15">
        <v>18079</v>
      </c>
      <c r="H20" s="15">
        <v>827</v>
      </c>
      <c r="I20" s="15">
        <v>4529</v>
      </c>
      <c r="J20" s="177">
        <f t="shared" si="0"/>
        <v>42767</v>
      </c>
    </row>
    <row r="21" spans="1:10" ht="20.100000000000001" customHeight="1" x14ac:dyDescent="0.2">
      <c r="A21" s="161" t="s">
        <v>136</v>
      </c>
      <c r="B21" s="15">
        <v>4</v>
      </c>
      <c r="C21" s="15">
        <v>0</v>
      </c>
      <c r="D21" s="15">
        <v>2181</v>
      </c>
      <c r="E21" s="15">
        <v>23892</v>
      </c>
      <c r="F21" s="15">
        <v>5480</v>
      </c>
      <c r="G21" s="15">
        <v>8173</v>
      </c>
      <c r="H21" s="15">
        <v>245</v>
      </c>
      <c r="I21" s="15">
        <v>25</v>
      </c>
      <c r="J21" s="177">
        <f t="shared" si="0"/>
        <v>40000</v>
      </c>
    </row>
    <row r="22" spans="1:10" ht="20.100000000000001" customHeight="1" x14ac:dyDescent="0.2">
      <c r="A22" s="161" t="s">
        <v>137</v>
      </c>
      <c r="B22" s="15">
        <v>3136</v>
      </c>
      <c r="C22" s="15">
        <v>38242</v>
      </c>
      <c r="D22" s="15">
        <v>361</v>
      </c>
      <c r="E22" s="15">
        <v>6830</v>
      </c>
      <c r="F22" s="15">
        <v>18950</v>
      </c>
      <c r="G22" s="15">
        <v>15846</v>
      </c>
      <c r="H22" s="15">
        <v>519</v>
      </c>
      <c r="I22" s="15">
        <v>3682</v>
      </c>
      <c r="J22" s="177">
        <f t="shared" si="0"/>
        <v>87566</v>
      </c>
    </row>
    <row r="23" spans="1:10" ht="20.100000000000001" customHeight="1" x14ac:dyDescent="0.2">
      <c r="A23" s="161" t="s">
        <v>138</v>
      </c>
      <c r="B23" s="15">
        <v>59411</v>
      </c>
      <c r="C23" s="15">
        <v>16253</v>
      </c>
      <c r="D23" s="15">
        <v>32516</v>
      </c>
      <c r="E23" s="15">
        <v>54838</v>
      </c>
      <c r="F23" s="15">
        <v>33801</v>
      </c>
      <c r="G23" s="15">
        <v>9838</v>
      </c>
      <c r="H23" s="15">
        <v>16073</v>
      </c>
      <c r="I23" s="15">
        <v>11817</v>
      </c>
      <c r="J23" s="177">
        <f t="shared" si="0"/>
        <v>234547</v>
      </c>
    </row>
    <row r="24" spans="1:10" ht="20.100000000000001" customHeight="1" x14ac:dyDescent="0.2">
      <c r="A24" s="161" t="s">
        <v>139</v>
      </c>
      <c r="B24" s="15">
        <v>4022</v>
      </c>
      <c r="C24" s="15">
        <v>1701</v>
      </c>
      <c r="D24" s="15">
        <v>6526</v>
      </c>
      <c r="E24" s="15">
        <v>3326</v>
      </c>
      <c r="F24" s="15">
        <v>8033</v>
      </c>
      <c r="G24" s="15">
        <v>6175</v>
      </c>
      <c r="H24" s="15">
        <v>5622</v>
      </c>
      <c r="I24" s="15">
        <v>835</v>
      </c>
      <c r="J24" s="177">
        <f t="shared" si="0"/>
        <v>36240</v>
      </c>
    </row>
    <row r="25" spans="1:10" ht="20.100000000000001" customHeight="1" x14ac:dyDescent="0.2">
      <c r="A25" s="161" t="s">
        <v>140</v>
      </c>
      <c r="B25" s="15">
        <v>6</v>
      </c>
      <c r="C25" s="15">
        <v>0</v>
      </c>
      <c r="D25" s="15">
        <v>0</v>
      </c>
      <c r="E25" s="15">
        <v>4834</v>
      </c>
      <c r="F25" s="15">
        <v>230</v>
      </c>
      <c r="G25" s="15">
        <v>8</v>
      </c>
      <c r="H25" s="15">
        <v>0</v>
      </c>
      <c r="I25" s="15">
        <v>0</v>
      </c>
      <c r="J25" s="177">
        <f t="shared" si="0"/>
        <v>5078</v>
      </c>
    </row>
    <row r="26" spans="1:10" ht="20.100000000000001" customHeight="1" x14ac:dyDescent="0.2">
      <c r="A26" s="161" t="s">
        <v>141</v>
      </c>
      <c r="B26" s="15">
        <v>6808</v>
      </c>
      <c r="C26" s="15">
        <v>9840</v>
      </c>
      <c r="D26" s="15">
        <v>2946</v>
      </c>
      <c r="E26" s="15">
        <v>6528</v>
      </c>
      <c r="F26" s="15">
        <v>17034</v>
      </c>
      <c r="G26" s="15">
        <v>2930</v>
      </c>
      <c r="H26" s="15">
        <v>5850</v>
      </c>
      <c r="I26" s="15">
        <v>10152</v>
      </c>
      <c r="J26" s="177">
        <f t="shared" si="0"/>
        <v>62088</v>
      </c>
    </row>
    <row r="27" spans="1:10" ht="20.100000000000001" customHeight="1" x14ac:dyDescent="0.2">
      <c r="A27" s="161" t="s">
        <v>142</v>
      </c>
      <c r="B27" s="15">
        <v>2140</v>
      </c>
      <c r="C27" s="15">
        <v>473</v>
      </c>
      <c r="D27" s="15">
        <v>2021</v>
      </c>
      <c r="E27" s="15">
        <v>2402</v>
      </c>
      <c r="F27" s="15">
        <v>3417</v>
      </c>
      <c r="G27" s="15">
        <v>1429</v>
      </c>
      <c r="H27" s="15">
        <v>3795</v>
      </c>
      <c r="I27" s="15">
        <v>229</v>
      </c>
      <c r="J27" s="177">
        <f t="shared" si="0"/>
        <v>15906</v>
      </c>
    </row>
    <row r="28" spans="1:10" ht="20.100000000000001" customHeight="1" x14ac:dyDescent="0.2">
      <c r="A28" s="161" t="s">
        <v>143</v>
      </c>
      <c r="B28" s="15">
        <v>1387</v>
      </c>
      <c r="C28" s="15">
        <v>0</v>
      </c>
      <c r="D28" s="15">
        <v>3823</v>
      </c>
      <c r="E28" s="15">
        <v>2231</v>
      </c>
      <c r="F28" s="15">
        <v>14634</v>
      </c>
      <c r="G28" s="15">
        <v>2245</v>
      </c>
      <c r="H28" s="15">
        <v>18635</v>
      </c>
      <c r="I28" s="15">
        <v>20</v>
      </c>
      <c r="J28" s="177">
        <f t="shared" si="0"/>
        <v>42975</v>
      </c>
    </row>
    <row r="29" spans="1:10" ht="20.100000000000001" customHeight="1" x14ac:dyDescent="0.2">
      <c r="A29" s="161" t="s">
        <v>144</v>
      </c>
      <c r="B29" s="15">
        <v>836</v>
      </c>
      <c r="C29" s="15">
        <v>349</v>
      </c>
      <c r="D29" s="15">
        <v>2075</v>
      </c>
      <c r="E29" s="15">
        <v>1838</v>
      </c>
      <c r="F29" s="15">
        <v>4811</v>
      </c>
      <c r="G29" s="15">
        <v>269</v>
      </c>
      <c r="H29" s="15">
        <v>1371</v>
      </c>
      <c r="I29" s="15">
        <v>112</v>
      </c>
      <c r="J29" s="177">
        <f t="shared" si="0"/>
        <v>11661</v>
      </c>
    </row>
    <row r="30" spans="1:10" ht="20.100000000000001" customHeight="1" x14ac:dyDescent="0.2">
      <c r="A30" s="161" t="s">
        <v>145</v>
      </c>
      <c r="B30" s="15">
        <v>264</v>
      </c>
      <c r="C30" s="15">
        <v>59</v>
      </c>
      <c r="D30" s="15">
        <v>119</v>
      </c>
      <c r="E30" s="15">
        <v>7426</v>
      </c>
      <c r="F30" s="15">
        <v>2810</v>
      </c>
      <c r="G30" s="15">
        <v>485</v>
      </c>
      <c r="H30" s="15">
        <v>16</v>
      </c>
      <c r="I30" s="15">
        <v>21</v>
      </c>
      <c r="J30" s="177">
        <f t="shared" si="0"/>
        <v>11200</v>
      </c>
    </row>
    <row r="31" spans="1:10" ht="20.100000000000001" customHeight="1" x14ac:dyDescent="0.2">
      <c r="A31" s="161" t="s">
        <v>146</v>
      </c>
      <c r="B31" s="15">
        <v>66</v>
      </c>
      <c r="C31" s="15">
        <v>0</v>
      </c>
      <c r="D31" s="15">
        <v>25</v>
      </c>
      <c r="E31" s="15">
        <v>2453</v>
      </c>
      <c r="F31" s="15">
        <v>135</v>
      </c>
      <c r="G31" s="15">
        <v>286</v>
      </c>
      <c r="H31" s="15">
        <v>5</v>
      </c>
      <c r="I31" s="15">
        <v>5</v>
      </c>
      <c r="J31" s="177">
        <f t="shared" si="0"/>
        <v>2975</v>
      </c>
    </row>
    <row r="32" spans="1:10" ht="20.100000000000001" customHeight="1" x14ac:dyDescent="0.2">
      <c r="A32" s="161" t="s">
        <v>147</v>
      </c>
      <c r="B32" s="15">
        <v>1250</v>
      </c>
      <c r="C32" s="15">
        <v>69</v>
      </c>
      <c r="D32" s="15">
        <v>208</v>
      </c>
      <c r="E32" s="15">
        <v>1207</v>
      </c>
      <c r="F32" s="15">
        <v>6611</v>
      </c>
      <c r="G32" s="15">
        <v>258</v>
      </c>
      <c r="H32" s="15">
        <v>168</v>
      </c>
      <c r="I32" s="15">
        <v>197</v>
      </c>
      <c r="J32" s="177">
        <f t="shared" si="0"/>
        <v>9968</v>
      </c>
    </row>
    <row r="33" spans="1:10" ht="20.100000000000001" customHeight="1" x14ac:dyDescent="0.2">
      <c r="A33" s="161" t="s">
        <v>148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77">
        <f t="shared" si="0"/>
        <v>0</v>
      </c>
    </row>
    <row r="34" spans="1:10" ht="20.100000000000001" customHeight="1" x14ac:dyDescent="0.2">
      <c r="A34" s="161" t="s">
        <v>149</v>
      </c>
      <c r="B34" s="15">
        <v>56</v>
      </c>
      <c r="C34" s="15">
        <v>6</v>
      </c>
      <c r="D34" s="15">
        <v>51</v>
      </c>
      <c r="E34" s="15">
        <v>6774</v>
      </c>
      <c r="F34" s="15">
        <v>2880</v>
      </c>
      <c r="G34" s="15">
        <v>3652</v>
      </c>
      <c r="H34" s="15">
        <v>80</v>
      </c>
      <c r="I34" s="15">
        <v>43</v>
      </c>
      <c r="J34" s="177">
        <f t="shared" si="0"/>
        <v>13542</v>
      </c>
    </row>
    <row r="35" spans="1:10" ht="20.100000000000001" customHeight="1" x14ac:dyDescent="0.2">
      <c r="A35" s="161" t="s">
        <v>150</v>
      </c>
      <c r="B35" s="15">
        <v>16235</v>
      </c>
      <c r="C35" s="15">
        <v>224</v>
      </c>
      <c r="D35" s="15">
        <v>5100</v>
      </c>
      <c r="E35" s="15">
        <v>1343</v>
      </c>
      <c r="F35" s="15">
        <v>5747</v>
      </c>
      <c r="G35" s="15">
        <v>16778</v>
      </c>
      <c r="H35" s="15">
        <v>2012</v>
      </c>
      <c r="I35" s="15">
        <v>1879</v>
      </c>
      <c r="J35" s="177">
        <f t="shared" si="0"/>
        <v>49318</v>
      </c>
    </row>
    <row r="36" spans="1:10" ht="20.100000000000001" customHeight="1" x14ac:dyDescent="0.2">
      <c r="A36" s="161" t="s">
        <v>151</v>
      </c>
      <c r="B36" s="15">
        <v>470</v>
      </c>
      <c r="C36" s="15">
        <v>3465</v>
      </c>
      <c r="D36" s="15">
        <v>270</v>
      </c>
      <c r="E36" s="15">
        <v>420</v>
      </c>
      <c r="F36" s="15">
        <v>5799</v>
      </c>
      <c r="G36" s="15">
        <v>194</v>
      </c>
      <c r="H36" s="15">
        <v>1136</v>
      </c>
      <c r="I36" s="15">
        <v>791</v>
      </c>
      <c r="J36" s="177">
        <f t="shared" si="0"/>
        <v>12545</v>
      </c>
    </row>
    <row r="37" spans="1:10" ht="20.100000000000001" customHeight="1" x14ac:dyDescent="0.2">
      <c r="A37" s="161" t="s">
        <v>152</v>
      </c>
      <c r="B37" s="15">
        <v>2250</v>
      </c>
      <c r="C37" s="15">
        <v>1795</v>
      </c>
      <c r="D37" s="15">
        <v>4607</v>
      </c>
      <c r="E37" s="15">
        <v>1164</v>
      </c>
      <c r="F37" s="15">
        <v>3317</v>
      </c>
      <c r="G37" s="15">
        <v>3998</v>
      </c>
      <c r="H37" s="15">
        <v>2234</v>
      </c>
      <c r="I37" s="15">
        <v>1078</v>
      </c>
      <c r="J37" s="177">
        <f t="shared" si="0"/>
        <v>20443</v>
      </c>
    </row>
    <row r="38" spans="1:10" ht="20.100000000000001" customHeight="1" x14ac:dyDescent="0.2">
      <c r="A38" s="161" t="s">
        <v>153</v>
      </c>
      <c r="B38" s="15">
        <v>1403</v>
      </c>
      <c r="C38" s="15">
        <v>28</v>
      </c>
      <c r="D38" s="15">
        <v>19115</v>
      </c>
      <c r="E38" s="15">
        <v>0</v>
      </c>
      <c r="F38" s="15">
        <v>142</v>
      </c>
      <c r="G38" s="15">
        <v>2992</v>
      </c>
      <c r="H38" s="15">
        <v>4474</v>
      </c>
      <c r="I38" s="15">
        <v>1331</v>
      </c>
      <c r="J38" s="177">
        <f t="shared" si="0"/>
        <v>29485</v>
      </c>
    </row>
    <row r="39" spans="1:10" ht="20.100000000000001" customHeight="1" x14ac:dyDescent="0.2">
      <c r="A39" s="161" t="s">
        <v>154</v>
      </c>
      <c r="B39" s="15">
        <v>1121</v>
      </c>
      <c r="C39" s="15">
        <v>361</v>
      </c>
      <c r="D39" s="15">
        <v>749</v>
      </c>
      <c r="E39" s="15">
        <v>985</v>
      </c>
      <c r="F39" s="15">
        <v>426</v>
      </c>
      <c r="G39" s="15">
        <v>1276</v>
      </c>
      <c r="H39" s="15">
        <v>62</v>
      </c>
      <c r="I39" s="15">
        <v>4212</v>
      </c>
      <c r="J39" s="177">
        <f t="shared" si="0"/>
        <v>9192</v>
      </c>
    </row>
    <row r="40" spans="1:10" ht="20.100000000000001" customHeight="1" x14ac:dyDescent="0.2">
      <c r="A40" s="161" t="s">
        <v>155</v>
      </c>
      <c r="B40" s="15">
        <v>8253</v>
      </c>
      <c r="C40" s="15">
        <v>8062</v>
      </c>
      <c r="D40" s="15">
        <v>42</v>
      </c>
      <c r="E40" s="15">
        <v>196</v>
      </c>
      <c r="F40" s="15">
        <v>1734</v>
      </c>
      <c r="G40" s="15">
        <v>12</v>
      </c>
      <c r="H40" s="15">
        <v>3</v>
      </c>
      <c r="I40" s="15">
        <v>550</v>
      </c>
      <c r="J40" s="177">
        <f t="shared" si="0"/>
        <v>18852</v>
      </c>
    </row>
    <row r="41" spans="1:10" ht="20.100000000000001" customHeight="1" x14ac:dyDescent="0.2">
      <c r="A41" s="161" t="s">
        <v>156</v>
      </c>
      <c r="B41" s="15">
        <v>0</v>
      </c>
      <c r="C41" s="15">
        <v>0</v>
      </c>
      <c r="D41" s="15">
        <v>0</v>
      </c>
      <c r="E41" s="15">
        <v>0</v>
      </c>
      <c r="F41" s="15">
        <v>125</v>
      </c>
      <c r="G41" s="15">
        <v>348</v>
      </c>
      <c r="H41" s="15">
        <v>0</v>
      </c>
      <c r="I41" s="15">
        <v>45</v>
      </c>
      <c r="J41" s="177">
        <f t="shared" si="0"/>
        <v>518</v>
      </c>
    </row>
    <row r="42" spans="1:10" ht="20.100000000000001" customHeight="1" x14ac:dyDescent="0.2">
      <c r="A42" s="161" t="s">
        <v>157</v>
      </c>
      <c r="B42" s="15">
        <v>3870</v>
      </c>
      <c r="C42" s="15">
        <v>1140</v>
      </c>
      <c r="D42" s="15">
        <v>19719</v>
      </c>
      <c r="E42" s="15">
        <v>1334</v>
      </c>
      <c r="F42" s="15">
        <v>3678</v>
      </c>
      <c r="G42" s="15">
        <v>2076</v>
      </c>
      <c r="H42" s="15">
        <v>3265</v>
      </c>
      <c r="I42" s="15">
        <v>1421</v>
      </c>
      <c r="J42" s="177">
        <f t="shared" si="0"/>
        <v>36503</v>
      </c>
    </row>
    <row r="43" spans="1:10" ht="20.100000000000001" customHeight="1" x14ac:dyDescent="0.2">
      <c r="A43" s="161" t="s">
        <v>158</v>
      </c>
      <c r="B43" s="15">
        <v>23960</v>
      </c>
      <c r="C43" s="15">
        <v>16847</v>
      </c>
      <c r="D43" s="15">
        <v>16101</v>
      </c>
      <c r="E43" s="15">
        <v>25926</v>
      </c>
      <c r="F43" s="15">
        <v>11572</v>
      </c>
      <c r="G43" s="15">
        <v>14762</v>
      </c>
      <c r="H43" s="15">
        <v>22733</v>
      </c>
      <c r="I43" s="15">
        <v>5383</v>
      </c>
      <c r="J43" s="177">
        <f t="shared" si="0"/>
        <v>137284</v>
      </c>
    </row>
    <row r="44" spans="1:10" ht="20.100000000000001" customHeight="1" x14ac:dyDescent="0.2">
      <c r="A44" s="161" t="s">
        <v>198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77">
        <f t="shared" si="0"/>
        <v>0</v>
      </c>
    </row>
    <row r="45" spans="1:10" ht="13.5" customHeight="1" thickBot="1" x14ac:dyDescent="0.25">
      <c r="A45" s="68" t="s">
        <v>10</v>
      </c>
      <c r="B45" s="53">
        <f>SUM(B10:B44)</f>
        <v>258257</v>
      </c>
      <c r="C45" s="53">
        <f t="shared" ref="C45:J45" si="1">SUM(C10:C44)</f>
        <v>1218239</v>
      </c>
      <c r="D45" s="53">
        <f t="shared" si="1"/>
        <v>835726</v>
      </c>
      <c r="E45" s="53">
        <f t="shared" si="1"/>
        <v>682314</v>
      </c>
      <c r="F45" s="53">
        <f t="shared" si="1"/>
        <v>323815</v>
      </c>
      <c r="G45" s="53">
        <f t="shared" si="1"/>
        <v>366243</v>
      </c>
      <c r="H45" s="53">
        <f t="shared" si="1"/>
        <v>830751</v>
      </c>
      <c r="I45" s="53">
        <f t="shared" si="1"/>
        <v>147755</v>
      </c>
      <c r="J45" s="54">
        <f t="shared" si="1"/>
        <v>4663100</v>
      </c>
    </row>
    <row r="46" spans="1:10" x14ac:dyDescent="0.2">
      <c r="A46" s="109" t="s">
        <v>159</v>
      </c>
      <c r="B46" s="110"/>
      <c r="C46" s="110"/>
      <c r="D46" s="110"/>
      <c r="E46" s="103"/>
      <c r="F46" s="103"/>
      <c r="G46" s="103"/>
      <c r="H46" s="103"/>
      <c r="I46" s="103"/>
      <c r="J46" s="103"/>
    </row>
    <row r="47" spans="1:10" x14ac:dyDescent="0.2">
      <c r="A47" s="110"/>
      <c r="B47" s="110"/>
      <c r="C47" s="110"/>
      <c r="D47" s="110"/>
      <c r="E47" s="103"/>
      <c r="F47" s="103"/>
      <c r="G47" s="103"/>
      <c r="H47" s="103"/>
      <c r="I47" s="103"/>
      <c r="J47" s="103"/>
    </row>
    <row r="48" spans="1:10" x14ac:dyDescent="0.2">
      <c r="A48" s="103"/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x14ac:dyDescent="0.2">
      <c r="A49" s="103"/>
      <c r="B49" s="103"/>
      <c r="C49" s="103"/>
      <c r="D49" s="103"/>
      <c r="E49" s="103"/>
      <c r="F49" s="103"/>
      <c r="G49" s="103"/>
      <c r="H49" s="103"/>
      <c r="I49" s="103"/>
      <c r="J49" s="103"/>
    </row>
    <row r="50" spans="1:10" x14ac:dyDescent="0.2">
      <c r="A50" s="103"/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x14ac:dyDescent="0.2">
      <c r="A51" s="103"/>
      <c r="B51" s="103"/>
      <c r="C51" s="103"/>
      <c r="D51" s="103"/>
      <c r="E51" s="103"/>
      <c r="F51" s="103"/>
      <c r="G51" s="103"/>
      <c r="H51" s="103"/>
      <c r="I51" s="103"/>
      <c r="J51" s="103"/>
    </row>
    <row r="52" spans="1:10" ht="15.75" x14ac:dyDescent="0.25">
      <c r="A52" s="199" t="s">
        <v>215</v>
      </c>
      <c r="B52" s="199"/>
      <c r="C52" s="199"/>
      <c r="D52" s="199"/>
      <c r="E52" s="199"/>
      <c r="F52" s="199"/>
      <c r="G52" s="199"/>
      <c r="H52" s="199"/>
      <c r="I52" s="199"/>
      <c r="J52" s="199"/>
    </row>
    <row r="53" spans="1:10" ht="15.75" x14ac:dyDescent="0.25">
      <c r="A53" s="199" t="s">
        <v>83</v>
      </c>
      <c r="B53" s="199"/>
      <c r="C53" s="199"/>
      <c r="D53" s="199"/>
      <c r="E53" s="199"/>
      <c r="F53" s="199"/>
      <c r="G53" s="199"/>
      <c r="H53" s="199"/>
      <c r="I53" s="199"/>
      <c r="J53" s="199"/>
    </row>
    <row r="54" spans="1:10" ht="3" customHeight="1" thickBot="1" x14ac:dyDescent="0.3">
      <c r="A54" s="77"/>
      <c r="B54" s="77"/>
      <c r="C54" s="77"/>
      <c r="D54" s="77"/>
      <c r="E54" s="77"/>
      <c r="F54" s="77"/>
      <c r="G54" s="77"/>
      <c r="H54" s="77"/>
      <c r="I54" s="77"/>
      <c r="J54" s="77"/>
    </row>
    <row r="55" spans="1:10" x14ac:dyDescent="0.2">
      <c r="A55" s="174" t="s">
        <v>1</v>
      </c>
      <c r="B55" s="175" t="s">
        <v>2</v>
      </c>
      <c r="C55" s="175" t="s">
        <v>3</v>
      </c>
      <c r="D55" s="175" t="s">
        <v>4</v>
      </c>
      <c r="E55" s="175" t="s">
        <v>5</v>
      </c>
      <c r="F55" s="175" t="s">
        <v>6</v>
      </c>
      <c r="G55" s="175" t="s">
        <v>7</v>
      </c>
      <c r="H55" s="175" t="s">
        <v>8</v>
      </c>
      <c r="I55" s="175" t="s">
        <v>9</v>
      </c>
      <c r="J55" s="176" t="s">
        <v>10</v>
      </c>
    </row>
    <row r="56" spans="1:10" ht="20.100000000000001" customHeight="1" x14ac:dyDescent="0.2">
      <c r="A56" s="161" t="s">
        <v>125</v>
      </c>
      <c r="B56" s="15">
        <v>16900</v>
      </c>
      <c r="C56" s="15">
        <v>947481</v>
      </c>
      <c r="D56" s="15">
        <v>590428</v>
      </c>
      <c r="E56" s="15">
        <v>425953</v>
      </c>
      <c r="F56" s="15">
        <v>33034</v>
      </c>
      <c r="G56" s="15">
        <v>0</v>
      </c>
      <c r="H56" s="15">
        <v>48607</v>
      </c>
      <c r="I56" s="15">
        <v>22525</v>
      </c>
      <c r="J56" s="177">
        <f>SUM(B56:I56)</f>
        <v>2084928</v>
      </c>
    </row>
    <row r="57" spans="1:10" ht="20.100000000000001" customHeight="1" x14ac:dyDescent="0.2">
      <c r="A57" s="161" t="s">
        <v>126</v>
      </c>
      <c r="B57" s="15">
        <v>68725</v>
      </c>
      <c r="C57" s="15">
        <v>30256</v>
      </c>
      <c r="D57" s="15">
        <v>27040</v>
      </c>
      <c r="E57" s="15">
        <v>23606</v>
      </c>
      <c r="F57" s="15">
        <v>56510</v>
      </c>
      <c r="G57" s="15">
        <v>52745</v>
      </c>
      <c r="H57" s="15">
        <v>204049</v>
      </c>
      <c r="I57" s="15">
        <v>30469</v>
      </c>
      <c r="J57" s="177">
        <f>SUM(B57:I57)</f>
        <v>493400</v>
      </c>
    </row>
    <row r="58" spans="1:10" ht="20.100000000000001" customHeight="1" x14ac:dyDescent="0.2">
      <c r="A58" s="161" t="s">
        <v>127</v>
      </c>
      <c r="B58" s="15">
        <v>732</v>
      </c>
      <c r="C58" s="15">
        <v>2895</v>
      </c>
      <c r="D58" s="15">
        <v>8182</v>
      </c>
      <c r="E58" s="15">
        <v>990</v>
      </c>
      <c r="F58" s="15">
        <v>0</v>
      </c>
      <c r="G58" s="15">
        <v>14879</v>
      </c>
      <c r="H58" s="15">
        <v>2190</v>
      </c>
      <c r="I58" s="15">
        <v>0</v>
      </c>
      <c r="J58" s="177">
        <f t="shared" ref="J58:J90" si="2">SUM(B58:I58)</f>
        <v>29868</v>
      </c>
    </row>
    <row r="59" spans="1:10" ht="20.100000000000001" customHeight="1" x14ac:dyDescent="0.2">
      <c r="A59" s="161" t="s">
        <v>128</v>
      </c>
      <c r="B59" s="15">
        <v>16105</v>
      </c>
      <c r="C59" s="15">
        <v>1032303</v>
      </c>
      <c r="D59" s="15">
        <v>4895</v>
      </c>
      <c r="E59" s="15">
        <v>15855</v>
      </c>
      <c r="F59" s="15">
        <v>110725</v>
      </c>
      <c r="G59" s="15">
        <v>214020</v>
      </c>
      <c r="H59" s="15">
        <v>5135</v>
      </c>
      <c r="I59" s="15">
        <v>430616</v>
      </c>
      <c r="J59" s="177">
        <f t="shared" si="2"/>
        <v>1829654</v>
      </c>
    </row>
    <row r="60" spans="1:10" ht="20.100000000000001" customHeight="1" x14ac:dyDescent="0.2">
      <c r="A60" s="161" t="s">
        <v>129</v>
      </c>
      <c r="B60" s="15">
        <v>75</v>
      </c>
      <c r="C60" s="15">
        <v>230</v>
      </c>
      <c r="D60" s="15">
        <v>10163</v>
      </c>
      <c r="E60" s="15">
        <v>18</v>
      </c>
      <c r="F60" s="15">
        <v>210</v>
      </c>
      <c r="G60" s="15">
        <v>168</v>
      </c>
      <c r="H60" s="15">
        <v>22606</v>
      </c>
      <c r="I60" s="15">
        <v>3246</v>
      </c>
      <c r="J60" s="177">
        <f t="shared" si="2"/>
        <v>36716</v>
      </c>
    </row>
    <row r="61" spans="1:10" ht="20.100000000000001" customHeight="1" x14ac:dyDescent="0.2">
      <c r="A61" s="161" t="s">
        <v>130</v>
      </c>
      <c r="B61" s="15">
        <v>13603</v>
      </c>
      <c r="C61" s="15">
        <v>3737</v>
      </c>
      <c r="D61" s="15">
        <v>12306</v>
      </c>
      <c r="E61" s="15">
        <v>22038</v>
      </c>
      <c r="F61" s="15">
        <v>32092</v>
      </c>
      <c r="G61" s="15">
        <v>33975</v>
      </c>
      <c r="H61" s="15">
        <v>291916</v>
      </c>
      <c r="I61" s="15">
        <v>37469</v>
      </c>
      <c r="J61" s="177">
        <f t="shared" si="2"/>
        <v>447136</v>
      </c>
    </row>
    <row r="62" spans="1:10" ht="20.100000000000001" customHeight="1" x14ac:dyDescent="0.2">
      <c r="A62" s="161" t="s">
        <v>131</v>
      </c>
      <c r="B62" s="15">
        <v>1997</v>
      </c>
      <c r="C62" s="15">
        <v>1516</v>
      </c>
      <c r="D62" s="15">
        <v>6433</v>
      </c>
      <c r="E62" s="15">
        <v>1176</v>
      </c>
      <c r="F62" s="15">
        <v>3559</v>
      </c>
      <c r="G62" s="15">
        <v>54010</v>
      </c>
      <c r="H62" s="15">
        <v>48552</v>
      </c>
      <c r="I62" s="15">
        <v>10553</v>
      </c>
      <c r="J62" s="177">
        <f t="shared" si="2"/>
        <v>127796</v>
      </c>
    </row>
    <row r="63" spans="1:10" ht="20.100000000000001" customHeight="1" x14ac:dyDescent="0.2">
      <c r="A63" s="161" t="s">
        <v>132</v>
      </c>
      <c r="B63" s="15">
        <v>998</v>
      </c>
      <c r="C63" s="15">
        <v>2</v>
      </c>
      <c r="D63" s="15">
        <v>48</v>
      </c>
      <c r="E63" s="15">
        <v>5</v>
      </c>
      <c r="F63" s="15">
        <v>447</v>
      </c>
      <c r="G63" s="15">
        <v>4055</v>
      </c>
      <c r="H63" s="15">
        <v>8511</v>
      </c>
      <c r="I63" s="15">
        <v>0</v>
      </c>
      <c r="J63" s="177">
        <f t="shared" si="2"/>
        <v>14066</v>
      </c>
    </row>
    <row r="64" spans="1:10" ht="20.100000000000001" customHeight="1" x14ac:dyDescent="0.2">
      <c r="A64" s="161" t="s">
        <v>133</v>
      </c>
      <c r="B64" s="15">
        <v>39860</v>
      </c>
      <c r="C64" s="15">
        <v>9225</v>
      </c>
      <c r="D64" s="15">
        <v>38130</v>
      </c>
      <c r="E64" s="15">
        <v>4885</v>
      </c>
      <c r="F64" s="15">
        <v>49409</v>
      </c>
      <c r="G64" s="15">
        <v>88855</v>
      </c>
      <c r="H64" s="15">
        <v>214074</v>
      </c>
      <c r="I64" s="15">
        <v>6435</v>
      </c>
      <c r="J64" s="177">
        <f t="shared" si="2"/>
        <v>450873</v>
      </c>
    </row>
    <row r="65" spans="1:10" ht="20.100000000000001" customHeight="1" x14ac:dyDescent="0.2">
      <c r="A65" s="161" t="s">
        <v>134</v>
      </c>
      <c r="B65" s="15">
        <v>11484</v>
      </c>
      <c r="C65" s="15">
        <v>7928</v>
      </c>
      <c r="D65" s="15">
        <v>1594</v>
      </c>
      <c r="E65" s="15">
        <v>15236</v>
      </c>
      <c r="F65" s="15">
        <v>8661</v>
      </c>
      <c r="G65" s="15">
        <v>4066</v>
      </c>
      <c r="H65" s="15">
        <v>30202</v>
      </c>
      <c r="I65" s="15">
        <v>3811</v>
      </c>
      <c r="J65" s="177">
        <f t="shared" si="2"/>
        <v>82982</v>
      </c>
    </row>
    <row r="66" spans="1:10" ht="20.100000000000001" customHeight="1" x14ac:dyDescent="0.2">
      <c r="A66" s="161" t="s">
        <v>135</v>
      </c>
      <c r="B66" s="15">
        <v>277</v>
      </c>
      <c r="C66" s="15">
        <v>10942</v>
      </c>
      <c r="D66" s="15">
        <v>114</v>
      </c>
      <c r="E66" s="15">
        <v>498</v>
      </c>
      <c r="F66" s="15">
        <v>17094</v>
      </c>
      <c r="G66" s="15">
        <v>17383</v>
      </c>
      <c r="H66" s="15">
        <v>339</v>
      </c>
      <c r="I66" s="15">
        <v>9920</v>
      </c>
      <c r="J66" s="177">
        <f t="shared" si="2"/>
        <v>56567</v>
      </c>
    </row>
    <row r="67" spans="1:10" ht="20.100000000000001" customHeight="1" x14ac:dyDescent="0.2">
      <c r="A67" s="161" t="s">
        <v>136</v>
      </c>
      <c r="B67" s="15">
        <v>4</v>
      </c>
      <c r="C67" s="15">
        <v>20</v>
      </c>
      <c r="D67" s="15">
        <v>740</v>
      </c>
      <c r="E67" s="15">
        <v>29837</v>
      </c>
      <c r="F67" s="15">
        <v>5640</v>
      </c>
      <c r="G67" s="15">
        <v>6240</v>
      </c>
      <c r="H67" s="15">
        <v>188</v>
      </c>
      <c r="I67" s="15">
        <v>0</v>
      </c>
      <c r="J67" s="177">
        <f t="shared" si="2"/>
        <v>42669</v>
      </c>
    </row>
    <row r="68" spans="1:10" ht="20.100000000000001" customHeight="1" x14ac:dyDescent="0.2">
      <c r="A68" s="161" t="s">
        <v>137</v>
      </c>
      <c r="B68" s="15">
        <v>2764</v>
      </c>
      <c r="C68" s="15">
        <v>40086</v>
      </c>
      <c r="D68" s="15">
        <v>1146</v>
      </c>
      <c r="E68" s="15">
        <v>7097</v>
      </c>
      <c r="F68" s="15">
        <v>34742</v>
      </c>
      <c r="G68" s="15">
        <v>18122</v>
      </c>
      <c r="H68" s="15">
        <v>278</v>
      </c>
      <c r="I68" s="15">
        <v>9020</v>
      </c>
      <c r="J68" s="177">
        <f t="shared" si="2"/>
        <v>113255</v>
      </c>
    </row>
    <row r="69" spans="1:10" ht="20.100000000000001" customHeight="1" x14ac:dyDescent="0.2">
      <c r="A69" s="161" t="s">
        <v>138</v>
      </c>
      <c r="B69" s="15">
        <v>63008</v>
      </c>
      <c r="C69" s="15">
        <v>20497</v>
      </c>
      <c r="D69" s="15">
        <v>34468</v>
      </c>
      <c r="E69" s="15">
        <v>67027</v>
      </c>
      <c r="F69" s="15">
        <v>40260</v>
      </c>
      <c r="G69" s="15">
        <v>9876</v>
      </c>
      <c r="H69" s="15">
        <v>18168</v>
      </c>
      <c r="I69" s="15">
        <v>15543</v>
      </c>
      <c r="J69" s="177">
        <f t="shared" si="2"/>
        <v>268847</v>
      </c>
    </row>
    <row r="70" spans="1:10" ht="20.100000000000001" customHeight="1" x14ac:dyDescent="0.2">
      <c r="A70" s="161" t="s">
        <v>139</v>
      </c>
      <c r="B70" s="15">
        <v>17075</v>
      </c>
      <c r="C70" s="15">
        <v>6476</v>
      </c>
      <c r="D70" s="15">
        <v>18286</v>
      </c>
      <c r="E70" s="15">
        <v>10285</v>
      </c>
      <c r="F70" s="15">
        <v>16773</v>
      </c>
      <c r="G70" s="15">
        <v>10222</v>
      </c>
      <c r="H70" s="15">
        <v>11665</v>
      </c>
      <c r="I70" s="15">
        <v>2126</v>
      </c>
      <c r="J70" s="177">
        <f t="shared" si="2"/>
        <v>92908</v>
      </c>
    </row>
    <row r="71" spans="1:10" ht="20.100000000000001" customHeight="1" x14ac:dyDescent="0.2">
      <c r="A71" s="161" t="s">
        <v>140</v>
      </c>
      <c r="B71" s="15">
        <v>16</v>
      </c>
      <c r="C71" s="15">
        <v>0</v>
      </c>
      <c r="D71" s="15">
        <v>0</v>
      </c>
      <c r="E71" s="15">
        <v>12453</v>
      </c>
      <c r="F71" s="15">
        <v>1580</v>
      </c>
      <c r="G71" s="15">
        <v>14</v>
      </c>
      <c r="H71" s="15">
        <v>0</v>
      </c>
      <c r="I71" s="15">
        <v>0</v>
      </c>
      <c r="J71" s="177">
        <f t="shared" si="2"/>
        <v>14063</v>
      </c>
    </row>
    <row r="72" spans="1:10" ht="20.100000000000001" customHeight="1" x14ac:dyDescent="0.2">
      <c r="A72" s="161" t="s">
        <v>141</v>
      </c>
      <c r="B72" s="15">
        <v>38694</v>
      </c>
      <c r="C72" s="15">
        <v>29114</v>
      </c>
      <c r="D72" s="15">
        <v>3614</v>
      </c>
      <c r="E72" s="15">
        <v>8802</v>
      </c>
      <c r="F72" s="15">
        <v>21317</v>
      </c>
      <c r="G72" s="15">
        <v>3910</v>
      </c>
      <c r="H72" s="15">
        <v>4876</v>
      </c>
      <c r="I72" s="15">
        <v>12378</v>
      </c>
      <c r="J72" s="177">
        <f t="shared" si="2"/>
        <v>122705</v>
      </c>
    </row>
    <row r="73" spans="1:10" ht="20.100000000000001" customHeight="1" x14ac:dyDescent="0.2">
      <c r="A73" s="161" t="s">
        <v>142</v>
      </c>
      <c r="B73" s="15">
        <v>15884</v>
      </c>
      <c r="C73" s="15">
        <v>1158</v>
      </c>
      <c r="D73" s="15">
        <v>3592</v>
      </c>
      <c r="E73" s="15">
        <v>5781</v>
      </c>
      <c r="F73" s="15">
        <v>6158</v>
      </c>
      <c r="G73" s="15">
        <v>3695</v>
      </c>
      <c r="H73" s="15">
        <v>7448</v>
      </c>
      <c r="I73" s="15">
        <v>133</v>
      </c>
      <c r="J73" s="177">
        <f t="shared" si="2"/>
        <v>43849</v>
      </c>
    </row>
    <row r="74" spans="1:10" ht="20.100000000000001" customHeight="1" x14ac:dyDescent="0.2">
      <c r="A74" s="161" t="s">
        <v>143</v>
      </c>
      <c r="B74" s="15">
        <v>1423</v>
      </c>
      <c r="C74" s="15">
        <v>1</v>
      </c>
      <c r="D74" s="15">
        <v>5721</v>
      </c>
      <c r="E74" s="15">
        <v>2255</v>
      </c>
      <c r="F74" s="15">
        <v>16052</v>
      </c>
      <c r="G74" s="15">
        <v>2038</v>
      </c>
      <c r="H74" s="15">
        <v>21735</v>
      </c>
      <c r="I74" s="15">
        <v>36</v>
      </c>
      <c r="J74" s="177">
        <f t="shared" si="2"/>
        <v>49261</v>
      </c>
    </row>
    <row r="75" spans="1:10" ht="20.100000000000001" customHeight="1" x14ac:dyDescent="0.2">
      <c r="A75" s="161" t="s">
        <v>144</v>
      </c>
      <c r="B75" s="15">
        <v>2607</v>
      </c>
      <c r="C75" s="15">
        <v>705</v>
      </c>
      <c r="D75" s="15">
        <v>2422</v>
      </c>
      <c r="E75" s="15">
        <v>2372</v>
      </c>
      <c r="F75" s="15">
        <v>5824</v>
      </c>
      <c r="G75" s="15">
        <v>363</v>
      </c>
      <c r="H75" s="15">
        <v>1453</v>
      </c>
      <c r="I75" s="15">
        <v>170</v>
      </c>
      <c r="J75" s="177">
        <f t="shared" si="2"/>
        <v>15916</v>
      </c>
    </row>
    <row r="76" spans="1:10" ht="20.100000000000001" customHeight="1" x14ac:dyDescent="0.2">
      <c r="A76" s="161" t="s">
        <v>145</v>
      </c>
      <c r="B76" s="15">
        <v>279</v>
      </c>
      <c r="C76" s="15">
        <v>93</v>
      </c>
      <c r="D76" s="15">
        <v>122</v>
      </c>
      <c r="E76" s="15">
        <v>8375</v>
      </c>
      <c r="F76" s="15">
        <v>3553</v>
      </c>
      <c r="G76" s="15">
        <v>827</v>
      </c>
      <c r="H76" s="15">
        <v>59</v>
      </c>
      <c r="I76" s="15">
        <v>21</v>
      </c>
      <c r="J76" s="177">
        <f t="shared" si="2"/>
        <v>13329</v>
      </c>
    </row>
    <row r="77" spans="1:10" ht="20.100000000000001" customHeight="1" x14ac:dyDescent="0.2">
      <c r="A77" s="161" t="s">
        <v>146</v>
      </c>
      <c r="B77" s="15">
        <v>1053</v>
      </c>
      <c r="C77" s="15">
        <v>0</v>
      </c>
      <c r="D77" s="15">
        <v>996</v>
      </c>
      <c r="E77" s="15">
        <v>27669</v>
      </c>
      <c r="F77" s="15">
        <v>4840</v>
      </c>
      <c r="G77" s="15">
        <v>3804</v>
      </c>
      <c r="H77" s="15">
        <v>2417</v>
      </c>
      <c r="I77" s="15">
        <v>46</v>
      </c>
      <c r="J77" s="177">
        <f t="shared" si="2"/>
        <v>40825</v>
      </c>
    </row>
    <row r="78" spans="1:10" ht="20.100000000000001" customHeight="1" x14ac:dyDescent="0.2">
      <c r="A78" s="161" t="s">
        <v>147</v>
      </c>
      <c r="B78" s="15">
        <v>8908</v>
      </c>
      <c r="C78" s="15">
        <v>249</v>
      </c>
      <c r="D78" s="15">
        <v>517</v>
      </c>
      <c r="E78" s="15">
        <v>1811</v>
      </c>
      <c r="F78" s="15">
        <v>11692</v>
      </c>
      <c r="G78" s="15">
        <v>318</v>
      </c>
      <c r="H78" s="15">
        <v>303</v>
      </c>
      <c r="I78" s="15">
        <v>162</v>
      </c>
      <c r="J78" s="177">
        <f t="shared" si="2"/>
        <v>23960</v>
      </c>
    </row>
    <row r="79" spans="1:10" ht="20.100000000000001" customHeight="1" x14ac:dyDescent="0.2">
      <c r="A79" s="161" t="s">
        <v>148</v>
      </c>
      <c r="B79" s="15">
        <v>15200</v>
      </c>
      <c r="C79" s="15">
        <v>0</v>
      </c>
      <c r="D79" s="15">
        <v>7000</v>
      </c>
      <c r="E79" s="15">
        <v>0</v>
      </c>
      <c r="F79" s="15">
        <v>5000</v>
      </c>
      <c r="G79" s="15">
        <v>20550</v>
      </c>
      <c r="H79" s="15">
        <v>24200</v>
      </c>
      <c r="I79" s="15">
        <v>0</v>
      </c>
      <c r="J79" s="177">
        <f t="shared" si="2"/>
        <v>71950</v>
      </c>
    </row>
    <row r="80" spans="1:10" ht="20.100000000000001" customHeight="1" x14ac:dyDescent="0.2">
      <c r="A80" s="161" t="s">
        <v>149</v>
      </c>
      <c r="B80" s="15">
        <v>32</v>
      </c>
      <c r="C80" s="15">
        <v>3</v>
      </c>
      <c r="D80" s="15">
        <v>76</v>
      </c>
      <c r="E80" s="15">
        <v>7939</v>
      </c>
      <c r="F80" s="15">
        <v>3358</v>
      </c>
      <c r="G80" s="15">
        <v>3104</v>
      </c>
      <c r="H80" s="15">
        <v>96</v>
      </c>
      <c r="I80" s="15">
        <v>68</v>
      </c>
      <c r="J80" s="177">
        <f t="shared" si="2"/>
        <v>14676</v>
      </c>
    </row>
    <row r="81" spans="1:10" ht="20.100000000000001" customHeight="1" x14ac:dyDescent="0.2">
      <c r="A81" s="161" t="s">
        <v>150</v>
      </c>
      <c r="B81" s="15">
        <v>238095</v>
      </c>
      <c r="C81" s="15">
        <v>5994</v>
      </c>
      <c r="D81" s="15">
        <v>15419</v>
      </c>
      <c r="E81" s="15">
        <v>7740</v>
      </c>
      <c r="F81" s="15">
        <v>16127</v>
      </c>
      <c r="G81" s="15">
        <v>11699</v>
      </c>
      <c r="H81" s="15">
        <v>11487</v>
      </c>
      <c r="I81" s="15">
        <v>7224</v>
      </c>
      <c r="J81" s="177">
        <f t="shared" si="2"/>
        <v>313785</v>
      </c>
    </row>
    <row r="82" spans="1:10" ht="20.100000000000001" customHeight="1" x14ac:dyDescent="0.2">
      <c r="A82" s="161" t="s">
        <v>151</v>
      </c>
      <c r="B82" s="15">
        <v>4002</v>
      </c>
      <c r="C82" s="15">
        <v>55105</v>
      </c>
      <c r="D82" s="15">
        <v>759</v>
      </c>
      <c r="E82" s="15">
        <v>1821</v>
      </c>
      <c r="F82" s="15">
        <v>68946</v>
      </c>
      <c r="G82" s="15">
        <v>799</v>
      </c>
      <c r="H82" s="15">
        <v>177</v>
      </c>
      <c r="I82" s="15">
        <v>4310</v>
      </c>
      <c r="J82" s="177">
        <f t="shared" si="2"/>
        <v>135919</v>
      </c>
    </row>
    <row r="83" spans="1:10" ht="20.100000000000001" customHeight="1" x14ac:dyDescent="0.2">
      <c r="A83" s="161" t="s">
        <v>152</v>
      </c>
      <c r="B83" s="15">
        <v>19360</v>
      </c>
      <c r="C83" s="15">
        <v>14002</v>
      </c>
      <c r="D83" s="15">
        <v>21594</v>
      </c>
      <c r="E83" s="15">
        <v>4176</v>
      </c>
      <c r="F83" s="15">
        <v>4984</v>
      </c>
      <c r="G83" s="15">
        <v>16258</v>
      </c>
      <c r="H83" s="15">
        <v>3444</v>
      </c>
      <c r="I83" s="15">
        <v>2060</v>
      </c>
      <c r="J83" s="177">
        <f t="shared" si="2"/>
        <v>85878</v>
      </c>
    </row>
    <row r="84" spans="1:10" ht="20.100000000000001" customHeight="1" x14ac:dyDescent="0.2">
      <c r="A84" s="161" t="s">
        <v>153</v>
      </c>
      <c r="B84" s="15">
        <v>2502</v>
      </c>
      <c r="C84" s="15">
        <v>671</v>
      </c>
      <c r="D84" s="15">
        <v>26066</v>
      </c>
      <c r="E84" s="15">
        <v>0</v>
      </c>
      <c r="F84" s="15">
        <v>112</v>
      </c>
      <c r="G84" s="15">
        <v>4520</v>
      </c>
      <c r="H84" s="15">
        <v>6903</v>
      </c>
      <c r="I84" s="15">
        <v>2064</v>
      </c>
      <c r="J84" s="177">
        <f t="shared" si="2"/>
        <v>42838</v>
      </c>
    </row>
    <row r="85" spans="1:10" ht="20.100000000000001" customHeight="1" x14ac:dyDescent="0.2">
      <c r="A85" s="161" t="s">
        <v>154</v>
      </c>
      <c r="B85" s="15">
        <v>70720</v>
      </c>
      <c r="C85" s="15">
        <v>100978</v>
      </c>
      <c r="D85" s="15">
        <v>3789</v>
      </c>
      <c r="E85" s="15">
        <v>24414</v>
      </c>
      <c r="F85" s="15">
        <v>110623</v>
      </c>
      <c r="G85" s="15">
        <v>20189</v>
      </c>
      <c r="H85" s="15">
        <v>843</v>
      </c>
      <c r="I85" s="15">
        <v>85935</v>
      </c>
      <c r="J85" s="177">
        <f t="shared" si="2"/>
        <v>417491</v>
      </c>
    </row>
    <row r="86" spans="1:10" ht="20.100000000000001" customHeight="1" x14ac:dyDescent="0.2">
      <c r="A86" s="161" t="s">
        <v>155</v>
      </c>
      <c r="B86" s="15">
        <v>6626</v>
      </c>
      <c r="C86" s="15">
        <v>91782</v>
      </c>
      <c r="D86" s="15">
        <v>95</v>
      </c>
      <c r="E86" s="15">
        <v>861</v>
      </c>
      <c r="F86" s="15">
        <v>2148</v>
      </c>
      <c r="G86" s="15">
        <v>0</v>
      </c>
      <c r="H86" s="15">
        <v>1</v>
      </c>
      <c r="I86" s="15">
        <v>1060</v>
      </c>
      <c r="J86" s="177">
        <f t="shared" si="2"/>
        <v>102573</v>
      </c>
    </row>
    <row r="87" spans="1:10" ht="20.100000000000001" customHeight="1" x14ac:dyDescent="0.2">
      <c r="A87" s="161" t="s">
        <v>156</v>
      </c>
      <c r="B87" s="15">
        <v>1350</v>
      </c>
      <c r="C87" s="15">
        <v>1166</v>
      </c>
      <c r="D87" s="15">
        <v>0</v>
      </c>
      <c r="E87" s="15">
        <v>1152</v>
      </c>
      <c r="F87" s="15">
        <v>35148</v>
      </c>
      <c r="G87" s="15">
        <v>8888</v>
      </c>
      <c r="H87" s="15">
        <v>0</v>
      </c>
      <c r="I87" s="15">
        <v>4943</v>
      </c>
      <c r="J87" s="177">
        <f t="shared" si="2"/>
        <v>52647</v>
      </c>
    </row>
    <row r="88" spans="1:10" ht="20.100000000000001" customHeight="1" x14ac:dyDescent="0.2">
      <c r="A88" s="161" t="s">
        <v>157</v>
      </c>
      <c r="B88" s="15">
        <v>302528</v>
      </c>
      <c r="C88" s="15">
        <v>106056</v>
      </c>
      <c r="D88" s="15">
        <v>1125205</v>
      </c>
      <c r="E88" s="15">
        <v>45239</v>
      </c>
      <c r="F88" s="15">
        <v>341477</v>
      </c>
      <c r="G88" s="15">
        <v>989403</v>
      </c>
      <c r="H88" s="15">
        <v>181795</v>
      </c>
      <c r="I88" s="15">
        <v>5806</v>
      </c>
      <c r="J88" s="177">
        <f t="shared" si="2"/>
        <v>3097509</v>
      </c>
    </row>
    <row r="89" spans="1:10" ht="20.100000000000001" customHeight="1" x14ac:dyDescent="0.2">
      <c r="A89" s="161" t="s">
        <v>158</v>
      </c>
      <c r="B89" s="15">
        <v>1689890</v>
      </c>
      <c r="C89" s="15">
        <v>1627700</v>
      </c>
      <c r="D89" s="15">
        <v>166935</v>
      </c>
      <c r="E89" s="15">
        <v>2260647</v>
      </c>
      <c r="F89" s="15">
        <v>413763</v>
      </c>
      <c r="G89" s="15">
        <v>1575111</v>
      </c>
      <c r="H89" s="15">
        <v>344196</v>
      </c>
      <c r="I89" s="15">
        <v>53455</v>
      </c>
      <c r="J89" s="177">
        <f t="shared" si="2"/>
        <v>8131697</v>
      </c>
    </row>
    <row r="90" spans="1:10" ht="20.100000000000001" customHeight="1" x14ac:dyDescent="0.2">
      <c r="A90" s="161" t="s">
        <v>198</v>
      </c>
      <c r="B90" s="15">
        <v>0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77">
        <f t="shared" si="2"/>
        <v>0</v>
      </c>
    </row>
    <row r="91" spans="1:10" ht="14.25" customHeight="1" thickBot="1" x14ac:dyDescent="0.25">
      <c r="A91" s="68" t="s">
        <v>10</v>
      </c>
      <c r="B91" s="53">
        <f>SUM(B56:B90)</f>
        <v>2672776</v>
      </c>
      <c r="C91" s="53">
        <f t="shared" ref="C91:I91" si="3">SUM(C56:C90)</f>
        <v>4148371</v>
      </c>
      <c r="D91" s="53">
        <f t="shared" si="3"/>
        <v>2137895</v>
      </c>
      <c r="E91" s="53">
        <f t="shared" si="3"/>
        <v>3048013</v>
      </c>
      <c r="F91" s="53">
        <f t="shared" si="3"/>
        <v>1481858</v>
      </c>
      <c r="G91" s="53">
        <f t="shared" si="3"/>
        <v>3194106</v>
      </c>
      <c r="H91" s="53">
        <f t="shared" si="3"/>
        <v>1517913</v>
      </c>
      <c r="I91" s="53">
        <f t="shared" si="3"/>
        <v>761604</v>
      </c>
      <c r="J91" s="54">
        <f>SUM(J56:J90)</f>
        <v>18962536</v>
      </c>
    </row>
    <row r="92" spans="1:10" x14ac:dyDescent="0.2">
      <c r="A92" s="109" t="s">
        <v>159</v>
      </c>
      <c r="B92" s="110"/>
      <c r="C92" s="110"/>
      <c r="D92" s="110"/>
      <c r="E92" s="103"/>
      <c r="F92" s="103"/>
      <c r="G92" s="103"/>
      <c r="H92" s="103"/>
      <c r="I92" s="103"/>
      <c r="J92" s="103"/>
    </row>
    <row r="93" spans="1:10" x14ac:dyDescent="0.2">
      <c r="A93" s="109"/>
      <c r="B93" s="110"/>
      <c r="C93" s="110"/>
      <c r="D93" s="110"/>
      <c r="E93" s="103"/>
      <c r="F93" s="103"/>
      <c r="G93" s="103"/>
      <c r="H93" s="103"/>
      <c r="I93" s="103"/>
      <c r="J93" s="103"/>
    </row>
    <row r="94" spans="1:10" x14ac:dyDescent="0.2">
      <c r="A94" s="109"/>
      <c r="B94" s="110"/>
      <c r="C94" s="110"/>
      <c r="D94" s="110"/>
      <c r="E94" s="103"/>
      <c r="F94" s="103"/>
      <c r="G94" s="103"/>
      <c r="H94" s="103"/>
      <c r="I94" s="103"/>
      <c r="J94" s="103"/>
    </row>
    <row r="95" spans="1:10" x14ac:dyDescent="0.2">
      <c r="A95" s="75"/>
      <c r="B95" s="103"/>
      <c r="C95" s="103"/>
      <c r="D95" s="103"/>
      <c r="E95" s="103"/>
      <c r="F95" s="103"/>
      <c r="G95" s="103"/>
      <c r="H95" s="103"/>
      <c r="I95" s="103"/>
      <c r="J95" s="103"/>
    </row>
    <row r="96" spans="1:10" x14ac:dyDescent="0.2">
      <c r="A96" s="103"/>
      <c r="B96" s="103"/>
      <c r="C96" s="103"/>
      <c r="D96" s="103"/>
      <c r="E96" s="103"/>
      <c r="F96" s="103"/>
      <c r="G96" s="103"/>
      <c r="H96" s="103"/>
      <c r="I96" s="103"/>
      <c r="J96" s="103"/>
    </row>
    <row r="97" spans="1:10" x14ac:dyDescent="0.2">
      <c r="A97" s="103"/>
      <c r="B97" s="103"/>
      <c r="C97" s="103"/>
      <c r="D97" s="103"/>
      <c r="E97" s="103"/>
      <c r="F97" s="103"/>
      <c r="G97" s="103"/>
      <c r="H97" s="103"/>
      <c r="I97" s="103"/>
      <c r="J97" s="103"/>
    </row>
    <row r="98" spans="1:10" ht="15.75" x14ac:dyDescent="0.25">
      <c r="A98" s="77"/>
      <c r="B98" s="77"/>
      <c r="C98" s="77"/>
      <c r="D98" s="77"/>
      <c r="E98" s="77"/>
      <c r="F98" s="77"/>
      <c r="G98" s="77"/>
      <c r="H98" s="77"/>
      <c r="I98" s="77"/>
      <c r="J98" s="77"/>
    </row>
    <row r="99" spans="1:10" ht="15.75" x14ac:dyDescent="0.25">
      <c r="A99" s="199" t="s">
        <v>216</v>
      </c>
      <c r="B99" s="199"/>
      <c r="C99" s="199"/>
      <c r="D99" s="199"/>
      <c r="E99" s="199"/>
      <c r="F99" s="199"/>
      <c r="G99" s="199"/>
      <c r="H99" s="199"/>
      <c r="I99" s="199"/>
      <c r="J99" s="199"/>
    </row>
    <row r="100" spans="1:10" ht="15.75" x14ac:dyDescent="0.25">
      <c r="A100" s="199" t="s">
        <v>162</v>
      </c>
      <c r="B100" s="199"/>
      <c r="C100" s="199"/>
      <c r="D100" s="199"/>
      <c r="E100" s="199"/>
      <c r="F100" s="199"/>
      <c r="G100" s="199"/>
      <c r="H100" s="199"/>
      <c r="I100" s="199"/>
      <c r="J100" s="199"/>
    </row>
    <row r="101" spans="1:10" ht="7.5" customHeight="1" thickBot="1" x14ac:dyDescent="0.25">
      <c r="A101" s="103"/>
      <c r="B101" s="103"/>
      <c r="C101" s="103"/>
      <c r="D101" s="103"/>
      <c r="E101" s="103"/>
      <c r="F101" s="103"/>
      <c r="G101" s="103"/>
      <c r="H101" s="103"/>
      <c r="I101" s="103"/>
      <c r="J101" s="103"/>
    </row>
    <row r="102" spans="1:10" x14ac:dyDescent="0.2">
      <c r="A102" s="180" t="s">
        <v>1</v>
      </c>
      <c r="B102" s="181" t="s">
        <v>2</v>
      </c>
      <c r="C102" s="181" t="s">
        <v>3</v>
      </c>
      <c r="D102" s="181" t="s">
        <v>4</v>
      </c>
      <c r="E102" s="181" t="s">
        <v>5</v>
      </c>
      <c r="F102" s="181" t="s">
        <v>6</v>
      </c>
      <c r="G102" s="181" t="s">
        <v>7</v>
      </c>
      <c r="H102" s="181" t="s">
        <v>8</v>
      </c>
      <c r="I102" s="181" t="s">
        <v>9</v>
      </c>
      <c r="J102" s="182" t="s">
        <v>10</v>
      </c>
    </row>
    <row r="103" spans="1:10" ht="20.100000000000001" customHeight="1" x14ac:dyDescent="0.2">
      <c r="A103" s="161" t="s">
        <v>125</v>
      </c>
      <c r="B103" s="15">
        <v>77400</v>
      </c>
      <c r="C103" s="15">
        <v>3370542</v>
      </c>
      <c r="D103" s="15">
        <v>3143714</v>
      </c>
      <c r="E103" s="15">
        <v>1785150</v>
      </c>
      <c r="F103" s="15">
        <v>104309</v>
      </c>
      <c r="G103" s="15">
        <v>0</v>
      </c>
      <c r="H103" s="15">
        <v>164383</v>
      </c>
      <c r="I103" s="15">
        <v>71793</v>
      </c>
      <c r="J103" s="177">
        <f>SUM(B103:I103)</f>
        <v>8717291</v>
      </c>
    </row>
    <row r="104" spans="1:10" ht="20.100000000000001" customHeight="1" x14ac:dyDescent="0.2">
      <c r="A104" s="161" t="s">
        <v>126</v>
      </c>
      <c r="B104" s="15">
        <v>164671</v>
      </c>
      <c r="C104" s="15">
        <v>51608</v>
      </c>
      <c r="D104" s="15">
        <v>59022</v>
      </c>
      <c r="E104" s="15">
        <v>34168</v>
      </c>
      <c r="F104" s="15">
        <v>132231</v>
      </c>
      <c r="G104" s="15">
        <v>79753</v>
      </c>
      <c r="H104" s="15">
        <v>396074</v>
      </c>
      <c r="I104" s="15">
        <v>52277</v>
      </c>
      <c r="J104" s="177">
        <f>SUM(B104:I104)</f>
        <v>969804</v>
      </c>
    </row>
    <row r="105" spans="1:10" ht="20.100000000000001" customHeight="1" x14ac:dyDescent="0.2">
      <c r="A105" s="161" t="s">
        <v>127</v>
      </c>
      <c r="B105" s="15">
        <v>4392</v>
      </c>
      <c r="C105" s="15">
        <v>8140</v>
      </c>
      <c r="D105" s="15">
        <v>33805</v>
      </c>
      <c r="E105" s="15">
        <v>2175</v>
      </c>
      <c r="F105" s="15">
        <v>0</v>
      </c>
      <c r="G105" s="15">
        <v>31601</v>
      </c>
      <c r="H105" s="15">
        <v>7156</v>
      </c>
      <c r="I105" s="15">
        <v>0</v>
      </c>
      <c r="J105" s="177">
        <f t="shared" ref="J105:J137" si="4">SUM(B105:I105)</f>
        <v>87269</v>
      </c>
    </row>
    <row r="106" spans="1:10" ht="20.100000000000001" customHeight="1" x14ac:dyDescent="0.2">
      <c r="A106" s="161" t="s">
        <v>128</v>
      </c>
      <c r="B106" s="15">
        <v>2717</v>
      </c>
      <c r="C106" s="15">
        <v>151352</v>
      </c>
      <c r="D106" s="15">
        <v>869</v>
      </c>
      <c r="E106" s="15">
        <v>2490</v>
      </c>
      <c r="F106" s="15">
        <v>16820</v>
      </c>
      <c r="G106" s="15">
        <v>31368</v>
      </c>
      <c r="H106" s="15">
        <v>1050</v>
      </c>
      <c r="I106" s="15">
        <v>63330</v>
      </c>
      <c r="J106" s="177">
        <f t="shared" si="4"/>
        <v>269996</v>
      </c>
    </row>
    <row r="107" spans="1:10" ht="20.100000000000001" customHeight="1" x14ac:dyDescent="0.2">
      <c r="A107" s="161" t="s">
        <v>129</v>
      </c>
      <c r="B107" s="15">
        <v>150</v>
      </c>
      <c r="C107" s="15">
        <v>632</v>
      </c>
      <c r="D107" s="15">
        <v>11774</v>
      </c>
      <c r="E107" s="15">
        <v>36</v>
      </c>
      <c r="F107" s="15">
        <v>365</v>
      </c>
      <c r="G107" s="15">
        <v>268</v>
      </c>
      <c r="H107" s="15">
        <v>34714</v>
      </c>
      <c r="I107" s="15">
        <v>7077</v>
      </c>
      <c r="J107" s="177">
        <f t="shared" si="4"/>
        <v>55016</v>
      </c>
    </row>
    <row r="108" spans="1:10" ht="20.100000000000001" customHeight="1" x14ac:dyDescent="0.2">
      <c r="A108" s="161" t="s">
        <v>130</v>
      </c>
      <c r="B108" s="15">
        <v>14562</v>
      </c>
      <c r="C108" s="15">
        <v>4797</v>
      </c>
      <c r="D108" s="15">
        <v>7100</v>
      </c>
      <c r="E108" s="15">
        <v>27472</v>
      </c>
      <c r="F108" s="15">
        <v>39935</v>
      </c>
      <c r="G108" s="15">
        <v>23960</v>
      </c>
      <c r="H108" s="15">
        <v>365765</v>
      </c>
      <c r="I108" s="15">
        <v>28837</v>
      </c>
      <c r="J108" s="177">
        <f t="shared" si="4"/>
        <v>512428</v>
      </c>
    </row>
    <row r="109" spans="1:10" ht="20.100000000000001" customHeight="1" x14ac:dyDescent="0.2">
      <c r="A109" s="161" t="s">
        <v>131</v>
      </c>
      <c r="B109" s="15">
        <v>2984</v>
      </c>
      <c r="C109" s="15">
        <v>2351</v>
      </c>
      <c r="D109" s="15">
        <v>4289</v>
      </c>
      <c r="E109" s="15">
        <v>1743</v>
      </c>
      <c r="F109" s="15">
        <v>5537</v>
      </c>
      <c r="G109" s="15">
        <v>39326</v>
      </c>
      <c r="H109" s="15">
        <v>49377</v>
      </c>
      <c r="I109" s="15">
        <v>8968</v>
      </c>
      <c r="J109" s="177">
        <f t="shared" si="4"/>
        <v>114575</v>
      </c>
    </row>
    <row r="110" spans="1:10" ht="20.100000000000001" customHeight="1" x14ac:dyDescent="0.2">
      <c r="A110" s="161" t="s">
        <v>132</v>
      </c>
      <c r="B110" s="15">
        <v>1469</v>
      </c>
      <c r="C110" s="15">
        <v>2</v>
      </c>
      <c r="D110" s="15">
        <v>53</v>
      </c>
      <c r="E110" s="15">
        <v>6</v>
      </c>
      <c r="F110" s="15">
        <v>772</v>
      </c>
      <c r="G110" s="15">
        <v>2470</v>
      </c>
      <c r="H110" s="15">
        <v>8177</v>
      </c>
      <c r="I110" s="15">
        <v>0</v>
      </c>
      <c r="J110" s="177">
        <f t="shared" si="4"/>
        <v>12949</v>
      </c>
    </row>
    <row r="111" spans="1:10" ht="20.100000000000001" customHeight="1" x14ac:dyDescent="0.2">
      <c r="A111" s="161" t="s">
        <v>133</v>
      </c>
      <c r="B111" s="15">
        <v>59500</v>
      </c>
      <c r="C111" s="15">
        <v>5200</v>
      </c>
      <c r="D111" s="15">
        <v>59439</v>
      </c>
      <c r="E111" s="15">
        <v>4762</v>
      </c>
      <c r="F111" s="15">
        <v>57100</v>
      </c>
      <c r="G111" s="15">
        <v>136556</v>
      </c>
      <c r="H111" s="15">
        <v>259939</v>
      </c>
      <c r="I111" s="15">
        <v>8234</v>
      </c>
      <c r="J111" s="177">
        <f t="shared" si="4"/>
        <v>590730</v>
      </c>
    </row>
    <row r="112" spans="1:10" ht="20.100000000000001" customHeight="1" x14ac:dyDescent="0.2">
      <c r="A112" s="161" t="s">
        <v>134</v>
      </c>
      <c r="B112" s="15">
        <v>109473</v>
      </c>
      <c r="C112" s="15">
        <v>67837</v>
      </c>
      <c r="D112" s="15">
        <v>11630</v>
      </c>
      <c r="E112" s="15">
        <v>162897</v>
      </c>
      <c r="F112" s="15">
        <v>60128</v>
      </c>
      <c r="G112" s="15">
        <v>28572</v>
      </c>
      <c r="H112" s="15">
        <v>281808</v>
      </c>
      <c r="I112" s="15">
        <v>24872</v>
      </c>
      <c r="J112" s="177">
        <f t="shared" si="4"/>
        <v>747217</v>
      </c>
    </row>
    <row r="113" spans="1:10" ht="20.100000000000001" customHeight="1" x14ac:dyDescent="0.2">
      <c r="A113" s="161" t="s">
        <v>135</v>
      </c>
      <c r="B113" s="15">
        <v>2696</v>
      </c>
      <c r="C113" s="15">
        <v>112324</v>
      </c>
      <c r="D113" s="15">
        <v>427</v>
      </c>
      <c r="E113" s="15">
        <v>6552</v>
      </c>
      <c r="F113" s="15">
        <v>135362</v>
      </c>
      <c r="G113" s="15">
        <v>203762</v>
      </c>
      <c r="H113" s="15">
        <v>2610</v>
      </c>
      <c r="I113" s="15">
        <v>80007</v>
      </c>
      <c r="J113" s="177">
        <f t="shared" si="4"/>
        <v>543740</v>
      </c>
    </row>
    <row r="114" spans="1:10" ht="20.100000000000001" customHeight="1" x14ac:dyDescent="0.2">
      <c r="A114" s="161" t="s">
        <v>136</v>
      </c>
      <c r="B114" s="15">
        <v>36</v>
      </c>
      <c r="C114" s="15">
        <v>200</v>
      </c>
      <c r="D114" s="15">
        <v>21548</v>
      </c>
      <c r="E114" s="15">
        <v>912708</v>
      </c>
      <c r="F114" s="15">
        <v>60890</v>
      </c>
      <c r="G114" s="15">
        <v>87486</v>
      </c>
      <c r="H114" s="15">
        <v>3679</v>
      </c>
      <c r="I114" s="15">
        <v>0</v>
      </c>
      <c r="J114" s="177">
        <f t="shared" si="4"/>
        <v>1086547</v>
      </c>
    </row>
    <row r="115" spans="1:10" ht="20.100000000000001" customHeight="1" x14ac:dyDescent="0.2">
      <c r="A115" s="161" t="s">
        <v>137</v>
      </c>
      <c r="B115" s="15">
        <v>26253</v>
      </c>
      <c r="C115" s="15">
        <v>1146916</v>
      </c>
      <c r="D115" s="15">
        <v>7668</v>
      </c>
      <c r="E115" s="15">
        <v>94570</v>
      </c>
      <c r="F115" s="15">
        <v>289190</v>
      </c>
      <c r="G115" s="15">
        <v>112425</v>
      </c>
      <c r="H115" s="15">
        <v>2566</v>
      </c>
      <c r="I115" s="15">
        <v>70260</v>
      </c>
      <c r="J115" s="177">
        <f t="shared" si="4"/>
        <v>1749848</v>
      </c>
    </row>
    <row r="116" spans="1:10" ht="20.100000000000001" customHeight="1" x14ac:dyDescent="0.2">
      <c r="A116" s="161" t="s">
        <v>138</v>
      </c>
      <c r="B116" s="15">
        <v>654566</v>
      </c>
      <c r="C116" s="15">
        <v>158392</v>
      </c>
      <c r="D116" s="15">
        <v>356262</v>
      </c>
      <c r="E116" s="15">
        <v>858654</v>
      </c>
      <c r="F116" s="15">
        <v>358455</v>
      </c>
      <c r="G116" s="15">
        <v>88335</v>
      </c>
      <c r="H116" s="15">
        <v>153447</v>
      </c>
      <c r="I116" s="15">
        <v>97094</v>
      </c>
      <c r="J116" s="177">
        <f t="shared" si="4"/>
        <v>2725205</v>
      </c>
    </row>
    <row r="117" spans="1:10" ht="20.100000000000001" customHeight="1" x14ac:dyDescent="0.2">
      <c r="A117" s="161" t="s">
        <v>139</v>
      </c>
      <c r="B117" s="15">
        <v>239169</v>
      </c>
      <c r="C117" s="15">
        <v>18605</v>
      </c>
      <c r="D117" s="15">
        <v>151100</v>
      </c>
      <c r="E117" s="15">
        <v>90871</v>
      </c>
      <c r="F117" s="15">
        <v>140712</v>
      </c>
      <c r="G117" s="15">
        <v>85051</v>
      </c>
      <c r="H117" s="15">
        <v>67596</v>
      </c>
      <c r="I117" s="15">
        <v>7317</v>
      </c>
      <c r="J117" s="177">
        <f t="shared" si="4"/>
        <v>800421</v>
      </c>
    </row>
    <row r="118" spans="1:10" ht="20.100000000000001" customHeight="1" x14ac:dyDescent="0.2">
      <c r="A118" s="161" t="s">
        <v>140</v>
      </c>
      <c r="B118" s="15">
        <v>104</v>
      </c>
      <c r="C118" s="15">
        <v>0</v>
      </c>
      <c r="D118" s="15">
        <v>0</v>
      </c>
      <c r="E118" s="15">
        <v>90465</v>
      </c>
      <c r="F118" s="15">
        <v>18410</v>
      </c>
      <c r="G118" s="15">
        <v>34</v>
      </c>
      <c r="H118" s="15">
        <v>0</v>
      </c>
      <c r="I118" s="15">
        <v>0</v>
      </c>
      <c r="J118" s="177">
        <f t="shared" si="4"/>
        <v>109013</v>
      </c>
    </row>
    <row r="119" spans="1:10" ht="20.100000000000001" customHeight="1" x14ac:dyDescent="0.2">
      <c r="A119" s="161" t="s">
        <v>141</v>
      </c>
      <c r="B119" s="15">
        <v>206600</v>
      </c>
      <c r="C119" s="15">
        <v>126221</v>
      </c>
      <c r="D119" s="15">
        <v>18064</v>
      </c>
      <c r="E119" s="15">
        <v>72656</v>
      </c>
      <c r="F119" s="15">
        <v>156232</v>
      </c>
      <c r="G119" s="15">
        <v>30179</v>
      </c>
      <c r="H119" s="15">
        <v>26585</v>
      </c>
      <c r="I119" s="15">
        <v>89460</v>
      </c>
      <c r="J119" s="177">
        <f t="shared" si="4"/>
        <v>725997</v>
      </c>
    </row>
    <row r="120" spans="1:10" ht="20.100000000000001" customHeight="1" x14ac:dyDescent="0.2">
      <c r="A120" s="161" t="s">
        <v>142</v>
      </c>
      <c r="B120" s="15">
        <v>171092</v>
      </c>
      <c r="C120" s="15">
        <v>3375</v>
      </c>
      <c r="D120" s="15">
        <v>27821</v>
      </c>
      <c r="E120" s="15">
        <v>55687</v>
      </c>
      <c r="F120" s="15">
        <v>64783</v>
      </c>
      <c r="G120" s="15">
        <v>30740</v>
      </c>
      <c r="H120" s="15">
        <v>58929</v>
      </c>
      <c r="I120" s="15">
        <v>516</v>
      </c>
      <c r="J120" s="177">
        <f t="shared" si="4"/>
        <v>412943</v>
      </c>
    </row>
    <row r="121" spans="1:10" ht="20.100000000000001" customHeight="1" x14ac:dyDescent="0.2">
      <c r="A121" s="161" t="s">
        <v>143</v>
      </c>
      <c r="B121" s="15">
        <v>16445</v>
      </c>
      <c r="C121" s="15">
        <v>2</v>
      </c>
      <c r="D121" s="15">
        <v>113493</v>
      </c>
      <c r="E121" s="15">
        <v>67837</v>
      </c>
      <c r="F121" s="15">
        <v>356007</v>
      </c>
      <c r="G121" s="15">
        <v>24444</v>
      </c>
      <c r="H121" s="15">
        <v>380287</v>
      </c>
      <c r="I121" s="15">
        <v>281</v>
      </c>
      <c r="J121" s="177">
        <f t="shared" si="4"/>
        <v>958796</v>
      </c>
    </row>
    <row r="122" spans="1:10" ht="20.100000000000001" customHeight="1" x14ac:dyDescent="0.2">
      <c r="A122" s="161" t="s">
        <v>144</v>
      </c>
      <c r="B122" s="15">
        <v>31643</v>
      </c>
      <c r="C122" s="15">
        <v>2805</v>
      </c>
      <c r="D122" s="15">
        <v>35133</v>
      </c>
      <c r="E122" s="15">
        <v>39348</v>
      </c>
      <c r="F122" s="15">
        <v>88970</v>
      </c>
      <c r="G122" s="15">
        <v>5440</v>
      </c>
      <c r="H122" s="15">
        <v>12140</v>
      </c>
      <c r="I122" s="15">
        <v>625</v>
      </c>
      <c r="J122" s="177">
        <f t="shared" si="4"/>
        <v>216104</v>
      </c>
    </row>
    <row r="123" spans="1:10" ht="20.100000000000001" customHeight="1" x14ac:dyDescent="0.2">
      <c r="A123" s="161" t="s">
        <v>217</v>
      </c>
      <c r="B123" s="15">
        <v>448</v>
      </c>
      <c r="C123" s="15">
        <v>264</v>
      </c>
      <c r="D123" s="15">
        <v>172</v>
      </c>
      <c r="E123" s="15">
        <v>17554</v>
      </c>
      <c r="F123" s="15">
        <v>6115</v>
      </c>
      <c r="G123" s="15">
        <v>1407</v>
      </c>
      <c r="H123" s="15">
        <v>80</v>
      </c>
      <c r="I123" s="15">
        <v>84</v>
      </c>
      <c r="J123" s="177">
        <f t="shared" si="4"/>
        <v>26124</v>
      </c>
    </row>
    <row r="124" spans="1:10" ht="20.100000000000001" customHeight="1" x14ac:dyDescent="0.2">
      <c r="A124" s="161" t="s">
        <v>218</v>
      </c>
      <c r="B124" s="15">
        <v>969</v>
      </c>
      <c r="C124" s="15">
        <v>0</v>
      </c>
      <c r="D124" s="15">
        <v>837</v>
      </c>
      <c r="E124" s="15">
        <v>31000</v>
      </c>
      <c r="F124" s="15">
        <v>8231</v>
      </c>
      <c r="G124" s="15">
        <v>2205</v>
      </c>
      <c r="H124" s="15">
        <v>1889</v>
      </c>
      <c r="I124" s="15">
        <v>61</v>
      </c>
      <c r="J124" s="177">
        <f t="shared" si="4"/>
        <v>45192</v>
      </c>
    </row>
    <row r="125" spans="1:10" ht="20.100000000000001" customHeight="1" x14ac:dyDescent="0.2">
      <c r="A125" s="161" t="s">
        <v>147</v>
      </c>
      <c r="B125" s="15">
        <v>116795</v>
      </c>
      <c r="C125" s="15">
        <v>659</v>
      </c>
      <c r="D125" s="15">
        <v>7767</v>
      </c>
      <c r="E125" s="15">
        <v>35443</v>
      </c>
      <c r="F125" s="15">
        <v>260928</v>
      </c>
      <c r="G125" s="15">
        <v>4997</v>
      </c>
      <c r="H125" s="15">
        <v>7976</v>
      </c>
      <c r="I125" s="15">
        <v>846</v>
      </c>
      <c r="J125" s="177">
        <f t="shared" si="4"/>
        <v>435411</v>
      </c>
    </row>
    <row r="126" spans="1:10" ht="20.100000000000001" customHeight="1" x14ac:dyDescent="0.2">
      <c r="A126" s="161" t="s">
        <v>148</v>
      </c>
      <c r="B126" s="15">
        <v>850000</v>
      </c>
      <c r="C126" s="15">
        <v>0</v>
      </c>
      <c r="D126" s="15">
        <v>476000</v>
      </c>
      <c r="E126" s="15">
        <v>0</v>
      </c>
      <c r="F126" s="15">
        <v>210000</v>
      </c>
      <c r="G126" s="15">
        <v>1022510</v>
      </c>
      <c r="H126" s="15">
        <v>1046000</v>
      </c>
      <c r="I126" s="15">
        <v>0</v>
      </c>
      <c r="J126" s="177">
        <f t="shared" si="4"/>
        <v>3604510</v>
      </c>
    </row>
    <row r="127" spans="1:10" ht="20.100000000000001" customHeight="1" x14ac:dyDescent="0.2">
      <c r="A127" s="161" t="s">
        <v>149</v>
      </c>
      <c r="B127" s="15">
        <v>166</v>
      </c>
      <c r="C127" s="15">
        <v>20</v>
      </c>
      <c r="D127" s="15">
        <v>1102</v>
      </c>
      <c r="E127" s="15">
        <v>410052</v>
      </c>
      <c r="F127" s="15">
        <v>51871</v>
      </c>
      <c r="G127" s="15">
        <v>23924</v>
      </c>
      <c r="H127" s="15">
        <v>1332</v>
      </c>
      <c r="I127" s="15">
        <v>168</v>
      </c>
      <c r="J127" s="177">
        <f t="shared" si="4"/>
        <v>488635</v>
      </c>
    </row>
    <row r="128" spans="1:10" ht="20.100000000000001" customHeight="1" x14ac:dyDescent="0.2">
      <c r="A128" s="161" t="s">
        <v>219</v>
      </c>
      <c r="B128" s="15">
        <v>455406</v>
      </c>
      <c r="C128" s="15">
        <v>8756</v>
      </c>
      <c r="D128" s="15">
        <v>55190</v>
      </c>
      <c r="E128" s="15">
        <v>7270</v>
      </c>
      <c r="F128" s="15">
        <v>31259</v>
      </c>
      <c r="G128" s="15">
        <v>13917</v>
      </c>
      <c r="H128" s="15">
        <v>18760</v>
      </c>
      <c r="I128" s="15">
        <v>12634</v>
      </c>
      <c r="J128" s="177">
        <f t="shared" si="4"/>
        <v>603192</v>
      </c>
    </row>
    <row r="129" spans="1:10" ht="20.100000000000001" customHeight="1" x14ac:dyDescent="0.2">
      <c r="A129" s="161" t="s">
        <v>220</v>
      </c>
      <c r="B129" s="15">
        <v>11581</v>
      </c>
      <c r="C129" s="15">
        <v>47826</v>
      </c>
      <c r="D129" s="15">
        <v>184</v>
      </c>
      <c r="E129" s="15">
        <v>1325</v>
      </c>
      <c r="F129" s="15">
        <v>118118</v>
      </c>
      <c r="G129" s="15">
        <v>1089</v>
      </c>
      <c r="H129" s="15">
        <v>143</v>
      </c>
      <c r="I129" s="15">
        <v>11802</v>
      </c>
      <c r="J129" s="177">
        <f t="shared" si="4"/>
        <v>192068</v>
      </c>
    </row>
    <row r="130" spans="1:10" ht="20.100000000000001" customHeight="1" x14ac:dyDescent="0.2">
      <c r="A130" s="161" t="s">
        <v>221</v>
      </c>
      <c r="B130" s="15">
        <v>27617</v>
      </c>
      <c r="C130" s="15">
        <v>3527</v>
      </c>
      <c r="D130" s="15">
        <v>76610</v>
      </c>
      <c r="E130" s="15">
        <v>2832</v>
      </c>
      <c r="F130" s="15">
        <v>4949</v>
      </c>
      <c r="G130" s="15">
        <v>8332</v>
      </c>
      <c r="H130" s="15">
        <v>12824</v>
      </c>
      <c r="I130" s="15">
        <v>2738</v>
      </c>
      <c r="J130" s="177">
        <f t="shared" si="4"/>
        <v>139429</v>
      </c>
    </row>
    <row r="131" spans="1:10" ht="20.100000000000001" customHeight="1" x14ac:dyDescent="0.2">
      <c r="A131" s="161" t="s">
        <v>222</v>
      </c>
      <c r="B131" s="15">
        <v>2721</v>
      </c>
      <c r="C131" s="15">
        <v>877</v>
      </c>
      <c r="D131" s="15">
        <v>30720</v>
      </c>
      <c r="E131" s="15">
        <v>0</v>
      </c>
      <c r="F131" s="15">
        <v>146</v>
      </c>
      <c r="G131" s="15">
        <v>3016</v>
      </c>
      <c r="H131" s="15">
        <v>10725</v>
      </c>
      <c r="I131" s="15">
        <v>1742</v>
      </c>
      <c r="J131" s="177">
        <f t="shared" si="4"/>
        <v>49947</v>
      </c>
    </row>
    <row r="132" spans="1:10" ht="20.100000000000001" customHeight="1" x14ac:dyDescent="0.2">
      <c r="A132" s="161" t="s">
        <v>223</v>
      </c>
      <c r="B132" s="15">
        <v>228236</v>
      </c>
      <c r="C132" s="15">
        <v>118042</v>
      </c>
      <c r="D132" s="15">
        <v>3031</v>
      </c>
      <c r="E132" s="15">
        <v>8556</v>
      </c>
      <c r="F132" s="15">
        <v>97936</v>
      </c>
      <c r="G132" s="15">
        <v>37531</v>
      </c>
      <c r="H132" s="15">
        <v>1779</v>
      </c>
      <c r="I132" s="15">
        <v>197441</v>
      </c>
      <c r="J132" s="177">
        <f t="shared" si="4"/>
        <v>692552</v>
      </c>
    </row>
    <row r="133" spans="1:10" ht="20.100000000000001" customHeight="1" x14ac:dyDescent="0.2">
      <c r="A133" s="161" t="s">
        <v>224</v>
      </c>
      <c r="B133" s="15">
        <v>10749</v>
      </c>
      <c r="C133" s="15">
        <v>23468</v>
      </c>
      <c r="D133" s="15">
        <v>110</v>
      </c>
      <c r="E133" s="15">
        <v>864</v>
      </c>
      <c r="F133" s="15">
        <v>6023</v>
      </c>
      <c r="G133" s="15">
        <v>0</v>
      </c>
      <c r="H133" s="15">
        <v>1</v>
      </c>
      <c r="I133" s="15">
        <v>1660</v>
      </c>
      <c r="J133" s="177">
        <f t="shared" si="4"/>
        <v>42875</v>
      </c>
    </row>
    <row r="134" spans="1:10" ht="20.100000000000001" customHeight="1" x14ac:dyDescent="0.2">
      <c r="A134" s="161" t="s">
        <v>225</v>
      </c>
      <c r="B134" s="15">
        <v>2062</v>
      </c>
      <c r="C134" s="15">
        <v>2067</v>
      </c>
      <c r="D134" s="15">
        <v>0</v>
      </c>
      <c r="E134" s="15">
        <v>96</v>
      </c>
      <c r="F134" s="15">
        <v>17780</v>
      </c>
      <c r="G134" s="15">
        <v>17615</v>
      </c>
      <c r="H134" s="15">
        <v>0</v>
      </c>
      <c r="I134" s="15">
        <v>5781</v>
      </c>
      <c r="J134" s="177">
        <f t="shared" si="4"/>
        <v>45401</v>
      </c>
    </row>
    <row r="135" spans="1:10" ht="20.100000000000001" customHeight="1" x14ac:dyDescent="0.2">
      <c r="A135" s="161" t="s">
        <v>226</v>
      </c>
      <c r="B135" s="15">
        <v>1741132</v>
      </c>
      <c r="C135" s="15">
        <v>494420</v>
      </c>
      <c r="D135" s="15">
        <v>10088421</v>
      </c>
      <c r="E135" s="15">
        <v>226666</v>
      </c>
      <c r="F135" s="15">
        <v>1573696</v>
      </c>
      <c r="G135" s="15">
        <v>5171599</v>
      </c>
      <c r="H135" s="15">
        <v>1486911</v>
      </c>
      <c r="I135" s="15">
        <v>240509</v>
      </c>
      <c r="J135" s="177">
        <f t="shared" si="4"/>
        <v>21023354</v>
      </c>
    </row>
    <row r="136" spans="1:10" ht="20.100000000000001" customHeight="1" x14ac:dyDescent="0.2">
      <c r="A136" s="161" t="s">
        <v>227</v>
      </c>
      <c r="B136" s="15">
        <v>299619</v>
      </c>
      <c r="C136" s="15">
        <v>214281</v>
      </c>
      <c r="D136" s="15">
        <v>50157</v>
      </c>
      <c r="E136" s="15">
        <v>141847</v>
      </c>
      <c r="F136" s="15">
        <v>73804</v>
      </c>
      <c r="G136" s="15">
        <v>352000</v>
      </c>
      <c r="H136" s="15">
        <v>100735</v>
      </c>
      <c r="I136" s="15">
        <v>61129</v>
      </c>
      <c r="J136" s="177">
        <f t="shared" si="4"/>
        <v>1293572</v>
      </c>
    </row>
    <row r="137" spans="1:10" ht="20.100000000000001" customHeight="1" thickBot="1" x14ac:dyDescent="0.25">
      <c r="A137" s="162" t="s">
        <v>198</v>
      </c>
      <c r="B137" s="178">
        <v>0</v>
      </c>
      <c r="C137" s="178">
        <v>0</v>
      </c>
      <c r="D137" s="178">
        <v>0</v>
      </c>
      <c r="E137" s="178">
        <v>0</v>
      </c>
      <c r="F137" s="178">
        <v>0</v>
      </c>
      <c r="G137" s="178">
        <v>0</v>
      </c>
      <c r="H137" s="178">
        <v>0</v>
      </c>
      <c r="I137" s="178">
        <v>0</v>
      </c>
      <c r="J137" s="179">
        <f t="shared" si="4"/>
        <v>0</v>
      </c>
    </row>
    <row r="138" spans="1:10" x14ac:dyDescent="0.2">
      <c r="A138" s="109" t="s">
        <v>159</v>
      </c>
      <c r="B138" s="110"/>
      <c r="C138" s="110"/>
      <c r="D138" s="110"/>
      <c r="E138" s="103"/>
      <c r="F138" s="103"/>
      <c r="G138" s="103"/>
      <c r="H138" s="103"/>
      <c r="I138" s="103"/>
      <c r="J138" s="103"/>
    </row>
    <row r="139" spans="1:10" x14ac:dyDescent="0.2">
      <c r="A139" s="111" t="s">
        <v>175</v>
      </c>
      <c r="B139" s="110"/>
      <c r="C139" s="110"/>
      <c r="D139" s="110"/>
      <c r="E139" s="103"/>
      <c r="F139" s="103"/>
      <c r="G139" s="103"/>
      <c r="H139" s="103"/>
      <c r="I139" s="103"/>
      <c r="J139" s="103"/>
    </row>
    <row r="140" spans="1:10" x14ac:dyDescent="0.2">
      <c r="A140" s="111" t="s">
        <v>176</v>
      </c>
      <c r="B140" s="110"/>
      <c r="C140" s="110"/>
      <c r="D140" s="110"/>
      <c r="E140" s="103"/>
      <c r="F140" s="103"/>
      <c r="G140" s="103"/>
      <c r="H140" s="103"/>
      <c r="I140" s="103"/>
      <c r="J140" s="103"/>
    </row>
    <row r="141" spans="1:10" x14ac:dyDescent="0.2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</row>
    <row r="142" spans="1:10" x14ac:dyDescent="0.2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</row>
    <row r="143" spans="1:10" x14ac:dyDescent="0.2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</row>
    <row r="144" spans="1:10" x14ac:dyDescent="0.2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</row>
    <row r="145" spans="1:10" x14ac:dyDescent="0.2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</row>
    <row r="146" spans="1:10" x14ac:dyDescent="0.2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</row>
    <row r="147" spans="1:10" x14ac:dyDescent="0.2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</row>
    <row r="148" spans="1:10" x14ac:dyDescent="0.2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</row>
    <row r="149" spans="1:10" x14ac:dyDescent="0.2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</row>
    <row r="150" spans="1:10" x14ac:dyDescent="0.2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</row>
    <row r="151" spans="1:10" x14ac:dyDescent="0.2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</row>
    <row r="152" spans="1:10" x14ac:dyDescent="0.2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</row>
    <row r="153" spans="1:10" x14ac:dyDescent="0.2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</row>
    <row r="154" spans="1:10" x14ac:dyDescent="0.2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</row>
    <row r="155" spans="1:10" x14ac:dyDescent="0.2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</row>
    <row r="156" spans="1:10" x14ac:dyDescent="0.2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</row>
    <row r="157" spans="1:10" x14ac:dyDescent="0.2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</row>
    <row r="158" spans="1:10" x14ac:dyDescent="0.2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</row>
    <row r="159" spans="1:10" x14ac:dyDescent="0.2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</row>
    <row r="160" spans="1:10" x14ac:dyDescent="0.2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</row>
    <row r="161" spans="1:10" x14ac:dyDescent="0.2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</row>
    <row r="162" spans="1:10" x14ac:dyDescent="0.2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</row>
    <row r="163" spans="1:10" x14ac:dyDescent="0.2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</row>
    <row r="164" spans="1:10" x14ac:dyDescent="0.2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</row>
    <row r="165" spans="1:10" x14ac:dyDescent="0.2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</row>
    <row r="166" spans="1:10" x14ac:dyDescent="0.2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</row>
    <row r="167" spans="1:10" x14ac:dyDescent="0.2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</row>
    <row r="168" spans="1:10" x14ac:dyDescent="0.2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</row>
    <row r="169" spans="1:10" x14ac:dyDescent="0.2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</row>
    <row r="170" spans="1:10" x14ac:dyDescent="0.2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</row>
    <row r="171" spans="1:10" x14ac:dyDescent="0.2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</row>
    <row r="172" spans="1:10" x14ac:dyDescent="0.2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</row>
    <row r="173" spans="1:10" x14ac:dyDescent="0.2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</row>
    <row r="174" spans="1:10" x14ac:dyDescent="0.2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</row>
    <row r="175" spans="1:10" x14ac:dyDescent="0.2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</row>
    <row r="176" spans="1:10" x14ac:dyDescent="0.2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</row>
    <row r="177" spans="1:10" x14ac:dyDescent="0.2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</row>
    <row r="178" spans="1:10" x14ac:dyDescent="0.2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</row>
    <row r="179" spans="1:10" x14ac:dyDescent="0.2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</row>
    <row r="180" spans="1:10" x14ac:dyDescent="0.2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</row>
    <row r="181" spans="1:10" x14ac:dyDescent="0.2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</row>
    <row r="182" spans="1:10" x14ac:dyDescent="0.2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</row>
    <row r="183" spans="1:10" x14ac:dyDescent="0.2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</row>
  </sheetData>
  <mergeCells count="6">
    <mergeCell ref="A100:J100"/>
    <mergeCell ref="A6:J6"/>
    <mergeCell ref="A7:J7"/>
    <mergeCell ref="A52:J52"/>
    <mergeCell ref="A53:J53"/>
    <mergeCell ref="A99:J9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73"/>
  <sheetViews>
    <sheetView workbookViewId="0">
      <selection activeCell="D107" sqref="D107"/>
    </sheetView>
  </sheetViews>
  <sheetFormatPr baseColWidth="10" defaultRowHeight="12.75" x14ac:dyDescent="0.2"/>
  <cols>
    <col min="1" max="10" width="16.7109375" style="107" customWidth="1"/>
    <col min="11" max="19" width="11.42578125" style="103"/>
    <col min="20" max="256" width="11.42578125" style="107"/>
    <col min="257" max="257" width="17.85546875" style="107" customWidth="1"/>
    <col min="258" max="258" width="14.28515625" style="107" customWidth="1"/>
    <col min="259" max="259" width="14.85546875" style="107" customWidth="1"/>
    <col min="260" max="260" width="15.42578125" style="107" customWidth="1"/>
    <col min="261" max="261" width="15.5703125" style="107" customWidth="1"/>
    <col min="262" max="262" width="13.42578125" style="107" customWidth="1"/>
    <col min="263" max="263" width="13.5703125" style="107" customWidth="1"/>
    <col min="264" max="264" width="13.42578125" style="107" customWidth="1"/>
    <col min="265" max="265" width="13.28515625" style="107" bestFit="1" customWidth="1"/>
    <col min="266" max="266" width="16" style="107" customWidth="1"/>
    <col min="267" max="512" width="11.42578125" style="107"/>
    <col min="513" max="513" width="17.85546875" style="107" customWidth="1"/>
    <col min="514" max="514" width="14.28515625" style="107" customWidth="1"/>
    <col min="515" max="515" width="14.85546875" style="107" customWidth="1"/>
    <col min="516" max="516" width="15.42578125" style="107" customWidth="1"/>
    <col min="517" max="517" width="15.5703125" style="107" customWidth="1"/>
    <col min="518" max="518" width="13.42578125" style="107" customWidth="1"/>
    <col min="519" max="519" width="13.5703125" style="107" customWidth="1"/>
    <col min="520" max="520" width="13.42578125" style="107" customWidth="1"/>
    <col min="521" max="521" width="13.28515625" style="107" bestFit="1" customWidth="1"/>
    <col min="522" max="522" width="16" style="107" customWidth="1"/>
    <col min="523" max="768" width="11.42578125" style="107"/>
    <col min="769" max="769" width="17.85546875" style="107" customWidth="1"/>
    <col min="770" max="770" width="14.28515625" style="107" customWidth="1"/>
    <col min="771" max="771" width="14.85546875" style="107" customWidth="1"/>
    <col min="772" max="772" width="15.42578125" style="107" customWidth="1"/>
    <col min="773" max="773" width="15.5703125" style="107" customWidth="1"/>
    <col min="774" max="774" width="13.42578125" style="107" customWidth="1"/>
    <col min="775" max="775" width="13.5703125" style="107" customWidth="1"/>
    <col min="776" max="776" width="13.42578125" style="107" customWidth="1"/>
    <col min="777" max="777" width="13.28515625" style="107" bestFit="1" customWidth="1"/>
    <col min="778" max="778" width="16" style="107" customWidth="1"/>
    <col min="779" max="1024" width="11.42578125" style="107"/>
    <col min="1025" max="1025" width="17.85546875" style="107" customWidth="1"/>
    <col min="1026" max="1026" width="14.28515625" style="107" customWidth="1"/>
    <col min="1027" max="1027" width="14.85546875" style="107" customWidth="1"/>
    <col min="1028" max="1028" width="15.42578125" style="107" customWidth="1"/>
    <col min="1029" max="1029" width="15.5703125" style="107" customWidth="1"/>
    <col min="1030" max="1030" width="13.42578125" style="107" customWidth="1"/>
    <col min="1031" max="1031" width="13.5703125" style="107" customWidth="1"/>
    <col min="1032" max="1032" width="13.42578125" style="107" customWidth="1"/>
    <col min="1033" max="1033" width="13.28515625" style="107" bestFit="1" customWidth="1"/>
    <col min="1034" max="1034" width="16" style="107" customWidth="1"/>
    <col min="1035" max="1280" width="11.42578125" style="107"/>
    <col min="1281" max="1281" width="17.85546875" style="107" customWidth="1"/>
    <col min="1282" max="1282" width="14.28515625" style="107" customWidth="1"/>
    <col min="1283" max="1283" width="14.85546875" style="107" customWidth="1"/>
    <col min="1284" max="1284" width="15.42578125" style="107" customWidth="1"/>
    <col min="1285" max="1285" width="15.5703125" style="107" customWidth="1"/>
    <col min="1286" max="1286" width="13.42578125" style="107" customWidth="1"/>
    <col min="1287" max="1287" width="13.5703125" style="107" customWidth="1"/>
    <col min="1288" max="1288" width="13.42578125" style="107" customWidth="1"/>
    <col min="1289" max="1289" width="13.28515625" style="107" bestFit="1" customWidth="1"/>
    <col min="1290" max="1290" width="16" style="107" customWidth="1"/>
    <col min="1291" max="1536" width="11.42578125" style="107"/>
    <col min="1537" max="1537" width="17.85546875" style="107" customWidth="1"/>
    <col min="1538" max="1538" width="14.28515625" style="107" customWidth="1"/>
    <col min="1539" max="1539" width="14.85546875" style="107" customWidth="1"/>
    <col min="1540" max="1540" width="15.42578125" style="107" customWidth="1"/>
    <col min="1541" max="1541" width="15.5703125" style="107" customWidth="1"/>
    <col min="1542" max="1542" width="13.42578125" style="107" customWidth="1"/>
    <col min="1543" max="1543" width="13.5703125" style="107" customWidth="1"/>
    <col min="1544" max="1544" width="13.42578125" style="107" customWidth="1"/>
    <col min="1545" max="1545" width="13.28515625" style="107" bestFit="1" customWidth="1"/>
    <col min="1546" max="1546" width="16" style="107" customWidth="1"/>
    <col min="1547" max="1792" width="11.42578125" style="107"/>
    <col min="1793" max="1793" width="17.85546875" style="107" customWidth="1"/>
    <col min="1794" max="1794" width="14.28515625" style="107" customWidth="1"/>
    <col min="1795" max="1795" width="14.85546875" style="107" customWidth="1"/>
    <col min="1796" max="1796" width="15.42578125" style="107" customWidth="1"/>
    <col min="1797" max="1797" width="15.5703125" style="107" customWidth="1"/>
    <col min="1798" max="1798" width="13.42578125" style="107" customWidth="1"/>
    <col min="1799" max="1799" width="13.5703125" style="107" customWidth="1"/>
    <col min="1800" max="1800" width="13.42578125" style="107" customWidth="1"/>
    <col min="1801" max="1801" width="13.28515625" style="107" bestFit="1" customWidth="1"/>
    <col min="1802" max="1802" width="16" style="107" customWidth="1"/>
    <col min="1803" max="2048" width="11.42578125" style="107"/>
    <col min="2049" max="2049" width="17.85546875" style="107" customWidth="1"/>
    <col min="2050" max="2050" width="14.28515625" style="107" customWidth="1"/>
    <col min="2051" max="2051" width="14.85546875" style="107" customWidth="1"/>
    <col min="2052" max="2052" width="15.42578125" style="107" customWidth="1"/>
    <col min="2053" max="2053" width="15.5703125" style="107" customWidth="1"/>
    <col min="2054" max="2054" width="13.42578125" style="107" customWidth="1"/>
    <col min="2055" max="2055" width="13.5703125" style="107" customWidth="1"/>
    <col min="2056" max="2056" width="13.42578125" style="107" customWidth="1"/>
    <col min="2057" max="2057" width="13.28515625" style="107" bestFit="1" customWidth="1"/>
    <col min="2058" max="2058" width="16" style="107" customWidth="1"/>
    <col min="2059" max="2304" width="11.42578125" style="107"/>
    <col min="2305" max="2305" width="17.85546875" style="107" customWidth="1"/>
    <col min="2306" max="2306" width="14.28515625" style="107" customWidth="1"/>
    <col min="2307" max="2307" width="14.85546875" style="107" customWidth="1"/>
    <col min="2308" max="2308" width="15.42578125" style="107" customWidth="1"/>
    <col min="2309" max="2309" width="15.5703125" style="107" customWidth="1"/>
    <col min="2310" max="2310" width="13.42578125" style="107" customWidth="1"/>
    <col min="2311" max="2311" width="13.5703125" style="107" customWidth="1"/>
    <col min="2312" max="2312" width="13.42578125" style="107" customWidth="1"/>
    <col min="2313" max="2313" width="13.28515625" style="107" bestFit="1" customWidth="1"/>
    <col min="2314" max="2314" width="16" style="107" customWidth="1"/>
    <col min="2315" max="2560" width="11.42578125" style="107"/>
    <col min="2561" max="2561" width="17.85546875" style="107" customWidth="1"/>
    <col min="2562" max="2562" width="14.28515625" style="107" customWidth="1"/>
    <col min="2563" max="2563" width="14.85546875" style="107" customWidth="1"/>
    <col min="2564" max="2564" width="15.42578125" style="107" customWidth="1"/>
    <col min="2565" max="2565" width="15.5703125" style="107" customWidth="1"/>
    <col min="2566" max="2566" width="13.42578125" style="107" customWidth="1"/>
    <col min="2567" max="2567" width="13.5703125" style="107" customWidth="1"/>
    <col min="2568" max="2568" width="13.42578125" style="107" customWidth="1"/>
    <col min="2569" max="2569" width="13.28515625" style="107" bestFit="1" customWidth="1"/>
    <col min="2570" max="2570" width="16" style="107" customWidth="1"/>
    <col min="2571" max="2816" width="11.42578125" style="107"/>
    <col min="2817" max="2817" width="17.85546875" style="107" customWidth="1"/>
    <col min="2818" max="2818" width="14.28515625" style="107" customWidth="1"/>
    <col min="2819" max="2819" width="14.85546875" style="107" customWidth="1"/>
    <col min="2820" max="2820" width="15.42578125" style="107" customWidth="1"/>
    <col min="2821" max="2821" width="15.5703125" style="107" customWidth="1"/>
    <col min="2822" max="2822" width="13.42578125" style="107" customWidth="1"/>
    <col min="2823" max="2823" width="13.5703125" style="107" customWidth="1"/>
    <col min="2824" max="2824" width="13.42578125" style="107" customWidth="1"/>
    <col min="2825" max="2825" width="13.28515625" style="107" bestFit="1" customWidth="1"/>
    <col min="2826" max="2826" width="16" style="107" customWidth="1"/>
    <col min="2827" max="3072" width="11.42578125" style="107"/>
    <col min="3073" max="3073" width="17.85546875" style="107" customWidth="1"/>
    <col min="3074" max="3074" width="14.28515625" style="107" customWidth="1"/>
    <col min="3075" max="3075" width="14.85546875" style="107" customWidth="1"/>
    <col min="3076" max="3076" width="15.42578125" style="107" customWidth="1"/>
    <col min="3077" max="3077" width="15.5703125" style="107" customWidth="1"/>
    <col min="3078" max="3078" width="13.42578125" style="107" customWidth="1"/>
    <col min="3079" max="3079" width="13.5703125" style="107" customWidth="1"/>
    <col min="3080" max="3080" width="13.42578125" style="107" customWidth="1"/>
    <col min="3081" max="3081" width="13.28515625" style="107" bestFit="1" customWidth="1"/>
    <col min="3082" max="3082" width="16" style="107" customWidth="1"/>
    <col min="3083" max="3328" width="11.42578125" style="107"/>
    <col min="3329" max="3329" width="17.85546875" style="107" customWidth="1"/>
    <col min="3330" max="3330" width="14.28515625" style="107" customWidth="1"/>
    <col min="3331" max="3331" width="14.85546875" style="107" customWidth="1"/>
    <col min="3332" max="3332" width="15.42578125" style="107" customWidth="1"/>
    <col min="3333" max="3333" width="15.5703125" style="107" customWidth="1"/>
    <col min="3334" max="3334" width="13.42578125" style="107" customWidth="1"/>
    <col min="3335" max="3335" width="13.5703125" style="107" customWidth="1"/>
    <col min="3336" max="3336" width="13.42578125" style="107" customWidth="1"/>
    <col min="3337" max="3337" width="13.28515625" style="107" bestFit="1" customWidth="1"/>
    <col min="3338" max="3338" width="16" style="107" customWidth="1"/>
    <col min="3339" max="3584" width="11.42578125" style="107"/>
    <col min="3585" max="3585" width="17.85546875" style="107" customWidth="1"/>
    <col min="3586" max="3586" width="14.28515625" style="107" customWidth="1"/>
    <col min="3587" max="3587" width="14.85546875" style="107" customWidth="1"/>
    <col min="3588" max="3588" width="15.42578125" style="107" customWidth="1"/>
    <col min="3589" max="3589" width="15.5703125" style="107" customWidth="1"/>
    <col min="3590" max="3590" width="13.42578125" style="107" customWidth="1"/>
    <col min="3591" max="3591" width="13.5703125" style="107" customWidth="1"/>
    <col min="3592" max="3592" width="13.42578125" style="107" customWidth="1"/>
    <col min="3593" max="3593" width="13.28515625" style="107" bestFit="1" customWidth="1"/>
    <col min="3594" max="3594" width="16" style="107" customWidth="1"/>
    <col min="3595" max="3840" width="11.42578125" style="107"/>
    <col min="3841" max="3841" width="17.85546875" style="107" customWidth="1"/>
    <col min="3842" max="3842" width="14.28515625" style="107" customWidth="1"/>
    <col min="3843" max="3843" width="14.85546875" style="107" customWidth="1"/>
    <col min="3844" max="3844" width="15.42578125" style="107" customWidth="1"/>
    <col min="3845" max="3845" width="15.5703125" style="107" customWidth="1"/>
    <col min="3846" max="3846" width="13.42578125" style="107" customWidth="1"/>
    <col min="3847" max="3847" width="13.5703125" style="107" customWidth="1"/>
    <col min="3848" max="3848" width="13.42578125" style="107" customWidth="1"/>
    <col min="3849" max="3849" width="13.28515625" style="107" bestFit="1" customWidth="1"/>
    <col min="3850" max="3850" width="16" style="107" customWidth="1"/>
    <col min="3851" max="4096" width="11.42578125" style="107"/>
    <col min="4097" max="4097" width="17.85546875" style="107" customWidth="1"/>
    <col min="4098" max="4098" width="14.28515625" style="107" customWidth="1"/>
    <col min="4099" max="4099" width="14.85546875" style="107" customWidth="1"/>
    <col min="4100" max="4100" width="15.42578125" style="107" customWidth="1"/>
    <col min="4101" max="4101" width="15.5703125" style="107" customWidth="1"/>
    <col min="4102" max="4102" width="13.42578125" style="107" customWidth="1"/>
    <col min="4103" max="4103" width="13.5703125" style="107" customWidth="1"/>
    <col min="4104" max="4104" width="13.42578125" style="107" customWidth="1"/>
    <col min="4105" max="4105" width="13.28515625" style="107" bestFit="1" customWidth="1"/>
    <col min="4106" max="4106" width="16" style="107" customWidth="1"/>
    <col min="4107" max="4352" width="11.42578125" style="107"/>
    <col min="4353" max="4353" width="17.85546875" style="107" customWidth="1"/>
    <col min="4354" max="4354" width="14.28515625" style="107" customWidth="1"/>
    <col min="4355" max="4355" width="14.85546875" style="107" customWidth="1"/>
    <col min="4356" max="4356" width="15.42578125" style="107" customWidth="1"/>
    <col min="4357" max="4357" width="15.5703125" style="107" customWidth="1"/>
    <col min="4358" max="4358" width="13.42578125" style="107" customWidth="1"/>
    <col min="4359" max="4359" width="13.5703125" style="107" customWidth="1"/>
    <col min="4360" max="4360" width="13.42578125" style="107" customWidth="1"/>
    <col min="4361" max="4361" width="13.28515625" style="107" bestFit="1" customWidth="1"/>
    <col min="4362" max="4362" width="16" style="107" customWidth="1"/>
    <col min="4363" max="4608" width="11.42578125" style="107"/>
    <col min="4609" max="4609" width="17.85546875" style="107" customWidth="1"/>
    <col min="4610" max="4610" width="14.28515625" style="107" customWidth="1"/>
    <col min="4611" max="4611" width="14.85546875" style="107" customWidth="1"/>
    <col min="4612" max="4612" width="15.42578125" style="107" customWidth="1"/>
    <col min="4613" max="4613" width="15.5703125" style="107" customWidth="1"/>
    <col min="4614" max="4614" width="13.42578125" style="107" customWidth="1"/>
    <col min="4615" max="4615" width="13.5703125" style="107" customWidth="1"/>
    <col min="4616" max="4616" width="13.42578125" style="107" customWidth="1"/>
    <col min="4617" max="4617" width="13.28515625" style="107" bestFit="1" customWidth="1"/>
    <col min="4618" max="4618" width="16" style="107" customWidth="1"/>
    <col min="4619" max="4864" width="11.42578125" style="107"/>
    <col min="4865" max="4865" width="17.85546875" style="107" customWidth="1"/>
    <col min="4866" max="4866" width="14.28515625" style="107" customWidth="1"/>
    <col min="4867" max="4867" width="14.85546875" style="107" customWidth="1"/>
    <col min="4868" max="4868" width="15.42578125" style="107" customWidth="1"/>
    <col min="4869" max="4869" width="15.5703125" style="107" customWidth="1"/>
    <col min="4870" max="4870" width="13.42578125" style="107" customWidth="1"/>
    <col min="4871" max="4871" width="13.5703125" style="107" customWidth="1"/>
    <col min="4872" max="4872" width="13.42578125" style="107" customWidth="1"/>
    <col min="4873" max="4873" width="13.28515625" style="107" bestFit="1" customWidth="1"/>
    <col min="4874" max="4874" width="16" style="107" customWidth="1"/>
    <col min="4875" max="5120" width="11.42578125" style="107"/>
    <col min="5121" max="5121" width="17.85546875" style="107" customWidth="1"/>
    <col min="5122" max="5122" width="14.28515625" style="107" customWidth="1"/>
    <col min="5123" max="5123" width="14.85546875" style="107" customWidth="1"/>
    <col min="5124" max="5124" width="15.42578125" style="107" customWidth="1"/>
    <col min="5125" max="5125" width="15.5703125" style="107" customWidth="1"/>
    <col min="5126" max="5126" width="13.42578125" style="107" customWidth="1"/>
    <col min="5127" max="5127" width="13.5703125" style="107" customWidth="1"/>
    <col min="5128" max="5128" width="13.42578125" style="107" customWidth="1"/>
    <col min="5129" max="5129" width="13.28515625" style="107" bestFit="1" customWidth="1"/>
    <col min="5130" max="5130" width="16" style="107" customWidth="1"/>
    <col min="5131" max="5376" width="11.42578125" style="107"/>
    <col min="5377" max="5377" width="17.85546875" style="107" customWidth="1"/>
    <col min="5378" max="5378" width="14.28515625" style="107" customWidth="1"/>
    <col min="5379" max="5379" width="14.85546875" style="107" customWidth="1"/>
    <col min="5380" max="5380" width="15.42578125" style="107" customWidth="1"/>
    <col min="5381" max="5381" width="15.5703125" style="107" customWidth="1"/>
    <col min="5382" max="5382" width="13.42578125" style="107" customWidth="1"/>
    <col min="5383" max="5383" width="13.5703125" style="107" customWidth="1"/>
    <col min="5384" max="5384" width="13.42578125" style="107" customWidth="1"/>
    <col min="5385" max="5385" width="13.28515625" style="107" bestFit="1" customWidth="1"/>
    <col min="5386" max="5386" width="16" style="107" customWidth="1"/>
    <col min="5387" max="5632" width="11.42578125" style="107"/>
    <col min="5633" max="5633" width="17.85546875" style="107" customWidth="1"/>
    <col min="5634" max="5634" width="14.28515625" style="107" customWidth="1"/>
    <col min="5635" max="5635" width="14.85546875" style="107" customWidth="1"/>
    <col min="5636" max="5636" width="15.42578125" style="107" customWidth="1"/>
    <col min="5637" max="5637" width="15.5703125" style="107" customWidth="1"/>
    <col min="5638" max="5638" width="13.42578125" style="107" customWidth="1"/>
    <col min="5639" max="5639" width="13.5703125" style="107" customWidth="1"/>
    <col min="5640" max="5640" width="13.42578125" style="107" customWidth="1"/>
    <col min="5641" max="5641" width="13.28515625" style="107" bestFit="1" customWidth="1"/>
    <col min="5642" max="5642" width="16" style="107" customWidth="1"/>
    <col min="5643" max="5888" width="11.42578125" style="107"/>
    <col min="5889" max="5889" width="17.85546875" style="107" customWidth="1"/>
    <col min="5890" max="5890" width="14.28515625" style="107" customWidth="1"/>
    <col min="5891" max="5891" width="14.85546875" style="107" customWidth="1"/>
    <col min="5892" max="5892" width="15.42578125" style="107" customWidth="1"/>
    <col min="5893" max="5893" width="15.5703125" style="107" customWidth="1"/>
    <col min="5894" max="5894" width="13.42578125" style="107" customWidth="1"/>
    <col min="5895" max="5895" width="13.5703125" style="107" customWidth="1"/>
    <col min="5896" max="5896" width="13.42578125" style="107" customWidth="1"/>
    <col min="5897" max="5897" width="13.28515625" style="107" bestFit="1" customWidth="1"/>
    <col min="5898" max="5898" width="16" style="107" customWidth="1"/>
    <col min="5899" max="6144" width="11.42578125" style="107"/>
    <col min="6145" max="6145" width="17.85546875" style="107" customWidth="1"/>
    <col min="6146" max="6146" width="14.28515625" style="107" customWidth="1"/>
    <col min="6147" max="6147" width="14.85546875" style="107" customWidth="1"/>
    <col min="6148" max="6148" width="15.42578125" style="107" customWidth="1"/>
    <col min="6149" max="6149" width="15.5703125" style="107" customWidth="1"/>
    <col min="6150" max="6150" width="13.42578125" style="107" customWidth="1"/>
    <col min="6151" max="6151" width="13.5703125" style="107" customWidth="1"/>
    <col min="6152" max="6152" width="13.42578125" style="107" customWidth="1"/>
    <col min="6153" max="6153" width="13.28515625" style="107" bestFit="1" customWidth="1"/>
    <col min="6154" max="6154" width="16" style="107" customWidth="1"/>
    <col min="6155" max="6400" width="11.42578125" style="107"/>
    <col min="6401" max="6401" width="17.85546875" style="107" customWidth="1"/>
    <col min="6402" max="6402" width="14.28515625" style="107" customWidth="1"/>
    <col min="6403" max="6403" width="14.85546875" style="107" customWidth="1"/>
    <col min="6404" max="6404" width="15.42578125" style="107" customWidth="1"/>
    <col min="6405" max="6405" width="15.5703125" style="107" customWidth="1"/>
    <col min="6406" max="6406" width="13.42578125" style="107" customWidth="1"/>
    <col min="6407" max="6407" width="13.5703125" style="107" customWidth="1"/>
    <col min="6408" max="6408" width="13.42578125" style="107" customWidth="1"/>
    <col min="6409" max="6409" width="13.28515625" style="107" bestFit="1" customWidth="1"/>
    <col min="6410" max="6410" width="16" style="107" customWidth="1"/>
    <col min="6411" max="6656" width="11.42578125" style="107"/>
    <col min="6657" max="6657" width="17.85546875" style="107" customWidth="1"/>
    <col min="6658" max="6658" width="14.28515625" style="107" customWidth="1"/>
    <col min="6659" max="6659" width="14.85546875" style="107" customWidth="1"/>
    <col min="6660" max="6660" width="15.42578125" style="107" customWidth="1"/>
    <col min="6661" max="6661" width="15.5703125" style="107" customWidth="1"/>
    <col min="6662" max="6662" width="13.42578125" style="107" customWidth="1"/>
    <col min="6663" max="6663" width="13.5703125" style="107" customWidth="1"/>
    <col min="6664" max="6664" width="13.42578125" style="107" customWidth="1"/>
    <col min="6665" max="6665" width="13.28515625" style="107" bestFit="1" customWidth="1"/>
    <col min="6666" max="6666" width="16" style="107" customWidth="1"/>
    <col min="6667" max="6912" width="11.42578125" style="107"/>
    <col min="6913" max="6913" width="17.85546875" style="107" customWidth="1"/>
    <col min="6914" max="6914" width="14.28515625" style="107" customWidth="1"/>
    <col min="6915" max="6915" width="14.85546875" style="107" customWidth="1"/>
    <col min="6916" max="6916" width="15.42578125" style="107" customWidth="1"/>
    <col min="6917" max="6917" width="15.5703125" style="107" customWidth="1"/>
    <col min="6918" max="6918" width="13.42578125" style="107" customWidth="1"/>
    <col min="6919" max="6919" width="13.5703125" style="107" customWidth="1"/>
    <col min="6920" max="6920" width="13.42578125" style="107" customWidth="1"/>
    <col min="6921" max="6921" width="13.28515625" style="107" bestFit="1" customWidth="1"/>
    <col min="6922" max="6922" width="16" style="107" customWidth="1"/>
    <col min="6923" max="7168" width="11.42578125" style="107"/>
    <col min="7169" max="7169" width="17.85546875" style="107" customWidth="1"/>
    <col min="7170" max="7170" width="14.28515625" style="107" customWidth="1"/>
    <col min="7171" max="7171" width="14.85546875" style="107" customWidth="1"/>
    <col min="7172" max="7172" width="15.42578125" style="107" customWidth="1"/>
    <col min="7173" max="7173" width="15.5703125" style="107" customWidth="1"/>
    <col min="7174" max="7174" width="13.42578125" style="107" customWidth="1"/>
    <col min="7175" max="7175" width="13.5703125" style="107" customWidth="1"/>
    <col min="7176" max="7176" width="13.42578125" style="107" customWidth="1"/>
    <col min="7177" max="7177" width="13.28515625" style="107" bestFit="1" customWidth="1"/>
    <col min="7178" max="7178" width="16" style="107" customWidth="1"/>
    <col min="7179" max="7424" width="11.42578125" style="107"/>
    <col min="7425" max="7425" width="17.85546875" style="107" customWidth="1"/>
    <col min="7426" max="7426" width="14.28515625" style="107" customWidth="1"/>
    <col min="7427" max="7427" width="14.85546875" style="107" customWidth="1"/>
    <col min="7428" max="7428" width="15.42578125" style="107" customWidth="1"/>
    <col min="7429" max="7429" width="15.5703125" style="107" customWidth="1"/>
    <col min="7430" max="7430" width="13.42578125" style="107" customWidth="1"/>
    <col min="7431" max="7431" width="13.5703125" style="107" customWidth="1"/>
    <col min="7432" max="7432" width="13.42578125" style="107" customWidth="1"/>
    <col min="7433" max="7433" width="13.28515625" style="107" bestFit="1" customWidth="1"/>
    <col min="7434" max="7434" width="16" style="107" customWidth="1"/>
    <col min="7435" max="7680" width="11.42578125" style="107"/>
    <col min="7681" max="7681" width="17.85546875" style="107" customWidth="1"/>
    <col min="7682" max="7682" width="14.28515625" style="107" customWidth="1"/>
    <col min="7683" max="7683" width="14.85546875" style="107" customWidth="1"/>
    <col min="7684" max="7684" width="15.42578125" style="107" customWidth="1"/>
    <col min="7685" max="7685" width="15.5703125" style="107" customWidth="1"/>
    <col min="7686" max="7686" width="13.42578125" style="107" customWidth="1"/>
    <col min="7687" max="7687" width="13.5703125" style="107" customWidth="1"/>
    <col min="7688" max="7688" width="13.42578125" style="107" customWidth="1"/>
    <col min="7689" max="7689" width="13.28515625" style="107" bestFit="1" customWidth="1"/>
    <col min="7690" max="7690" width="16" style="107" customWidth="1"/>
    <col min="7691" max="7936" width="11.42578125" style="107"/>
    <col min="7937" max="7937" width="17.85546875" style="107" customWidth="1"/>
    <col min="7938" max="7938" width="14.28515625" style="107" customWidth="1"/>
    <col min="7939" max="7939" width="14.85546875" style="107" customWidth="1"/>
    <col min="7940" max="7940" width="15.42578125" style="107" customWidth="1"/>
    <col min="7941" max="7941" width="15.5703125" style="107" customWidth="1"/>
    <col min="7942" max="7942" width="13.42578125" style="107" customWidth="1"/>
    <col min="7943" max="7943" width="13.5703125" style="107" customWidth="1"/>
    <col min="7944" max="7944" width="13.42578125" style="107" customWidth="1"/>
    <col min="7945" max="7945" width="13.28515625" style="107" bestFit="1" customWidth="1"/>
    <col min="7946" max="7946" width="16" style="107" customWidth="1"/>
    <col min="7947" max="8192" width="11.42578125" style="107"/>
    <col min="8193" max="8193" width="17.85546875" style="107" customWidth="1"/>
    <col min="8194" max="8194" width="14.28515625" style="107" customWidth="1"/>
    <col min="8195" max="8195" width="14.85546875" style="107" customWidth="1"/>
    <col min="8196" max="8196" width="15.42578125" style="107" customWidth="1"/>
    <col min="8197" max="8197" width="15.5703125" style="107" customWidth="1"/>
    <col min="8198" max="8198" width="13.42578125" style="107" customWidth="1"/>
    <col min="8199" max="8199" width="13.5703125" style="107" customWidth="1"/>
    <col min="8200" max="8200" width="13.42578125" style="107" customWidth="1"/>
    <col min="8201" max="8201" width="13.28515625" style="107" bestFit="1" customWidth="1"/>
    <col min="8202" max="8202" width="16" style="107" customWidth="1"/>
    <col min="8203" max="8448" width="11.42578125" style="107"/>
    <col min="8449" max="8449" width="17.85546875" style="107" customWidth="1"/>
    <col min="8450" max="8450" width="14.28515625" style="107" customWidth="1"/>
    <col min="8451" max="8451" width="14.85546875" style="107" customWidth="1"/>
    <col min="8452" max="8452" width="15.42578125" style="107" customWidth="1"/>
    <col min="8453" max="8453" width="15.5703125" style="107" customWidth="1"/>
    <col min="8454" max="8454" width="13.42578125" style="107" customWidth="1"/>
    <col min="8455" max="8455" width="13.5703125" style="107" customWidth="1"/>
    <col min="8456" max="8456" width="13.42578125" style="107" customWidth="1"/>
    <col min="8457" max="8457" width="13.28515625" style="107" bestFit="1" customWidth="1"/>
    <col min="8458" max="8458" width="16" style="107" customWidth="1"/>
    <col min="8459" max="8704" width="11.42578125" style="107"/>
    <col min="8705" max="8705" width="17.85546875" style="107" customWidth="1"/>
    <col min="8706" max="8706" width="14.28515625" style="107" customWidth="1"/>
    <col min="8707" max="8707" width="14.85546875" style="107" customWidth="1"/>
    <col min="8708" max="8708" width="15.42578125" style="107" customWidth="1"/>
    <col min="8709" max="8709" width="15.5703125" style="107" customWidth="1"/>
    <col min="8710" max="8710" width="13.42578125" style="107" customWidth="1"/>
    <col min="8711" max="8711" width="13.5703125" style="107" customWidth="1"/>
    <col min="8712" max="8712" width="13.42578125" style="107" customWidth="1"/>
    <col min="8713" max="8713" width="13.28515625" style="107" bestFit="1" customWidth="1"/>
    <col min="8714" max="8714" width="16" style="107" customWidth="1"/>
    <col min="8715" max="8960" width="11.42578125" style="107"/>
    <col min="8961" max="8961" width="17.85546875" style="107" customWidth="1"/>
    <col min="8962" max="8962" width="14.28515625" style="107" customWidth="1"/>
    <col min="8963" max="8963" width="14.85546875" style="107" customWidth="1"/>
    <col min="8964" max="8964" width="15.42578125" style="107" customWidth="1"/>
    <col min="8965" max="8965" width="15.5703125" style="107" customWidth="1"/>
    <col min="8966" max="8966" width="13.42578125" style="107" customWidth="1"/>
    <col min="8967" max="8967" width="13.5703125" style="107" customWidth="1"/>
    <col min="8968" max="8968" width="13.42578125" style="107" customWidth="1"/>
    <col min="8969" max="8969" width="13.28515625" style="107" bestFit="1" customWidth="1"/>
    <col min="8970" max="8970" width="16" style="107" customWidth="1"/>
    <col min="8971" max="9216" width="11.42578125" style="107"/>
    <col min="9217" max="9217" width="17.85546875" style="107" customWidth="1"/>
    <col min="9218" max="9218" width="14.28515625" style="107" customWidth="1"/>
    <col min="9219" max="9219" width="14.85546875" style="107" customWidth="1"/>
    <col min="9220" max="9220" width="15.42578125" style="107" customWidth="1"/>
    <col min="9221" max="9221" width="15.5703125" style="107" customWidth="1"/>
    <col min="9222" max="9222" width="13.42578125" style="107" customWidth="1"/>
    <col min="9223" max="9223" width="13.5703125" style="107" customWidth="1"/>
    <col min="9224" max="9224" width="13.42578125" style="107" customWidth="1"/>
    <col min="9225" max="9225" width="13.28515625" style="107" bestFit="1" customWidth="1"/>
    <col min="9226" max="9226" width="16" style="107" customWidth="1"/>
    <col min="9227" max="9472" width="11.42578125" style="107"/>
    <col min="9473" max="9473" width="17.85546875" style="107" customWidth="1"/>
    <col min="9474" max="9474" width="14.28515625" style="107" customWidth="1"/>
    <col min="9475" max="9475" width="14.85546875" style="107" customWidth="1"/>
    <col min="9476" max="9476" width="15.42578125" style="107" customWidth="1"/>
    <col min="9477" max="9477" width="15.5703125" style="107" customWidth="1"/>
    <col min="9478" max="9478" width="13.42578125" style="107" customWidth="1"/>
    <col min="9479" max="9479" width="13.5703125" style="107" customWidth="1"/>
    <col min="9480" max="9480" width="13.42578125" style="107" customWidth="1"/>
    <col min="9481" max="9481" width="13.28515625" style="107" bestFit="1" customWidth="1"/>
    <col min="9482" max="9482" width="16" style="107" customWidth="1"/>
    <col min="9483" max="9728" width="11.42578125" style="107"/>
    <col min="9729" max="9729" width="17.85546875" style="107" customWidth="1"/>
    <col min="9730" max="9730" width="14.28515625" style="107" customWidth="1"/>
    <col min="9731" max="9731" width="14.85546875" style="107" customWidth="1"/>
    <col min="9732" max="9732" width="15.42578125" style="107" customWidth="1"/>
    <col min="9733" max="9733" width="15.5703125" style="107" customWidth="1"/>
    <col min="9734" max="9734" width="13.42578125" style="107" customWidth="1"/>
    <col min="9735" max="9735" width="13.5703125" style="107" customWidth="1"/>
    <col min="9736" max="9736" width="13.42578125" style="107" customWidth="1"/>
    <col min="9737" max="9737" width="13.28515625" style="107" bestFit="1" customWidth="1"/>
    <col min="9738" max="9738" width="16" style="107" customWidth="1"/>
    <col min="9739" max="9984" width="11.42578125" style="107"/>
    <col min="9985" max="9985" width="17.85546875" style="107" customWidth="1"/>
    <col min="9986" max="9986" width="14.28515625" style="107" customWidth="1"/>
    <col min="9987" max="9987" width="14.85546875" style="107" customWidth="1"/>
    <col min="9988" max="9988" width="15.42578125" style="107" customWidth="1"/>
    <col min="9989" max="9989" width="15.5703125" style="107" customWidth="1"/>
    <col min="9990" max="9990" width="13.42578125" style="107" customWidth="1"/>
    <col min="9991" max="9991" width="13.5703125" style="107" customWidth="1"/>
    <col min="9992" max="9992" width="13.42578125" style="107" customWidth="1"/>
    <col min="9993" max="9993" width="13.28515625" style="107" bestFit="1" customWidth="1"/>
    <col min="9994" max="9994" width="16" style="107" customWidth="1"/>
    <col min="9995" max="10240" width="11.42578125" style="107"/>
    <col min="10241" max="10241" width="17.85546875" style="107" customWidth="1"/>
    <col min="10242" max="10242" width="14.28515625" style="107" customWidth="1"/>
    <col min="10243" max="10243" width="14.85546875" style="107" customWidth="1"/>
    <col min="10244" max="10244" width="15.42578125" style="107" customWidth="1"/>
    <col min="10245" max="10245" width="15.5703125" style="107" customWidth="1"/>
    <col min="10246" max="10246" width="13.42578125" style="107" customWidth="1"/>
    <col min="10247" max="10247" width="13.5703125" style="107" customWidth="1"/>
    <col min="10248" max="10248" width="13.42578125" style="107" customWidth="1"/>
    <col min="10249" max="10249" width="13.28515625" style="107" bestFit="1" customWidth="1"/>
    <col min="10250" max="10250" width="16" style="107" customWidth="1"/>
    <col min="10251" max="10496" width="11.42578125" style="107"/>
    <col min="10497" max="10497" width="17.85546875" style="107" customWidth="1"/>
    <col min="10498" max="10498" width="14.28515625" style="107" customWidth="1"/>
    <col min="10499" max="10499" width="14.85546875" style="107" customWidth="1"/>
    <col min="10500" max="10500" width="15.42578125" style="107" customWidth="1"/>
    <col min="10501" max="10501" width="15.5703125" style="107" customWidth="1"/>
    <col min="10502" max="10502" width="13.42578125" style="107" customWidth="1"/>
    <col min="10503" max="10503" width="13.5703125" style="107" customWidth="1"/>
    <col min="10504" max="10504" width="13.42578125" style="107" customWidth="1"/>
    <col min="10505" max="10505" width="13.28515625" style="107" bestFit="1" customWidth="1"/>
    <col min="10506" max="10506" width="16" style="107" customWidth="1"/>
    <col min="10507" max="10752" width="11.42578125" style="107"/>
    <col min="10753" max="10753" width="17.85546875" style="107" customWidth="1"/>
    <col min="10754" max="10754" width="14.28515625" style="107" customWidth="1"/>
    <col min="10755" max="10755" width="14.85546875" style="107" customWidth="1"/>
    <col min="10756" max="10756" width="15.42578125" style="107" customWidth="1"/>
    <col min="10757" max="10757" width="15.5703125" style="107" customWidth="1"/>
    <col min="10758" max="10758" width="13.42578125" style="107" customWidth="1"/>
    <col min="10759" max="10759" width="13.5703125" style="107" customWidth="1"/>
    <col min="10760" max="10760" width="13.42578125" style="107" customWidth="1"/>
    <col min="10761" max="10761" width="13.28515625" style="107" bestFit="1" customWidth="1"/>
    <col min="10762" max="10762" width="16" style="107" customWidth="1"/>
    <col min="10763" max="11008" width="11.42578125" style="107"/>
    <col min="11009" max="11009" width="17.85546875" style="107" customWidth="1"/>
    <col min="11010" max="11010" width="14.28515625" style="107" customWidth="1"/>
    <col min="11011" max="11011" width="14.85546875" style="107" customWidth="1"/>
    <col min="11012" max="11012" width="15.42578125" style="107" customWidth="1"/>
    <col min="11013" max="11013" width="15.5703125" style="107" customWidth="1"/>
    <col min="11014" max="11014" width="13.42578125" style="107" customWidth="1"/>
    <col min="11015" max="11015" width="13.5703125" style="107" customWidth="1"/>
    <col min="11016" max="11016" width="13.42578125" style="107" customWidth="1"/>
    <col min="11017" max="11017" width="13.28515625" style="107" bestFit="1" customWidth="1"/>
    <col min="11018" max="11018" width="16" style="107" customWidth="1"/>
    <col min="11019" max="11264" width="11.42578125" style="107"/>
    <col min="11265" max="11265" width="17.85546875" style="107" customWidth="1"/>
    <col min="11266" max="11266" width="14.28515625" style="107" customWidth="1"/>
    <col min="11267" max="11267" width="14.85546875" style="107" customWidth="1"/>
    <col min="11268" max="11268" width="15.42578125" style="107" customWidth="1"/>
    <col min="11269" max="11269" width="15.5703125" style="107" customWidth="1"/>
    <col min="11270" max="11270" width="13.42578125" style="107" customWidth="1"/>
    <col min="11271" max="11271" width="13.5703125" style="107" customWidth="1"/>
    <col min="11272" max="11272" width="13.42578125" style="107" customWidth="1"/>
    <col min="11273" max="11273" width="13.28515625" style="107" bestFit="1" customWidth="1"/>
    <col min="11274" max="11274" width="16" style="107" customWidth="1"/>
    <col min="11275" max="11520" width="11.42578125" style="107"/>
    <col min="11521" max="11521" width="17.85546875" style="107" customWidth="1"/>
    <col min="11522" max="11522" width="14.28515625" style="107" customWidth="1"/>
    <col min="11523" max="11523" width="14.85546875" style="107" customWidth="1"/>
    <col min="11524" max="11524" width="15.42578125" style="107" customWidth="1"/>
    <col min="11525" max="11525" width="15.5703125" style="107" customWidth="1"/>
    <col min="11526" max="11526" width="13.42578125" style="107" customWidth="1"/>
    <col min="11527" max="11527" width="13.5703125" style="107" customWidth="1"/>
    <col min="11528" max="11528" width="13.42578125" style="107" customWidth="1"/>
    <col min="11529" max="11529" width="13.28515625" style="107" bestFit="1" customWidth="1"/>
    <col min="11530" max="11530" width="16" style="107" customWidth="1"/>
    <col min="11531" max="11776" width="11.42578125" style="107"/>
    <col min="11777" max="11777" width="17.85546875" style="107" customWidth="1"/>
    <col min="11778" max="11778" width="14.28515625" style="107" customWidth="1"/>
    <col min="11779" max="11779" width="14.85546875" style="107" customWidth="1"/>
    <col min="11780" max="11780" width="15.42578125" style="107" customWidth="1"/>
    <col min="11781" max="11781" width="15.5703125" style="107" customWidth="1"/>
    <col min="11782" max="11782" width="13.42578125" style="107" customWidth="1"/>
    <col min="11783" max="11783" width="13.5703125" style="107" customWidth="1"/>
    <col min="11784" max="11784" width="13.42578125" style="107" customWidth="1"/>
    <col min="11785" max="11785" width="13.28515625" style="107" bestFit="1" customWidth="1"/>
    <col min="11786" max="11786" width="16" style="107" customWidth="1"/>
    <col min="11787" max="12032" width="11.42578125" style="107"/>
    <col min="12033" max="12033" width="17.85546875" style="107" customWidth="1"/>
    <col min="12034" max="12034" width="14.28515625" style="107" customWidth="1"/>
    <col min="12035" max="12035" width="14.85546875" style="107" customWidth="1"/>
    <col min="12036" max="12036" width="15.42578125" style="107" customWidth="1"/>
    <col min="12037" max="12037" width="15.5703125" style="107" customWidth="1"/>
    <col min="12038" max="12038" width="13.42578125" style="107" customWidth="1"/>
    <col min="12039" max="12039" width="13.5703125" style="107" customWidth="1"/>
    <col min="12040" max="12040" width="13.42578125" style="107" customWidth="1"/>
    <col min="12041" max="12041" width="13.28515625" style="107" bestFit="1" customWidth="1"/>
    <col min="12042" max="12042" width="16" style="107" customWidth="1"/>
    <col min="12043" max="12288" width="11.42578125" style="107"/>
    <col min="12289" max="12289" width="17.85546875" style="107" customWidth="1"/>
    <col min="12290" max="12290" width="14.28515625" style="107" customWidth="1"/>
    <col min="12291" max="12291" width="14.85546875" style="107" customWidth="1"/>
    <col min="12292" max="12292" width="15.42578125" style="107" customWidth="1"/>
    <col min="12293" max="12293" width="15.5703125" style="107" customWidth="1"/>
    <col min="12294" max="12294" width="13.42578125" style="107" customWidth="1"/>
    <col min="12295" max="12295" width="13.5703125" style="107" customWidth="1"/>
    <col min="12296" max="12296" width="13.42578125" style="107" customWidth="1"/>
    <col min="12297" max="12297" width="13.28515625" style="107" bestFit="1" customWidth="1"/>
    <col min="12298" max="12298" width="16" style="107" customWidth="1"/>
    <col min="12299" max="12544" width="11.42578125" style="107"/>
    <col min="12545" max="12545" width="17.85546875" style="107" customWidth="1"/>
    <col min="12546" max="12546" width="14.28515625" style="107" customWidth="1"/>
    <col min="12547" max="12547" width="14.85546875" style="107" customWidth="1"/>
    <col min="12548" max="12548" width="15.42578125" style="107" customWidth="1"/>
    <col min="12549" max="12549" width="15.5703125" style="107" customWidth="1"/>
    <col min="12550" max="12550" width="13.42578125" style="107" customWidth="1"/>
    <col min="12551" max="12551" width="13.5703125" style="107" customWidth="1"/>
    <col min="12552" max="12552" width="13.42578125" style="107" customWidth="1"/>
    <col min="12553" max="12553" width="13.28515625" style="107" bestFit="1" customWidth="1"/>
    <col min="12554" max="12554" width="16" style="107" customWidth="1"/>
    <col min="12555" max="12800" width="11.42578125" style="107"/>
    <col min="12801" max="12801" width="17.85546875" style="107" customWidth="1"/>
    <col min="12802" max="12802" width="14.28515625" style="107" customWidth="1"/>
    <col min="12803" max="12803" width="14.85546875" style="107" customWidth="1"/>
    <col min="12804" max="12804" width="15.42578125" style="107" customWidth="1"/>
    <col min="12805" max="12805" width="15.5703125" style="107" customWidth="1"/>
    <col min="12806" max="12806" width="13.42578125" style="107" customWidth="1"/>
    <col min="12807" max="12807" width="13.5703125" style="107" customWidth="1"/>
    <col min="12808" max="12808" width="13.42578125" style="107" customWidth="1"/>
    <col min="12809" max="12809" width="13.28515625" style="107" bestFit="1" customWidth="1"/>
    <col min="12810" max="12810" width="16" style="107" customWidth="1"/>
    <col min="12811" max="13056" width="11.42578125" style="107"/>
    <col min="13057" max="13057" width="17.85546875" style="107" customWidth="1"/>
    <col min="13058" max="13058" width="14.28515625" style="107" customWidth="1"/>
    <col min="13059" max="13059" width="14.85546875" style="107" customWidth="1"/>
    <col min="13060" max="13060" width="15.42578125" style="107" customWidth="1"/>
    <col min="13061" max="13061" width="15.5703125" style="107" customWidth="1"/>
    <col min="13062" max="13062" width="13.42578125" style="107" customWidth="1"/>
    <col min="13063" max="13063" width="13.5703125" style="107" customWidth="1"/>
    <col min="13064" max="13064" width="13.42578125" style="107" customWidth="1"/>
    <col min="13065" max="13065" width="13.28515625" style="107" bestFit="1" customWidth="1"/>
    <col min="13066" max="13066" width="16" style="107" customWidth="1"/>
    <col min="13067" max="13312" width="11.42578125" style="107"/>
    <col min="13313" max="13313" width="17.85546875" style="107" customWidth="1"/>
    <col min="13314" max="13314" width="14.28515625" style="107" customWidth="1"/>
    <col min="13315" max="13315" width="14.85546875" style="107" customWidth="1"/>
    <col min="13316" max="13316" width="15.42578125" style="107" customWidth="1"/>
    <col min="13317" max="13317" width="15.5703125" style="107" customWidth="1"/>
    <col min="13318" max="13318" width="13.42578125" style="107" customWidth="1"/>
    <col min="13319" max="13319" width="13.5703125" style="107" customWidth="1"/>
    <col min="13320" max="13320" width="13.42578125" style="107" customWidth="1"/>
    <col min="13321" max="13321" width="13.28515625" style="107" bestFit="1" customWidth="1"/>
    <col min="13322" max="13322" width="16" style="107" customWidth="1"/>
    <col min="13323" max="13568" width="11.42578125" style="107"/>
    <col min="13569" max="13569" width="17.85546875" style="107" customWidth="1"/>
    <col min="13570" max="13570" width="14.28515625" style="107" customWidth="1"/>
    <col min="13571" max="13571" width="14.85546875" style="107" customWidth="1"/>
    <col min="13572" max="13572" width="15.42578125" style="107" customWidth="1"/>
    <col min="13573" max="13573" width="15.5703125" style="107" customWidth="1"/>
    <col min="13574" max="13574" width="13.42578125" style="107" customWidth="1"/>
    <col min="13575" max="13575" width="13.5703125" style="107" customWidth="1"/>
    <col min="13576" max="13576" width="13.42578125" style="107" customWidth="1"/>
    <col min="13577" max="13577" width="13.28515625" style="107" bestFit="1" customWidth="1"/>
    <col min="13578" max="13578" width="16" style="107" customWidth="1"/>
    <col min="13579" max="13824" width="11.42578125" style="107"/>
    <col min="13825" max="13825" width="17.85546875" style="107" customWidth="1"/>
    <col min="13826" max="13826" width="14.28515625" style="107" customWidth="1"/>
    <col min="13827" max="13827" width="14.85546875" style="107" customWidth="1"/>
    <col min="13828" max="13828" width="15.42578125" style="107" customWidth="1"/>
    <col min="13829" max="13829" width="15.5703125" style="107" customWidth="1"/>
    <col min="13830" max="13830" width="13.42578125" style="107" customWidth="1"/>
    <col min="13831" max="13831" width="13.5703125" style="107" customWidth="1"/>
    <col min="13832" max="13832" width="13.42578125" style="107" customWidth="1"/>
    <col min="13833" max="13833" width="13.28515625" style="107" bestFit="1" customWidth="1"/>
    <col min="13834" max="13834" width="16" style="107" customWidth="1"/>
    <col min="13835" max="14080" width="11.42578125" style="107"/>
    <col min="14081" max="14081" width="17.85546875" style="107" customWidth="1"/>
    <col min="14082" max="14082" width="14.28515625" style="107" customWidth="1"/>
    <col min="14083" max="14083" width="14.85546875" style="107" customWidth="1"/>
    <col min="14084" max="14084" width="15.42578125" style="107" customWidth="1"/>
    <col min="14085" max="14085" width="15.5703125" style="107" customWidth="1"/>
    <col min="14086" max="14086" width="13.42578125" style="107" customWidth="1"/>
    <col min="14087" max="14087" width="13.5703125" style="107" customWidth="1"/>
    <col min="14088" max="14088" width="13.42578125" style="107" customWidth="1"/>
    <col min="14089" max="14089" width="13.28515625" style="107" bestFit="1" customWidth="1"/>
    <col min="14090" max="14090" width="16" style="107" customWidth="1"/>
    <col min="14091" max="14336" width="11.42578125" style="107"/>
    <col min="14337" max="14337" width="17.85546875" style="107" customWidth="1"/>
    <col min="14338" max="14338" width="14.28515625" style="107" customWidth="1"/>
    <col min="14339" max="14339" width="14.85546875" style="107" customWidth="1"/>
    <col min="14340" max="14340" width="15.42578125" style="107" customWidth="1"/>
    <col min="14341" max="14341" width="15.5703125" style="107" customWidth="1"/>
    <col min="14342" max="14342" width="13.42578125" style="107" customWidth="1"/>
    <col min="14343" max="14343" width="13.5703125" style="107" customWidth="1"/>
    <col min="14344" max="14344" width="13.42578125" style="107" customWidth="1"/>
    <col min="14345" max="14345" width="13.28515625" style="107" bestFit="1" customWidth="1"/>
    <col min="14346" max="14346" width="16" style="107" customWidth="1"/>
    <col min="14347" max="14592" width="11.42578125" style="107"/>
    <col min="14593" max="14593" width="17.85546875" style="107" customWidth="1"/>
    <col min="14594" max="14594" width="14.28515625" style="107" customWidth="1"/>
    <col min="14595" max="14595" width="14.85546875" style="107" customWidth="1"/>
    <col min="14596" max="14596" width="15.42578125" style="107" customWidth="1"/>
    <col min="14597" max="14597" width="15.5703125" style="107" customWidth="1"/>
    <col min="14598" max="14598" width="13.42578125" style="107" customWidth="1"/>
    <col min="14599" max="14599" width="13.5703125" style="107" customWidth="1"/>
    <col min="14600" max="14600" width="13.42578125" style="107" customWidth="1"/>
    <col min="14601" max="14601" width="13.28515625" style="107" bestFit="1" customWidth="1"/>
    <col min="14602" max="14602" width="16" style="107" customWidth="1"/>
    <col min="14603" max="14848" width="11.42578125" style="107"/>
    <col min="14849" max="14849" width="17.85546875" style="107" customWidth="1"/>
    <col min="14850" max="14850" width="14.28515625" style="107" customWidth="1"/>
    <col min="14851" max="14851" width="14.85546875" style="107" customWidth="1"/>
    <col min="14852" max="14852" width="15.42578125" style="107" customWidth="1"/>
    <col min="14853" max="14853" width="15.5703125" style="107" customWidth="1"/>
    <col min="14854" max="14854" width="13.42578125" style="107" customWidth="1"/>
    <col min="14855" max="14855" width="13.5703125" style="107" customWidth="1"/>
    <col min="14856" max="14856" width="13.42578125" style="107" customWidth="1"/>
    <col min="14857" max="14857" width="13.28515625" style="107" bestFit="1" customWidth="1"/>
    <col min="14858" max="14858" width="16" style="107" customWidth="1"/>
    <col min="14859" max="15104" width="11.42578125" style="107"/>
    <col min="15105" max="15105" width="17.85546875" style="107" customWidth="1"/>
    <col min="15106" max="15106" width="14.28515625" style="107" customWidth="1"/>
    <col min="15107" max="15107" width="14.85546875" style="107" customWidth="1"/>
    <col min="15108" max="15108" width="15.42578125" style="107" customWidth="1"/>
    <col min="15109" max="15109" width="15.5703125" style="107" customWidth="1"/>
    <col min="15110" max="15110" width="13.42578125" style="107" customWidth="1"/>
    <col min="15111" max="15111" width="13.5703125" style="107" customWidth="1"/>
    <col min="15112" max="15112" width="13.42578125" style="107" customWidth="1"/>
    <col min="15113" max="15113" width="13.28515625" style="107" bestFit="1" customWidth="1"/>
    <col min="15114" max="15114" width="16" style="107" customWidth="1"/>
    <col min="15115" max="15360" width="11.42578125" style="107"/>
    <col min="15361" max="15361" width="17.85546875" style="107" customWidth="1"/>
    <col min="15362" max="15362" width="14.28515625" style="107" customWidth="1"/>
    <col min="15363" max="15363" width="14.85546875" style="107" customWidth="1"/>
    <col min="15364" max="15364" width="15.42578125" style="107" customWidth="1"/>
    <col min="15365" max="15365" width="15.5703125" style="107" customWidth="1"/>
    <col min="15366" max="15366" width="13.42578125" style="107" customWidth="1"/>
    <col min="15367" max="15367" width="13.5703125" style="107" customWidth="1"/>
    <col min="15368" max="15368" width="13.42578125" style="107" customWidth="1"/>
    <col min="15369" max="15369" width="13.28515625" style="107" bestFit="1" customWidth="1"/>
    <col min="15370" max="15370" width="16" style="107" customWidth="1"/>
    <col min="15371" max="15616" width="11.42578125" style="107"/>
    <col min="15617" max="15617" width="17.85546875" style="107" customWidth="1"/>
    <col min="15618" max="15618" width="14.28515625" style="107" customWidth="1"/>
    <col min="15619" max="15619" width="14.85546875" style="107" customWidth="1"/>
    <col min="15620" max="15620" width="15.42578125" style="107" customWidth="1"/>
    <col min="15621" max="15621" width="15.5703125" style="107" customWidth="1"/>
    <col min="15622" max="15622" width="13.42578125" style="107" customWidth="1"/>
    <col min="15623" max="15623" width="13.5703125" style="107" customWidth="1"/>
    <col min="15624" max="15624" width="13.42578125" style="107" customWidth="1"/>
    <col min="15625" max="15625" width="13.28515625" style="107" bestFit="1" customWidth="1"/>
    <col min="15626" max="15626" width="16" style="107" customWidth="1"/>
    <col min="15627" max="15872" width="11.42578125" style="107"/>
    <col min="15873" max="15873" width="17.85546875" style="107" customWidth="1"/>
    <col min="15874" max="15874" width="14.28515625" style="107" customWidth="1"/>
    <col min="15875" max="15875" width="14.85546875" style="107" customWidth="1"/>
    <col min="15876" max="15876" width="15.42578125" style="107" customWidth="1"/>
    <col min="15877" max="15877" width="15.5703125" style="107" customWidth="1"/>
    <col min="15878" max="15878" width="13.42578125" style="107" customWidth="1"/>
    <col min="15879" max="15879" width="13.5703125" style="107" customWidth="1"/>
    <col min="15880" max="15880" width="13.42578125" style="107" customWidth="1"/>
    <col min="15881" max="15881" width="13.28515625" style="107" bestFit="1" customWidth="1"/>
    <col min="15882" max="15882" width="16" style="107" customWidth="1"/>
    <col min="15883" max="16128" width="11.42578125" style="107"/>
    <col min="16129" max="16129" width="17.85546875" style="107" customWidth="1"/>
    <col min="16130" max="16130" width="14.28515625" style="107" customWidth="1"/>
    <col min="16131" max="16131" width="14.85546875" style="107" customWidth="1"/>
    <col min="16132" max="16132" width="15.42578125" style="107" customWidth="1"/>
    <col min="16133" max="16133" width="15.5703125" style="107" customWidth="1"/>
    <col min="16134" max="16134" width="13.42578125" style="107" customWidth="1"/>
    <col min="16135" max="16135" width="13.5703125" style="107" customWidth="1"/>
    <col min="16136" max="16136" width="13.42578125" style="107" customWidth="1"/>
    <col min="16137" max="16137" width="13.28515625" style="107" bestFit="1" customWidth="1"/>
    <col min="16138" max="16138" width="16" style="107" customWidth="1"/>
    <col min="16139" max="16384" width="11.42578125" style="107"/>
  </cols>
  <sheetData>
    <row r="1" spans="1:10" s="103" customFormat="1" x14ac:dyDescent="0.2"/>
    <row r="2" spans="1:10" s="103" customFormat="1" x14ac:dyDescent="0.2"/>
    <row r="3" spans="1:10" x14ac:dyDescent="0.2">
      <c r="A3" s="103" t="s">
        <v>78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5.75" x14ac:dyDescent="0.25">
      <c r="A6" s="199" t="s">
        <v>228</v>
      </c>
      <c r="B6" s="199"/>
      <c r="C6" s="199"/>
      <c r="D6" s="199"/>
      <c r="E6" s="199"/>
      <c r="F6" s="199"/>
      <c r="G6" s="199"/>
      <c r="H6" s="199"/>
      <c r="I6" s="199"/>
      <c r="J6" s="199"/>
    </row>
    <row r="7" spans="1:10" ht="15.75" x14ac:dyDescent="0.25">
      <c r="A7" s="199" t="s">
        <v>83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0" ht="4.5" customHeight="1" thickBot="1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0" x14ac:dyDescent="0.2">
      <c r="A9" s="174" t="s">
        <v>1</v>
      </c>
      <c r="B9" s="175" t="s">
        <v>2</v>
      </c>
      <c r="C9" s="175" t="s">
        <v>3</v>
      </c>
      <c r="D9" s="175" t="s">
        <v>4</v>
      </c>
      <c r="E9" s="175" t="s">
        <v>5</v>
      </c>
      <c r="F9" s="175" t="s">
        <v>6</v>
      </c>
      <c r="G9" s="175" t="s">
        <v>7</v>
      </c>
      <c r="H9" s="175" t="s">
        <v>8</v>
      </c>
      <c r="I9" s="175" t="s">
        <v>9</v>
      </c>
      <c r="J9" s="176" t="s">
        <v>10</v>
      </c>
    </row>
    <row r="10" spans="1:10" ht="20.100000000000001" customHeight="1" x14ac:dyDescent="0.2">
      <c r="A10" s="161" t="s">
        <v>125</v>
      </c>
      <c r="B10" s="15">
        <v>44245</v>
      </c>
      <c r="C10" s="15">
        <v>1084537</v>
      </c>
      <c r="D10" s="15">
        <v>614405</v>
      </c>
      <c r="E10" s="15">
        <v>406738</v>
      </c>
      <c r="F10" s="15">
        <v>39823</v>
      </c>
      <c r="G10" s="15">
        <v>639</v>
      </c>
      <c r="H10" s="15">
        <v>117822</v>
      </c>
      <c r="I10" s="15">
        <v>13648</v>
      </c>
      <c r="J10" s="177">
        <v>2321857</v>
      </c>
    </row>
    <row r="11" spans="1:10" ht="20.100000000000001" customHeight="1" x14ac:dyDescent="0.2">
      <c r="A11" s="161" t="s">
        <v>126</v>
      </c>
      <c r="B11" s="15">
        <v>72474</v>
      </c>
      <c r="C11" s="15">
        <v>15707</v>
      </c>
      <c r="D11" s="15">
        <v>28392</v>
      </c>
      <c r="E11" s="15">
        <v>18322</v>
      </c>
      <c r="F11" s="15">
        <v>43949</v>
      </c>
      <c r="G11" s="15">
        <v>46125</v>
      </c>
      <c r="H11" s="15">
        <v>170566</v>
      </c>
      <c r="I11" s="15">
        <v>30074</v>
      </c>
      <c r="J11" s="177">
        <v>425609</v>
      </c>
    </row>
    <row r="12" spans="1:10" ht="20.100000000000001" customHeight="1" x14ac:dyDescent="0.2">
      <c r="A12" s="161" t="s">
        <v>127</v>
      </c>
      <c r="B12" s="15">
        <v>1808</v>
      </c>
      <c r="C12" s="15">
        <v>115</v>
      </c>
      <c r="D12" s="15">
        <v>2474</v>
      </c>
      <c r="E12" s="15">
        <v>0</v>
      </c>
      <c r="F12" s="15">
        <v>0</v>
      </c>
      <c r="G12" s="15">
        <v>13821</v>
      </c>
      <c r="H12" s="15">
        <v>4709</v>
      </c>
      <c r="I12" s="15">
        <v>12</v>
      </c>
      <c r="J12" s="177">
        <v>22939</v>
      </c>
    </row>
    <row r="13" spans="1:10" ht="20.100000000000001" customHeight="1" x14ac:dyDescent="0.2">
      <c r="A13" s="161" t="s">
        <v>128</v>
      </c>
      <c r="B13" s="15">
        <v>5</v>
      </c>
      <c r="C13" s="15">
        <v>306</v>
      </c>
      <c r="D13" s="15">
        <v>715</v>
      </c>
      <c r="E13" s="15">
        <v>0</v>
      </c>
      <c r="F13" s="15">
        <v>2378</v>
      </c>
      <c r="G13" s="15">
        <v>487</v>
      </c>
      <c r="H13" s="15">
        <v>3</v>
      </c>
      <c r="I13" s="15">
        <v>613</v>
      </c>
      <c r="J13" s="177">
        <v>4507</v>
      </c>
    </row>
    <row r="14" spans="1:10" ht="20.100000000000001" customHeight="1" x14ac:dyDescent="0.2">
      <c r="A14" s="161" t="s">
        <v>129</v>
      </c>
      <c r="B14" s="15">
        <v>21</v>
      </c>
      <c r="C14" s="15">
        <v>216</v>
      </c>
      <c r="D14" s="15">
        <v>11146</v>
      </c>
      <c r="E14" s="15">
        <v>0</v>
      </c>
      <c r="F14" s="15">
        <v>121</v>
      </c>
      <c r="G14" s="15">
        <v>18</v>
      </c>
      <c r="H14" s="15">
        <v>22202</v>
      </c>
      <c r="I14" s="15">
        <v>4062</v>
      </c>
      <c r="J14" s="177">
        <v>37786</v>
      </c>
    </row>
    <row r="15" spans="1:10" ht="20.100000000000001" customHeight="1" x14ac:dyDescent="0.2">
      <c r="A15" s="161" t="s">
        <v>130</v>
      </c>
      <c r="B15" s="15">
        <v>12502</v>
      </c>
      <c r="C15" s="15">
        <v>2698</v>
      </c>
      <c r="D15" s="15">
        <v>10104</v>
      </c>
      <c r="E15" s="15">
        <v>23020</v>
      </c>
      <c r="F15" s="15">
        <v>24551</v>
      </c>
      <c r="G15" s="15">
        <v>20816</v>
      </c>
      <c r="H15" s="15">
        <v>147792</v>
      </c>
      <c r="I15" s="15">
        <v>41546</v>
      </c>
      <c r="J15" s="177">
        <v>283029</v>
      </c>
    </row>
    <row r="16" spans="1:10" ht="20.100000000000001" customHeight="1" x14ac:dyDescent="0.2">
      <c r="A16" s="161" t="s">
        <v>131</v>
      </c>
      <c r="B16" s="15">
        <v>3756</v>
      </c>
      <c r="C16" s="15">
        <v>1623</v>
      </c>
      <c r="D16" s="15">
        <v>4522</v>
      </c>
      <c r="E16" s="15">
        <v>842</v>
      </c>
      <c r="F16" s="15">
        <v>3091</v>
      </c>
      <c r="G16" s="15">
        <v>71612</v>
      </c>
      <c r="H16" s="15">
        <v>86873</v>
      </c>
      <c r="I16" s="15">
        <v>23820</v>
      </c>
      <c r="J16" s="177">
        <v>196139</v>
      </c>
    </row>
    <row r="17" spans="1:10" ht="20.100000000000001" customHeight="1" x14ac:dyDescent="0.2">
      <c r="A17" s="161" t="s">
        <v>132</v>
      </c>
      <c r="B17" s="15">
        <v>1263</v>
      </c>
      <c r="C17" s="15">
        <v>42</v>
      </c>
      <c r="D17" s="15">
        <v>15</v>
      </c>
      <c r="E17" s="15">
        <v>0</v>
      </c>
      <c r="F17" s="15">
        <v>527</v>
      </c>
      <c r="G17" s="15">
        <v>5244</v>
      </c>
      <c r="H17" s="15">
        <v>11865</v>
      </c>
      <c r="I17" s="15">
        <v>0</v>
      </c>
      <c r="J17" s="177">
        <v>18956</v>
      </c>
    </row>
    <row r="18" spans="1:10" ht="20.100000000000001" customHeight="1" x14ac:dyDescent="0.2">
      <c r="A18" s="161" t="s">
        <v>133</v>
      </c>
      <c r="B18" s="15">
        <v>4009</v>
      </c>
      <c r="C18" s="15">
        <v>1665</v>
      </c>
      <c r="D18" s="15">
        <v>4425</v>
      </c>
      <c r="E18" s="15">
        <v>717</v>
      </c>
      <c r="F18" s="15">
        <v>23749</v>
      </c>
      <c r="G18" s="15">
        <v>52948</v>
      </c>
      <c r="H18" s="15">
        <v>95481</v>
      </c>
      <c r="I18" s="15">
        <v>4709</v>
      </c>
      <c r="J18" s="177">
        <v>187703</v>
      </c>
    </row>
    <row r="19" spans="1:10" ht="20.100000000000001" customHeight="1" x14ac:dyDescent="0.2">
      <c r="A19" s="161" t="s">
        <v>134</v>
      </c>
      <c r="B19" s="15">
        <v>15038</v>
      </c>
      <c r="C19" s="15">
        <v>8261</v>
      </c>
      <c r="D19" s="15">
        <v>2272</v>
      </c>
      <c r="E19" s="15">
        <v>17705</v>
      </c>
      <c r="F19" s="15">
        <v>10531</v>
      </c>
      <c r="G19" s="15">
        <v>5268</v>
      </c>
      <c r="H19" s="15">
        <v>20017</v>
      </c>
      <c r="I19" s="15">
        <v>3392</v>
      </c>
      <c r="J19" s="177">
        <v>82484</v>
      </c>
    </row>
    <row r="20" spans="1:10" ht="20.100000000000001" customHeight="1" x14ac:dyDescent="0.2">
      <c r="A20" s="161" t="s">
        <v>135</v>
      </c>
      <c r="B20" s="15">
        <v>216</v>
      </c>
      <c r="C20" s="15">
        <v>10654</v>
      </c>
      <c r="D20" s="15">
        <v>190</v>
      </c>
      <c r="E20" s="15">
        <v>456</v>
      </c>
      <c r="F20" s="15">
        <v>14604</v>
      </c>
      <c r="G20" s="15">
        <v>11826</v>
      </c>
      <c r="H20" s="15">
        <v>96</v>
      </c>
      <c r="I20" s="15">
        <v>6167</v>
      </c>
      <c r="J20" s="177">
        <v>44209</v>
      </c>
    </row>
    <row r="21" spans="1:10" ht="20.100000000000001" customHeight="1" x14ac:dyDescent="0.2">
      <c r="A21" s="161" t="s">
        <v>136</v>
      </c>
      <c r="B21" s="15">
        <v>0</v>
      </c>
      <c r="C21" s="15">
        <v>0</v>
      </c>
      <c r="D21" s="15">
        <v>554</v>
      </c>
      <c r="E21" s="15">
        <v>22749</v>
      </c>
      <c r="F21" s="15">
        <v>3480</v>
      </c>
      <c r="G21" s="15">
        <v>2511</v>
      </c>
      <c r="H21" s="15">
        <v>10</v>
      </c>
      <c r="I21" s="15">
        <v>0</v>
      </c>
      <c r="J21" s="177">
        <v>29304</v>
      </c>
    </row>
    <row r="22" spans="1:10" ht="20.100000000000001" customHeight="1" x14ac:dyDescent="0.2">
      <c r="A22" s="161" t="s">
        <v>137</v>
      </c>
      <c r="B22" s="15">
        <v>3302</v>
      </c>
      <c r="C22" s="15">
        <v>32281</v>
      </c>
      <c r="D22" s="15">
        <v>237</v>
      </c>
      <c r="E22" s="15">
        <v>6903</v>
      </c>
      <c r="F22" s="15">
        <v>29352</v>
      </c>
      <c r="G22" s="15">
        <v>15593</v>
      </c>
      <c r="H22" s="15">
        <v>121</v>
      </c>
      <c r="I22" s="15">
        <v>3861</v>
      </c>
      <c r="J22" s="177">
        <v>91650</v>
      </c>
    </row>
    <row r="23" spans="1:10" ht="20.100000000000001" customHeight="1" x14ac:dyDescent="0.2">
      <c r="A23" s="161" t="s">
        <v>138</v>
      </c>
      <c r="B23" s="15">
        <v>53452</v>
      </c>
      <c r="C23" s="15">
        <v>19434</v>
      </c>
      <c r="D23" s="15">
        <v>37015</v>
      </c>
      <c r="E23" s="15">
        <v>54219</v>
      </c>
      <c r="F23" s="15">
        <v>35811</v>
      </c>
      <c r="G23" s="15">
        <v>10557</v>
      </c>
      <c r="H23" s="15">
        <v>19664</v>
      </c>
      <c r="I23" s="15">
        <v>16209</v>
      </c>
      <c r="J23" s="177">
        <v>246361</v>
      </c>
    </row>
    <row r="24" spans="1:10" ht="20.100000000000001" customHeight="1" x14ac:dyDescent="0.2">
      <c r="A24" s="161" t="s">
        <v>139</v>
      </c>
      <c r="B24" s="15">
        <v>4372</v>
      </c>
      <c r="C24" s="15">
        <v>1032</v>
      </c>
      <c r="D24" s="15">
        <v>7445</v>
      </c>
      <c r="E24" s="15">
        <v>3529</v>
      </c>
      <c r="F24" s="15">
        <v>6263</v>
      </c>
      <c r="G24" s="15">
        <v>4617</v>
      </c>
      <c r="H24" s="15">
        <v>7286</v>
      </c>
      <c r="I24" s="15">
        <v>742</v>
      </c>
      <c r="J24" s="177">
        <v>35286</v>
      </c>
    </row>
    <row r="25" spans="1:10" ht="20.100000000000001" customHeight="1" x14ac:dyDescent="0.2">
      <c r="A25" s="161" t="s">
        <v>140</v>
      </c>
      <c r="B25" s="15">
        <v>14</v>
      </c>
      <c r="C25" s="15">
        <v>0</v>
      </c>
      <c r="D25" s="15">
        <v>0</v>
      </c>
      <c r="E25" s="15">
        <v>2773</v>
      </c>
      <c r="F25" s="15">
        <v>210</v>
      </c>
      <c r="G25" s="15">
        <v>227</v>
      </c>
      <c r="H25" s="15">
        <v>0</v>
      </c>
      <c r="I25" s="15">
        <v>0</v>
      </c>
      <c r="J25" s="177">
        <v>3224</v>
      </c>
    </row>
    <row r="26" spans="1:10" ht="20.100000000000001" customHeight="1" x14ac:dyDescent="0.2">
      <c r="A26" s="161" t="s">
        <v>141</v>
      </c>
      <c r="B26" s="15">
        <v>5744</v>
      </c>
      <c r="C26" s="15">
        <v>9004</v>
      </c>
      <c r="D26" s="15">
        <v>5135</v>
      </c>
      <c r="E26" s="15">
        <v>3729</v>
      </c>
      <c r="F26" s="15">
        <v>22342</v>
      </c>
      <c r="G26" s="15">
        <v>3302</v>
      </c>
      <c r="H26" s="15">
        <v>8811</v>
      </c>
      <c r="I26" s="15">
        <v>9342</v>
      </c>
      <c r="J26" s="177">
        <v>67409</v>
      </c>
    </row>
    <row r="27" spans="1:10" ht="20.100000000000001" customHeight="1" x14ac:dyDescent="0.2">
      <c r="A27" s="161" t="s">
        <v>142</v>
      </c>
      <c r="B27" s="15">
        <v>2547</v>
      </c>
      <c r="C27" s="15">
        <v>787</v>
      </c>
      <c r="D27" s="15">
        <v>2465</v>
      </c>
      <c r="E27" s="15">
        <v>2893</v>
      </c>
      <c r="F27" s="15">
        <v>2824</v>
      </c>
      <c r="G27" s="15">
        <v>1695</v>
      </c>
      <c r="H27" s="15">
        <v>5060</v>
      </c>
      <c r="I27" s="15">
        <v>143</v>
      </c>
      <c r="J27" s="177">
        <v>18414</v>
      </c>
    </row>
    <row r="28" spans="1:10" ht="20.100000000000001" customHeight="1" x14ac:dyDescent="0.2">
      <c r="A28" s="161" t="s">
        <v>143</v>
      </c>
      <c r="B28" s="15">
        <v>1920</v>
      </c>
      <c r="C28" s="15">
        <v>45</v>
      </c>
      <c r="D28" s="15">
        <v>2829</v>
      </c>
      <c r="E28" s="15">
        <v>2310</v>
      </c>
      <c r="F28" s="15">
        <v>14540</v>
      </c>
      <c r="G28" s="15">
        <v>3800</v>
      </c>
      <c r="H28" s="15">
        <v>31522</v>
      </c>
      <c r="I28" s="15">
        <v>215</v>
      </c>
      <c r="J28" s="177">
        <v>57181</v>
      </c>
    </row>
    <row r="29" spans="1:10" ht="20.100000000000001" customHeight="1" x14ac:dyDescent="0.2">
      <c r="A29" s="161" t="s">
        <v>144</v>
      </c>
      <c r="B29" s="15">
        <v>587</v>
      </c>
      <c r="C29" s="15">
        <v>201</v>
      </c>
      <c r="D29" s="15">
        <v>1433</v>
      </c>
      <c r="E29" s="15">
        <v>11594</v>
      </c>
      <c r="F29" s="15">
        <v>3729</v>
      </c>
      <c r="G29" s="15">
        <v>668</v>
      </c>
      <c r="H29" s="15">
        <v>1102</v>
      </c>
      <c r="I29" s="15">
        <v>98</v>
      </c>
      <c r="J29" s="177">
        <v>19412</v>
      </c>
    </row>
    <row r="30" spans="1:10" ht="20.100000000000001" customHeight="1" x14ac:dyDescent="0.2">
      <c r="A30" s="161" t="s">
        <v>145</v>
      </c>
      <c r="B30" s="15">
        <v>183</v>
      </c>
      <c r="C30" s="15">
        <v>134</v>
      </c>
      <c r="D30" s="15">
        <v>15</v>
      </c>
      <c r="E30" s="15">
        <v>8388</v>
      </c>
      <c r="F30" s="15">
        <v>2048</v>
      </c>
      <c r="G30" s="15">
        <v>251</v>
      </c>
      <c r="H30" s="15">
        <v>134</v>
      </c>
      <c r="I30" s="15">
        <v>120</v>
      </c>
      <c r="J30" s="177">
        <v>11273</v>
      </c>
    </row>
    <row r="31" spans="1:10" ht="20.100000000000001" customHeight="1" x14ac:dyDescent="0.2">
      <c r="A31" s="161" t="s">
        <v>146</v>
      </c>
      <c r="B31" s="15">
        <v>26</v>
      </c>
      <c r="C31" s="15">
        <v>0</v>
      </c>
      <c r="D31" s="15">
        <v>0</v>
      </c>
      <c r="E31" s="15">
        <v>1256</v>
      </c>
      <c r="F31" s="15">
        <v>89</v>
      </c>
      <c r="G31" s="15">
        <v>415</v>
      </c>
      <c r="H31" s="15">
        <v>470</v>
      </c>
      <c r="I31" s="15">
        <v>4</v>
      </c>
      <c r="J31" s="177">
        <v>2260</v>
      </c>
    </row>
    <row r="32" spans="1:10" ht="20.100000000000001" customHeight="1" x14ac:dyDescent="0.2">
      <c r="A32" s="161" t="s">
        <v>147</v>
      </c>
      <c r="B32" s="15">
        <v>1281</v>
      </c>
      <c r="C32" s="15">
        <v>186</v>
      </c>
      <c r="D32" s="15">
        <v>617</v>
      </c>
      <c r="E32" s="15">
        <v>901</v>
      </c>
      <c r="F32" s="15">
        <v>6525</v>
      </c>
      <c r="G32" s="15">
        <v>544</v>
      </c>
      <c r="H32" s="15">
        <v>335</v>
      </c>
      <c r="I32" s="15">
        <v>166</v>
      </c>
      <c r="J32" s="177">
        <v>10555</v>
      </c>
    </row>
    <row r="33" spans="1:10" ht="20.100000000000001" customHeight="1" x14ac:dyDescent="0.2">
      <c r="A33" s="161" t="s">
        <v>148</v>
      </c>
      <c r="B33" s="15">
        <v>50</v>
      </c>
      <c r="C33" s="15">
        <v>0</v>
      </c>
      <c r="D33" s="15">
        <v>4</v>
      </c>
      <c r="E33" s="15">
        <v>0</v>
      </c>
      <c r="F33" s="15">
        <v>206</v>
      </c>
      <c r="G33" s="15">
        <v>4952</v>
      </c>
      <c r="H33" s="15">
        <v>0</v>
      </c>
      <c r="I33" s="15">
        <v>0</v>
      </c>
      <c r="J33" s="177">
        <v>5212</v>
      </c>
    </row>
    <row r="34" spans="1:10" ht="20.100000000000001" customHeight="1" x14ac:dyDescent="0.2">
      <c r="A34" s="161" t="s">
        <v>149</v>
      </c>
      <c r="B34" s="15">
        <v>57</v>
      </c>
      <c r="C34" s="15">
        <v>36</v>
      </c>
      <c r="D34" s="15">
        <v>1</v>
      </c>
      <c r="E34" s="15">
        <v>7043</v>
      </c>
      <c r="F34" s="15">
        <v>2546</v>
      </c>
      <c r="G34" s="15">
        <v>1982</v>
      </c>
      <c r="H34" s="15">
        <v>27</v>
      </c>
      <c r="I34" s="15">
        <v>25</v>
      </c>
      <c r="J34" s="177">
        <v>11717</v>
      </c>
    </row>
    <row r="35" spans="1:10" ht="20.100000000000001" customHeight="1" x14ac:dyDescent="0.2">
      <c r="A35" s="161" t="s">
        <v>150</v>
      </c>
      <c r="B35" s="15">
        <v>12159</v>
      </c>
      <c r="C35" s="15">
        <v>70</v>
      </c>
      <c r="D35" s="15">
        <v>733</v>
      </c>
      <c r="E35" s="15">
        <v>2629</v>
      </c>
      <c r="F35" s="15">
        <v>10637</v>
      </c>
      <c r="G35" s="15">
        <v>10618</v>
      </c>
      <c r="H35" s="15">
        <v>1683</v>
      </c>
      <c r="I35" s="15">
        <v>825</v>
      </c>
      <c r="J35" s="177">
        <v>39354</v>
      </c>
    </row>
    <row r="36" spans="1:10" ht="20.100000000000001" customHeight="1" x14ac:dyDescent="0.2">
      <c r="A36" s="161" t="s">
        <v>151</v>
      </c>
      <c r="B36" s="15">
        <v>274</v>
      </c>
      <c r="C36" s="15">
        <v>3046</v>
      </c>
      <c r="D36" s="15">
        <v>184</v>
      </c>
      <c r="E36" s="15">
        <v>262</v>
      </c>
      <c r="F36" s="15">
        <v>5672</v>
      </c>
      <c r="G36" s="15">
        <v>26</v>
      </c>
      <c r="H36" s="15">
        <v>5</v>
      </c>
      <c r="I36" s="15">
        <v>550</v>
      </c>
      <c r="J36" s="177">
        <v>10019</v>
      </c>
    </row>
    <row r="37" spans="1:10" ht="20.100000000000001" customHeight="1" x14ac:dyDescent="0.2">
      <c r="A37" s="161" t="s">
        <v>152</v>
      </c>
      <c r="B37" s="15">
        <v>1688</v>
      </c>
      <c r="C37" s="15">
        <v>749</v>
      </c>
      <c r="D37" s="15">
        <v>3126</v>
      </c>
      <c r="E37" s="15">
        <v>729</v>
      </c>
      <c r="F37" s="15">
        <v>2057</v>
      </c>
      <c r="G37" s="15">
        <v>5660</v>
      </c>
      <c r="H37" s="15">
        <v>1184</v>
      </c>
      <c r="I37" s="15">
        <v>526</v>
      </c>
      <c r="J37" s="177">
        <v>15719</v>
      </c>
    </row>
    <row r="38" spans="1:10" ht="20.100000000000001" customHeight="1" x14ac:dyDescent="0.2">
      <c r="A38" s="161" t="s">
        <v>153</v>
      </c>
      <c r="B38" s="15">
        <v>1138</v>
      </c>
      <c r="C38" s="15">
        <v>2</v>
      </c>
      <c r="D38" s="15">
        <v>11828</v>
      </c>
      <c r="E38" s="15">
        <v>0</v>
      </c>
      <c r="F38" s="15">
        <v>65</v>
      </c>
      <c r="G38" s="15">
        <v>3347</v>
      </c>
      <c r="H38" s="15">
        <v>4346</v>
      </c>
      <c r="I38" s="15">
        <v>2562</v>
      </c>
      <c r="J38" s="177">
        <v>23288</v>
      </c>
    </row>
    <row r="39" spans="1:10" ht="20.100000000000001" customHeight="1" x14ac:dyDescent="0.2">
      <c r="A39" s="161" t="s">
        <v>154</v>
      </c>
      <c r="B39" s="15">
        <v>358</v>
      </c>
      <c r="C39" s="15">
        <v>482</v>
      </c>
      <c r="D39" s="15">
        <v>47</v>
      </c>
      <c r="E39" s="15">
        <v>32</v>
      </c>
      <c r="F39" s="15">
        <v>966</v>
      </c>
      <c r="G39" s="15">
        <v>622</v>
      </c>
      <c r="H39" s="15">
        <v>0</v>
      </c>
      <c r="I39" s="15">
        <v>11757</v>
      </c>
      <c r="J39" s="177">
        <v>14264</v>
      </c>
    </row>
    <row r="40" spans="1:10" ht="20.100000000000001" customHeight="1" x14ac:dyDescent="0.2">
      <c r="A40" s="161" t="s">
        <v>155</v>
      </c>
      <c r="B40" s="15">
        <v>2513</v>
      </c>
      <c r="C40" s="15">
        <v>10008</v>
      </c>
      <c r="D40" s="15">
        <v>56</v>
      </c>
      <c r="E40" s="15">
        <v>472</v>
      </c>
      <c r="F40" s="15">
        <v>5220</v>
      </c>
      <c r="G40" s="15">
        <v>0</v>
      </c>
      <c r="H40" s="15">
        <v>0</v>
      </c>
      <c r="I40" s="15">
        <v>1163</v>
      </c>
      <c r="J40" s="177">
        <v>19432</v>
      </c>
    </row>
    <row r="41" spans="1:10" ht="20.100000000000001" customHeight="1" x14ac:dyDescent="0.2">
      <c r="A41" s="161" t="s">
        <v>156</v>
      </c>
      <c r="B41" s="15">
        <v>5</v>
      </c>
      <c r="C41" s="15">
        <v>0</v>
      </c>
      <c r="D41" s="15">
        <v>0</v>
      </c>
      <c r="E41" s="15">
        <v>0</v>
      </c>
      <c r="F41" s="15">
        <v>50</v>
      </c>
      <c r="G41" s="15">
        <v>1000</v>
      </c>
      <c r="H41" s="15">
        <v>0</v>
      </c>
      <c r="I41" s="15">
        <v>7</v>
      </c>
      <c r="J41" s="177">
        <v>1062</v>
      </c>
    </row>
    <row r="42" spans="1:10" ht="20.100000000000001" customHeight="1" x14ac:dyDescent="0.2">
      <c r="A42" s="161" t="s">
        <v>157</v>
      </c>
      <c r="B42" s="15">
        <v>3449</v>
      </c>
      <c r="C42" s="15">
        <v>3118</v>
      </c>
      <c r="D42" s="15">
        <v>24042</v>
      </c>
      <c r="E42" s="15">
        <v>1136</v>
      </c>
      <c r="F42" s="15">
        <v>4569</v>
      </c>
      <c r="G42" s="15">
        <v>3969</v>
      </c>
      <c r="H42" s="15">
        <v>4494</v>
      </c>
      <c r="I42" s="15">
        <v>3102</v>
      </c>
      <c r="J42" s="177">
        <v>47879</v>
      </c>
    </row>
    <row r="43" spans="1:10" ht="20.100000000000001" customHeight="1" x14ac:dyDescent="0.2">
      <c r="A43" s="161" t="s">
        <v>158</v>
      </c>
      <c r="B43" s="15">
        <v>25818</v>
      </c>
      <c r="C43" s="15">
        <v>21532</v>
      </c>
      <c r="D43" s="15">
        <v>15291</v>
      </c>
      <c r="E43" s="15">
        <v>34906</v>
      </c>
      <c r="F43" s="15">
        <v>14633</v>
      </c>
      <c r="G43" s="15">
        <v>19031</v>
      </c>
      <c r="H43" s="15">
        <v>21567</v>
      </c>
      <c r="I43" s="15">
        <v>7958</v>
      </c>
      <c r="J43" s="177">
        <v>160736</v>
      </c>
    </row>
    <row r="44" spans="1:10" ht="13.5" customHeight="1" thickBot="1" x14ac:dyDescent="0.25">
      <c r="A44" s="68" t="s">
        <v>10</v>
      </c>
      <c r="B44" s="53">
        <v>276274</v>
      </c>
      <c r="C44" s="53">
        <v>1227971</v>
      </c>
      <c r="D44" s="53">
        <v>791717</v>
      </c>
      <c r="E44" s="53">
        <v>636253</v>
      </c>
      <c r="F44" s="53">
        <v>337158</v>
      </c>
      <c r="G44" s="53">
        <v>324191</v>
      </c>
      <c r="H44" s="53">
        <v>785247</v>
      </c>
      <c r="I44" s="53">
        <v>187418</v>
      </c>
      <c r="J44" s="54">
        <v>4566229</v>
      </c>
    </row>
    <row r="45" spans="1:10" x14ac:dyDescent="0.2">
      <c r="A45" s="109" t="s">
        <v>159</v>
      </c>
      <c r="B45" s="110"/>
      <c r="C45" s="110"/>
      <c r="D45" s="110"/>
      <c r="E45" s="103"/>
      <c r="F45" s="103"/>
      <c r="G45" s="103"/>
      <c r="H45" s="103"/>
      <c r="I45" s="103"/>
      <c r="J45" s="103"/>
    </row>
    <row r="46" spans="1:10" x14ac:dyDescent="0.2">
      <c r="A46" s="110"/>
      <c r="B46" s="110"/>
      <c r="C46" s="110"/>
      <c r="D46" s="110"/>
      <c r="E46" s="103"/>
      <c r="F46" s="103"/>
      <c r="G46" s="103"/>
      <c r="H46" s="103"/>
      <c r="I46" s="103"/>
      <c r="J46" s="103"/>
    </row>
    <row r="47" spans="1:10" x14ac:dyDescent="0.2">
      <c r="A47" s="103"/>
      <c r="B47" s="103"/>
      <c r="C47" s="103"/>
      <c r="D47" s="103"/>
      <c r="E47" s="103"/>
      <c r="F47" s="103"/>
      <c r="G47" s="103"/>
      <c r="H47" s="103"/>
      <c r="I47" s="103"/>
      <c r="J47" s="103"/>
    </row>
    <row r="48" spans="1:10" x14ac:dyDescent="0.2">
      <c r="A48" s="103"/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x14ac:dyDescent="0.2">
      <c r="A49" s="103"/>
      <c r="B49" s="103"/>
      <c r="C49" s="103"/>
      <c r="D49" s="103"/>
      <c r="E49" s="103"/>
      <c r="F49" s="103"/>
      <c r="G49" s="103"/>
      <c r="H49" s="103"/>
      <c r="I49" s="103"/>
      <c r="J49" s="103"/>
    </row>
    <row r="50" spans="1:10" x14ac:dyDescent="0.2">
      <c r="A50" s="103"/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x14ac:dyDescent="0.2">
      <c r="A51" s="103"/>
      <c r="B51" s="103"/>
      <c r="C51" s="103"/>
      <c r="D51" s="103"/>
      <c r="E51" s="103"/>
      <c r="F51" s="103"/>
      <c r="G51" s="103"/>
      <c r="H51" s="103"/>
      <c r="I51" s="103"/>
      <c r="J51" s="103"/>
    </row>
    <row r="52" spans="1:10" ht="15.75" x14ac:dyDescent="0.25">
      <c r="A52" s="199" t="s">
        <v>229</v>
      </c>
      <c r="B52" s="199"/>
      <c r="C52" s="199"/>
      <c r="D52" s="199"/>
      <c r="E52" s="199"/>
      <c r="F52" s="199"/>
      <c r="G52" s="199"/>
      <c r="H52" s="199"/>
      <c r="I52" s="199"/>
      <c r="J52" s="199"/>
    </row>
    <row r="53" spans="1:10" ht="15.75" x14ac:dyDescent="0.25">
      <c r="A53" s="199" t="s">
        <v>83</v>
      </c>
      <c r="B53" s="199"/>
      <c r="C53" s="199"/>
      <c r="D53" s="199"/>
      <c r="E53" s="199"/>
      <c r="F53" s="199"/>
      <c r="G53" s="199"/>
      <c r="H53" s="199"/>
      <c r="I53" s="199"/>
      <c r="J53" s="199"/>
    </row>
    <row r="54" spans="1:10" ht="7.5" customHeight="1" thickBot="1" x14ac:dyDescent="0.25">
      <c r="A54" s="103"/>
      <c r="B54" s="103"/>
      <c r="C54" s="103"/>
      <c r="D54" s="103"/>
      <c r="E54" s="103"/>
      <c r="F54" s="103"/>
      <c r="G54" s="103"/>
      <c r="H54" s="103"/>
      <c r="I54" s="103"/>
      <c r="J54" s="103"/>
    </row>
    <row r="55" spans="1:10" x14ac:dyDescent="0.2">
      <c r="A55" s="174" t="s">
        <v>1</v>
      </c>
      <c r="B55" s="175" t="s">
        <v>2</v>
      </c>
      <c r="C55" s="175" t="s">
        <v>3</v>
      </c>
      <c r="D55" s="175" t="s">
        <v>4</v>
      </c>
      <c r="E55" s="175" t="s">
        <v>5</v>
      </c>
      <c r="F55" s="175" t="s">
        <v>6</v>
      </c>
      <c r="G55" s="175" t="s">
        <v>7</v>
      </c>
      <c r="H55" s="175" t="s">
        <v>8</v>
      </c>
      <c r="I55" s="175" t="s">
        <v>9</v>
      </c>
      <c r="J55" s="176" t="s">
        <v>10</v>
      </c>
    </row>
    <row r="56" spans="1:10" ht="20.100000000000001" customHeight="1" x14ac:dyDescent="0.2">
      <c r="A56" s="161" t="s">
        <v>125</v>
      </c>
      <c r="B56" s="15">
        <v>30563</v>
      </c>
      <c r="C56" s="15">
        <v>976234</v>
      </c>
      <c r="D56" s="15">
        <v>607637</v>
      </c>
      <c r="E56" s="15">
        <v>347288</v>
      </c>
      <c r="F56" s="15">
        <v>50879</v>
      </c>
      <c r="G56" s="15">
        <v>0</v>
      </c>
      <c r="H56" s="15">
        <v>110694</v>
      </c>
      <c r="I56" s="15">
        <v>6677</v>
      </c>
      <c r="J56" s="177">
        <v>2129972</v>
      </c>
    </row>
    <row r="57" spans="1:10" ht="20.100000000000001" customHeight="1" x14ac:dyDescent="0.2">
      <c r="A57" s="161" t="s">
        <v>126</v>
      </c>
      <c r="B57" s="15">
        <v>82930</v>
      </c>
      <c r="C57" s="15">
        <v>15201</v>
      </c>
      <c r="D57" s="15">
        <v>33971</v>
      </c>
      <c r="E57" s="15">
        <v>16308</v>
      </c>
      <c r="F57" s="15">
        <v>33537</v>
      </c>
      <c r="G57" s="15">
        <v>48223</v>
      </c>
      <c r="H57" s="15">
        <v>158203</v>
      </c>
      <c r="I57" s="15">
        <v>13374</v>
      </c>
      <c r="J57" s="177">
        <v>401747</v>
      </c>
    </row>
    <row r="58" spans="1:10" ht="20.100000000000001" customHeight="1" x14ac:dyDescent="0.2">
      <c r="A58" s="161" t="s">
        <v>127</v>
      </c>
      <c r="B58" s="15">
        <v>2845</v>
      </c>
      <c r="C58" s="15">
        <v>242</v>
      </c>
      <c r="D58" s="15">
        <v>2560</v>
      </c>
      <c r="E58" s="15">
        <v>0</v>
      </c>
      <c r="F58" s="15">
        <v>0</v>
      </c>
      <c r="G58" s="15">
        <v>36701</v>
      </c>
      <c r="H58" s="15">
        <v>1950</v>
      </c>
      <c r="I58" s="15">
        <v>1285</v>
      </c>
      <c r="J58" s="177">
        <v>45583</v>
      </c>
    </row>
    <row r="59" spans="1:10" ht="20.100000000000001" customHeight="1" x14ac:dyDescent="0.2">
      <c r="A59" s="161" t="s">
        <v>128</v>
      </c>
      <c r="B59" s="15">
        <v>18080</v>
      </c>
      <c r="C59" s="15">
        <v>976216</v>
      </c>
      <c r="D59" s="15">
        <v>4445</v>
      </c>
      <c r="E59" s="15">
        <v>14940</v>
      </c>
      <c r="F59" s="15">
        <v>109013</v>
      </c>
      <c r="G59" s="15">
        <v>227540</v>
      </c>
      <c r="H59" s="15">
        <v>6714</v>
      </c>
      <c r="I59" s="15">
        <v>403882</v>
      </c>
      <c r="J59" s="177">
        <v>1760830</v>
      </c>
    </row>
    <row r="60" spans="1:10" ht="20.100000000000001" customHeight="1" x14ac:dyDescent="0.2">
      <c r="A60" s="161" t="s">
        <v>129</v>
      </c>
      <c r="B60" s="15">
        <v>65</v>
      </c>
      <c r="C60" s="15">
        <v>201</v>
      </c>
      <c r="D60" s="15">
        <v>8077</v>
      </c>
      <c r="E60" s="15">
        <v>0</v>
      </c>
      <c r="F60" s="15">
        <v>126</v>
      </c>
      <c r="G60" s="15">
        <v>121</v>
      </c>
      <c r="H60" s="15">
        <v>21976</v>
      </c>
      <c r="I60" s="15">
        <v>3276</v>
      </c>
      <c r="J60" s="177">
        <v>33842</v>
      </c>
    </row>
    <row r="61" spans="1:10" ht="20.100000000000001" customHeight="1" x14ac:dyDescent="0.2">
      <c r="A61" s="161" t="s">
        <v>130</v>
      </c>
      <c r="B61" s="15">
        <v>14734</v>
      </c>
      <c r="C61" s="15">
        <v>2134</v>
      </c>
      <c r="D61" s="15">
        <v>10009</v>
      </c>
      <c r="E61" s="15">
        <v>24970</v>
      </c>
      <c r="F61" s="15">
        <v>22687</v>
      </c>
      <c r="G61" s="15">
        <v>21907</v>
      </c>
      <c r="H61" s="15">
        <v>175617</v>
      </c>
      <c r="I61" s="15">
        <v>14623</v>
      </c>
      <c r="J61" s="177">
        <v>286681</v>
      </c>
    </row>
    <row r="62" spans="1:10" ht="20.100000000000001" customHeight="1" x14ac:dyDescent="0.2">
      <c r="A62" s="161" t="s">
        <v>131</v>
      </c>
      <c r="B62" s="15">
        <v>4421</v>
      </c>
      <c r="C62" s="15">
        <v>1362</v>
      </c>
      <c r="D62" s="15">
        <v>6143</v>
      </c>
      <c r="E62" s="15">
        <v>647</v>
      </c>
      <c r="F62" s="15">
        <v>1977</v>
      </c>
      <c r="G62" s="15">
        <v>67803</v>
      </c>
      <c r="H62" s="15">
        <v>84452</v>
      </c>
      <c r="I62" s="15">
        <v>14324</v>
      </c>
      <c r="J62" s="177">
        <v>181129</v>
      </c>
    </row>
    <row r="63" spans="1:10" ht="20.100000000000001" customHeight="1" x14ac:dyDescent="0.2">
      <c r="A63" s="161" t="s">
        <v>132</v>
      </c>
      <c r="B63" s="15">
        <v>1405</v>
      </c>
      <c r="C63" s="15">
        <v>47</v>
      </c>
      <c r="D63" s="15">
        <v>92</v>
      </c>
      <c r="E63" s="15">
        <v>11</v>
      </c>
      <c r="F63" s="15">
        <v>401</v>
      </c>
      <c r="G63" s="15">
        <v>5996</v>
      </c>
      <c r="H63" s="15">
        <v>10403</v>
      </c>
      <c r="I63" s="15">
        <v>0</v>
      </c>
      <c r="J63" s="177">
        <v>18355</v>
      </c>
    </row>
    <row r="64" spans="1:10" ht="20.100000000000001" customHeight="1" x14ac:dyDescent="0.2">
      <c r="A64" s="161" t="s">
        <v>133</v>
      </c>
      <c r="B64" s="15">
        <v>37502</v>
      </c>
      <c r="C64" s="15">
        <v>9368</v>
      </c>
      <c r="D64" s="15">
        <v>13943</v>
      </c>
      <c r="E64" s="15">
        <v>3831</v>
      </c>
      <c r="F64" s="15">
        <v>49883</v>
      </c>
      <c r="G64" s="15">
        <v>90036</v>
      </c>
      <c r="H64" s="15">
        <v>140750</v>
      </c>
      <c r="I64" s="15">
        <v>4391</v>
      </c>
      <c r="J64" s="177">
        <v>349704</v>
      </c>
    </row>
    <row r="65" spans="1:10" ht="20.100000000000001" customHeight="1" x14ac:dyDescent="0.2">
      <c r="A65" s="161" t="s">
        <v>134</v>
      </c>
      <c r="B65" s="15">
        <v>9497</v>
      </c>
      <c r="C65" s="15">
        <v>7213</v>
      </c>
      <c r="D65" s="15">
        <v>1676</v>
      </c>
      <c r="E65" s="15">
        <v>12706</v>
      </c>
      <c r="F65" s="15">
        <v>7893</v>
      </c>
      <c r="G65" s="15">
        <v>3940</v>
      </c>
      <c r="H65" s="15">
        <v>23195</v>
      </c>
      <c r="I65" s="15">
        <v>2322</v>
      </c>
      <c r="J65" s="177">
        <v>68442</v>
      </c>
    </row>
    <row r="66" spans="1:10" ht="20.100000000000001" customHeight="1" x14ac:dyDescent="0.2">
      <c r="A66" s="161" t="s">
        <v>135</v>
      </c>
      <c r="B66" s="15">
        <v>471</v>
      </c>
      <c r="C66" s="15">
        <v>9718</v>
      </c>
      <c r="D66" s="15">
        <v>196</v>
      </c>
      <c r="E66" s="15">
        <v>264</v>
      </c>
      <c r="F66" s="15">
        <v>12246</v>
      </c>
      <c r="G66" s="15">
        <v>10127</v>
      </c>
      <c r="H66" s="15">
        <v>680</v>
      </c>
      <c r="I66" s="15">
        <v>6551</v>
      </c>
      <c r="J66" s="177">
        <v>40253</v>
      </c>
    </row>
    <row r="67" spans="1:10" ht="20.100000000000001" customHeight="1" x14ac:dyDescent="0.2">
      <c r="A67" s="161" t="s">
        <v>136</v>
      </c>
      <c r="B67" s="15">
        <v>1</v>
      </c>
      <c r="C67" s="15">
        <v>0</v>
      </c>
      <c r="D67" s="15">
        <v>1601</v>
      </c>
      <c r="E67" s="15">
        <v>23755</v>
      </c>
      <c r="F67" s="15">
        <v>3341</v>
      </c>
      <c r="G67" s="15">
        <v>3858</v>
      </c>
      <c r="H67" s="15">
        <v>20</v>
      </c>
      <c r="I67" s="15">
        <v>0</v>
      </c>
      <c r="J67" s="177">
        <v>32576</v>
      </c>
    </row>
    <row r="68" spans="1:10" ht="20.100000000000001" customHeight="1" x14ac:dyDescent="0.2">
      <c r="A68" s="161" t="s">
        <v>137</v>
      </c>
      <c r="B68" s="15">
        <v>4134</v>
      </c>
      <c r="C68" s="15">
        <v>38435</v>
      </c>
      <c r="D68" s="15">
        <v>1440</v>
      </c>
      <c r="E68" s="15">
        <v>5570</v>
      </c>
      <c r="F68" s="15">
        <v>17604</v>
      </c>
      <c r="G68" s="15">
        <v>12359</v>
      </c>
      <c r="H68" s="15">
        <v>305</v>
      </c>
      <c r="I68" s="15">
        <v>4363</v>
      </c>
      <c r="J68" s="177">
        <v>84210</v>
      </c>
    </row>
    <row r="69" spans="1:10" ht="20.100000000000001" customHeight="1" x14ac:dyDescent="0.2">
      <c r="A69" s="161" t="s">
        <v>138</v>
      </c>
      <c r="B69" s="15">
        <v>58720</v>
      </c>
      <c r="C69" s="15">
        <v>17892</v>
      </c>
      <c r="D69" s="15">
        <v>38095</v>
      </c>
      <c r="E69" s="15">
        <v>33341</v>
      </c>
      <c r="F69" s="15">
        <v>29545</v>
      </c>
      <c r="G69" s="15">
        <v>8806</v>
      </c>
      <c r="H69" s="15">
        <v>19489</v>
      </c>
      <c r="I69" s="15">
        <v>13816</v>
      </c>
      <c r="J69" s="177">
        <v>219704</v>
      </c>
    </row>
    <row r="70" spans="1:10" ht="20.100000000000001" customHeight="1" x14ac:dyDescent="0.2">
      <c r="A70" s="161" t="s">
        <v>139</v>
      </c>
      <c r="B70" s="15">
        <v>14584</v>
      </c>
      <c r="C70" s="15">
        <v>2576</v>
      </c>
      <c r="D70" s="15">
        <v>19456</v>
      </c>
      <c r="E70" s="15">
        <v>11708</v>
      </c>
      <c r="F70" s="15">
        <v>13058</v>
      </c>
      <c r="G70" s="15">
        <v>9606</v>
      </c>
      <c r="H70" s="15">
        <v>12748</v>
      </c>
      <c r="I70" s="15">
        <v>1373</v>
      </c>
      <c r="J70" s="177">
        <v>85109</v>
      </c>
    </row>
    <row r="71" spans="1:10" ht="20.100000000000001" customHeight="1" x14ac:dyDescent="0.2">
      <c r="A71" s="161" t="s">
        <v>140</v>
      </c>
      <c r="B71" s="15">
        <v>13</v>
      </c>
      <c r="C71" s="15">
        <v>0</v>
      </c>
      <c r="D71" s="15">
        <v>0</v>
      </c>
      <c r="E71" s="15">
        <v>5171</v>
      </c>
      <c r="F71" s="15">
        <v>370</v>
      </c>
      <c r="G71" s="15">
        <v>10</v>
      </c>
      <c r="H71" s="15">
        <v>12</v>
      </c>
      <c r="I71" s="15">
        <v>0</v>
      </c>
      <c r="J71" s="177">
        <v>5576</v>
      </c>
    </row>
    <row r="72" spans="1:10" ht="20.100000000000001" customHeight="1" x14ac:dyDescent="0.2">
      <c r="A72" s="161" t="s">
        <v>141</v>
      </c>
      <c r="B72" s="15">
        <v>26904</v>
      </c>
      <c r="C72" s="15">
        <v>29455</v>
      </c>
      <c r="D72" s="15">
        <v>4875</v>
      </c>
      <c r="E72" s="15">
        <v>5204</v>
      </c>
      <c r="F72" s="15">
        <v>17068</v>
      </c>
      <c r="G72" s="15">
        <v>7526</v>
      </c>
      <c r="H72" s="15">
        <v>6740</v>
      </c>
      <c r="I72" s="15">
        <v>8164</v>
      </c>
      <c r="J72" s="177">
        <v>105936</v>
      </c>
    </row>
    <row r="73" spans="1:10" ht="20.100000000000001" customHeight="1" x14ac:dyDescent="0.2">
      <c r="A73" s="161" t="s">
        <v>142</v>
      </c>
      <c r="B73" s="15">
        <v>16184</v>
      </c>
      <c r="C73" s="15">
        <v>1830</v>
      </c>
      <c r="D73" s="15">
        <v>7530</v>
      </c>
      <c r="E73" s="15">
        <v>8887</v>
      </c>
      <c r="F73" s="15">
        <v>5102</v>
      </c>
      <c r="G73" s="15">
        <v>4810</v>
      </c>
      <c r="H73" s="15">
        <v>13808</v>
      </c>
      <c r="I73" s="15">
        <v>92</v>
      </c>
      <c r="J73" s="177">
        <v>58243</v>
      </c>
    </row>
    <row r="74" spans="1:10" ht="20.100000000000001" customHeight="1" x14ac:dyDescent="0.2">
      <c r="A74" s="161" t="s">
        <v>143</v>
      </c>
      <c r="B74" s="15">
        <v>1505</v>
      </c>
      <c r="C74" s="15">
        <v>10</v>
      </c>
      <c r="D74" s="15">
        <v>3610</v>
      </c>
      <c r="E74" s="15">
        <v>3436</v>
      </c>
      <c r="F74" s="15">
        <v>12981</v>
      </c>
      <c r="G74" s="15">
        <v>3140</v>
      </c>
      <c r="H74" s="15">
        <v>22075</v>
      </c>
      <c r="I74" s="15">
        <v>172</v>
      </c>
      <c r="J74" s="177">
        <v>46929</v>
      </c>
    </row>
    <row r="75" spans="1:10" ht="20.100000000000001" customHeight="1" x14ac:dyDescent="0.2">
      <c r="A75" s="161" t="s">
        <v>144</v>
      </c>
      <c r="B75" s="15">
        <v>1738</v>
      </c>
      <c r="C75" s="15">
        <v>448</v>
      </c>
      <c r="D75" s="15">
        <v>2057</v>
      </c>
      <c r="E75" s="15">
        <v>16276</v>
      </c>
      <c r="F75" s="15">
        <v>4728</v>
      </c>
      <c r="G75" s="15">
        <v>810</v>
      </c>
      <c r="H75" s="15">
        <v>1488</v>
      </c>
      <c r="I75" s="15">
        <v>60</v>
      </c>
      <c r="J75" s="177">
        <v>27605</v>
      </c>
    </row>
    <row r="76" spans="1:10" ht="20.100000000000001" customHeight="1" x14ac:dyDescent="0.2">
      <c r="A76" s="161" t="s">
        <v>145</v>
      </c>
      <c r="B76" s="15">
        <v>181</v>
      </c>
      <c r="C76" s="15">
        <v>100</v>
      </c>
      <c r="D76" s="15">
        <v>30</v>
      </c>
      <c r="E76" s="15">
        <v>7805</v>
      </c>
      <c r="F76" s="15">
        <v>2090</v>
      </c>
      <c r="G76" s="15">
        <v>276</v>
      </c>
      <c r="H76" s="15">
        <v>48</v>
      </c>
      <c r="I76" s="15">
        <v>29</v>
      </c>
      <c r="J76" s="177">
        <v>10559</v>
      </c>
    </row>
    <row r="77" spans="1:10" ht="20.100000000000001" customHeight="1" x14ac:dyDescent="0.2">
      <c r="A77" s="161" t="s">
        <v>146</v>
      </c>
      <c r="B77" s="15">
        <v>1436</v>
      </c>
      <c r="C77" s="15">
        <v>0</v>
      </c>
      <c r="D77" s="15">
        <v>999</v>
      </c>
      <c r="E77" s="15">
        <v>19911</v>
      </c>
      <c r="F77" s="15">
        <v>2179</v>
      </c>
      <c r="G77" s="15">
        <v>6288</v>
      </c>
      <c r="H77" s="15">
        <v>1315</v>
      </c>
      <c r="I77" s="15">
        <v>29</v>
      </c>
      <c r="J77" s="177">
        <v>32157</v>
      </c>
    </row>
    <row r="78" spans="1:10" ht="20.100000000000001" customHeight="1" x14ac:dyDescent="0.2">
      <c r="A78" s="161" t="s">
        <v>147</v>
      </c>
      <c r="B78" s="15">
        <v>5739</v>
      </c>
      <c r="C78" s="15">
        <v>441</v>
      </c>
      <c r="D78" s="15">
        <v>416</v>
      </c>
      <c r="E78" s="15">
        <v>6418</v>
      </c>
      <c r="F78" s="15">
        <v>10298</v>
      </c>
      <c r="G78" s="15">
        <v>505</v>
      </c>
      <c r="H78" s="15">
        <v>295</v>
      </c>
      <c r="I78" s="15">
        <v>113</v>
      </c>
      <c r="J78" s="177">
        <v>24225</v>
      </c>
    </row>
    <row r="79" spans="1:10" ht="20.100000000000001" customHeight="1" x14ac:dyDescent="0.2">
      <c r="A79" s="161" t="s">
        <v>148</v>
      </c>
      <c r="B79" s="15">
        <v>24992</v>
      </c>
      <c r="C79" s="15">
        <v>0</v>
      </c>
      <c r="D79" s="15">
        <v>5088</v>
      </c>
      <c r="E79" s="15">
        <v>0</v>
      </c>
      <c r="F79" s="15">
        <v>7500</v>
      </c>
      <c r="G79" s="15">
        <v>21736</v>
      </c>
      <c r="H79" s="15">
        <v>34496</v>
      </c>
      <c r="I79" s="15">
        <v>0</v>
      </c>
      <c r="J79" s="177">
        <v>93812</v>
      </c>
    </row>
    <row r="80" spans="1:10" ht="20.100000000000001" customHeight="1" x14ac:dyDescent="0.2">
      <c r="A80" s="161" t="s">
        <v>149</v>
      </c>
      <c r="B80" s="15">
        <v>80</v>
      </c>
      <c r="C80" s="15">
        <v>20</v>
      </c>
      <c r="D80" s="15">
        <v>0</v>
      </c>
      <c r="E80" s="15">
        <v>7444</v>
      </c>
      <c r="F80" s="15">
        <v>2770</v>
      </c>
      <c r="G80" s="15">
        <v>3246</v>
      </c>
      <c r="H80" s="15">
        <v>25</v>
      </c>
      <c r="I80" s="15">
        <v>5</v>
      </c>
      <c r="J80" s="177">
        <v>13590</v>
      </c>
    </row>
    <row r="81" spans="1:10" ht="20.100000000000001" customHeight="1" x14ac:dyDescent="0.2">
      <c r="A81" s="161" t="s">
        <v>150</v>
      </c>
      <c r="B81" s="15">
        <v>224817</v>
      </c>
      <c r="C81" s="15">
        <v>4095</v>
      </c>
      <c r="D81" s="15">
        <v>24076</v>
      </c>
      <c r="E81" s="15">
        <v>6583</v>
      </c>
      <c r="F81" s="15">
        <v>31882</v>
      </c>
      <c r="G81" s="15">
        <v>17959</v>
      </c>
      <c r="H81" s="15">
        <v>11699</v>
      </c>
      <c r="I81" s="15">
        <v>6058</v>
      </c>
      <c r="J81" s="177">
        <v>327169</v>
      </c>
    </row>
    <row r="82" spans="1:10" ht="20.100000000000001" customHeight="1" x14ac:dyDescent="0.2">
      <c r="A82" s="161" t="s">
        <v>151</v>
      </c>
      <c r="B82" s="15">
        <v>3493</v>
      </c>
      <c r="C82" s="15">
        <v>37021</v>
      </c>
      <c r="D82" s="15">
        <v>202</v>
      </c>
      <c r="E82" s="15">
        <v>2185</v>
      </c>
      <c r="F82" s="15">
        <v>53498</v>
      </c>
      <c r="G82" s="15">
        <v>866</v>
      </c>
      <c r="H82" s="15">
        <v>10</v>
      </c>
      <c r="I82" s="15">
        <v>2039</v>
      </c>
      <c r="J82" s="177">
        <v>99314</v>
      </c>
    </row>
    <row r="83" spans="1:10" ht="20.100000000000001" customHeight="1" x14ac:dyDescent="0.2">
      <c r="A83" s="161" t="s">
        <v>152</v>
      </c>
      <c r="B83" s="15">
        <v>15466</v>
      </c>
      <c r="C83" s="15">
        <v>24331</v>
      </c>
      <c r="D83" s="15">
        <v>17182</v>
      </c>
      <c r="E83" s="15">
        <v>1596</v>
      </c>
      <c r="F83" s="15">
        <v>7469</v>
      </c>
      <c r="G83" s="15">
        <v>15161</v>
      </c>
      <c r="H83" s="15">
        <v>5172</v>
      </c>
      <c r="I83" s="15">
        <v>1637</v>
      </c>
      <c r="J83" s="177">
        <v>88014</v>
      </c>
    </row>
    <row r="84" spans="1:10" ht="20.100000000000001" customHeight="1" x14ac:dyDescent="0.2">
      <c r="A84" s="161" t="s">
        <v>153</v>
      </c>
      <c r="B84" s="15">
        <v>1812</v>
      </c>
      <c r="C84" s="15">
        <v>9</v>
      </c>
      <c r="D84" s="15">
        <v>17641</v>
      </c>
      <c r="E84" s="15">
        <v>0</v>
      </c>
      <c r="F84" s="15">
        <v>50</v>
      </c>
      <c r="G84" s="15">
        <v>3476</v>
      </c>
      <c r="H84" s="15">
        <v>8315</v>
      </c>
      <c r="I84" s="15">
        <v>4319</v>
      </c>
      <c r="J84" s="177">
        <v>35622</v>
      </c>
    </row>
    <row r="85" spans="1:10" ht="20.100000000000001" customHeight="1" x14ac:dyDescent="0.2">
      <c r="A85" s="161" t="s">
        <v>154</v>
      </c>
      <c r="B85" s="15">
        <v>74420</v>
      </c>
      <c r="C85" s="15">
        <v>59232</v>
      </c>
      <c r="D85" s="15">
        <v>1023</v>
      </c>
      <c r="E85" s="15">
        <v>16234</v>
      </c>
      <c r="F85" s="15">
        <v>51569</v>
      </c>
      <c r="G85" s="15">
        <v>18873</v>
      </c>
      <c r="H85" s="15">
        <v>916</v>
      </c>
      <c r="I85" s="15">
        <v>100019</v>
      </c>
      <c r="J85" s="177">
        <v>322286</v>
      </c>
    </row>
    <row r="86" spans="1:10" ht="20.100000000000001" customHeight="1" x14ac:dyDescent="0.2">
      <c r="A86" s="161" t="s">
        <v>155</v>
      </c>
      <c r="B86" s="15">
        <v>3800</v>
      </c>
      <c r="C86" s="15">
        <v>106852</v>
      </c>
      <c r="D86" s="15">
        <v>0</v>
      </c>
      <c r="E86" s="15">
        <v>169</v>
      </c>
      <c r="F86" s="15">
        <v>2555</v>
      </c>
      <c r="G86" s="15">
        <v>0</v>
      </c>
      <c r="H86" s="15">
        <v>0</v>
      </c>
      <c r="I86" s="15">
        <v>1380</v>
      </c>
      <c r="J86" s="177">
        <v>114756</v>
      </c>
    </row>
    <row r="87" spans="1:10" ht="20.100000000000001" customHeight="1" x14ac:dyDescent="0.2">
      <c r="A87" s="161" t="s">
        <v>156</v>
      </c>
      <c r="B87" s="15">
        <v>8518</v>
      </c>
      <c r="C87" s="15">
        <v>436</v>
      </c>
      <c r="D87" s="15">
        <v>0</v>
      </c>
      <c r="E87" s="15">
        <v>201</v>
      </c>
      <c r="F87" s="15">
        <v>14097</v>
      </c>
      <c r="G87" s="15">
        <v>13843</v>
      </c>
      <c r="H87" s="15">
        <v>2</v>
      </c>
      <c r="I87" s="15">
        <v>7188</v>
      </c>
      <c r="J87" s="177">
        <v>44285</v>
      </c>
    </row>
    <row r="88" spans="1:10" ht="20.100000000000001" customHeight="1" x14ac:dyDescent="0.2">
      <c r="A88" s="161" t="s">
        <v>157</v>
      </c>
      <c r="B88" s="15">
        <v>290720</v>
      </c>
      <c r="C88" s="15">
        <v>106453</v>
      </c>
      <c r="D88" s="15">
        <v>1116743</v>
      </c>
      <c r="E88" s="15">
        <v>41971</v>
      </c>
      <c r="F88" s="15">
        <v>298062</v>
      </c>
      <c r="G88" s="15">
        <v>793021</v>
      </c>
      <c r="H88" s="15">
        <v>207077</v>
      </c>
      <c r="I88" s="15">
        <v>4695</v>
      </c>
      <c r="J88" s="177">
        <v>2858742</v>
      </c>
    </row>
    <row r="89" spans="1:10" ht="20.100000000000001" customHeight="1" x14ac:dyDescent="0.2">
      <c r="A89" s="161" t="s">
        <v>158</v>
      </c>
      <c r="B89" s="15">
        <v>1523245</v>
      </c>
      <c r="C89" s="15">
        <v>1746592</v>
      </c>
      <c r="D89" s="15">
        <v>141323</v>
      </c>
      <c r="E89" s="15">
        <v>2008694</v>
      </c>
      <c r="F89" s="15">
        <v>451424</v>
      </c>
      <c r="G89" s="15">
        <v>665951</v>
      </c>
      <c r="H89" s="15">
        <v>330652</v>
      </c>
      <c r="I89" s="15">
        <v>35915</v>
      </c>
      <c r="J89" s="177">
        <v>6903796</v>
      </c>
    </row>
    <row r="90" spans="1:10" ht="20.100000000000001" customHeight="1" thickBot="1" x14ac:dyDescent="0.25">
      <c r="A90" s="68" t="s">
        <v>10</v>
      </c>
      <c r="B90" s="53">
        <v>2505015</v>
      </c>
      <c r="C90" s="53">
        <v>4174164</v>
      </c>
      <c r="D90" s="53">
        <v>2092136</v>
      </c>
      <c r="E90" s="53">
        <v>2653524</v>
      </c>
      <c r="F90" s="53">
        <v>1327882</v>
      </c>
      <c r="G90" s="53">
        <v>2124520</v>
      </c>
      <c r="H90" s="53">
        <v>1411341</v>
      </c>
      <c r="I90" s="53">
        <v>662171</v>
      </c>
      <c r="J90" s="54">
        <v>16950753</v>
      </c>
    </row>
    <row r="91" spans="1:10" x14ac:dyDescent="0.2">
      <c r="A91" s="109" t="s">
        <v>159</v>
      </c>
      <c r="B91" s="110"/>
      <c r="C91" s="110"/>
      <c r="D91" s="110"/>
      <c r="E91" s="103"/>
      <c r="F91" s="103"/>
      <c r="G91" s="103"/>
      <c r="H91" s="103"/>
      <c r="I91" s="103"/>
      <c r="J91" s="103"/>
    </row>
    <row r="92" spans="1:10" x14ac:dyDescent="0.2">
      <c r="A92" s="109"/>
      <c r="B92" s="110"/>
      <c r="C92" s="110"/>
      <c r="D92" s="110"/>
      <c r="E92" s="103"/>
      <c r="F92" s="103"/>
      <c r="G92" s="103"/>
      <c r="H92" s="103"/>
      <c r="I92" s="103"/>
      <c r="J92" s="103"/>
    </row>
    <row r="93" spans="1:10" x14ac:dyDescent="0.2">
      <c r="A93" s="75"/>
      <c r="B93" s="103"/>
      <c r="C93" s="103"/>
      <c r="D93" s="103"/>
      <c r="E93" s="103"/>
      <c r="F93" s="103"/>
      <c r="G93" s="103"/>
      <c r="H93" s="103"/>
      <c r="I93" s="103"/>
      <c r="J93" s="103"/>
    </row>
    <row r="94" spans="1:10" x14ac:dyDescent="0.2">
      <c r="A94" s="75"/>
      <c r="B94" s="103"/>
      <c r="C94" s="103"/>
      <c r="D94" s="103"/>
      <c r="E94" s="103"/>
      <c r="F94" s="103"/>
      <c r="G94" s="103"/>
      <c r="H94" s="103"/>
      <c r="I94" s="103"/>
      <c r="J94" s="103"/>
    </row>
    <row r="95" spans="1:10" x14ac:dyDescent="0.2">
      <c r="A95" s="103"/>
      <c r="B95" s="103"/>
      <c r="C95" s="103"/>
      <c r="D95" s="103"/>
      <c r="E95" s="103"/>
      <c r="F95" s="103"/>
      <c r="G95" s="103"/>
      <c r="H95" s="103"/>
      <c r="I95" s="103"/>
      <c r="J95" s="103"/>
    </row>
    <row r="96" spans="1:10" x14ac:dyDescent="0.2">
      <c r="A96" s="103"/>
      <c r="B96" s="103"/>
      <c r="C96" s="103"/>
      <c r="D96" s="103"/>
      <c r="E96" s="103"/>
      <c r="F96" s="103"/>
      <c r="G96" s="103"/>
      <c r="H96" s="103"/>
      <c r="I96" s="103"/>
      <c r="J96" s="103"/>
    </row>
    <row r="97" spans="1:10" x14ac:dyDescent="0.2">
      <c r="A97" s="103"/>
      <c r="B97" s="103"/>
      <c r="C97" s="103"/>
      <c r="D97" s="103"/>
      <c r="E97" s="103"/>
      <c r="F97" s="103"/>
      <c r="G97" s="103"/>
      <c r="H97" s="103"/>
      <c r="I97" s="103"/>
      <c r="J97" s="103"/>
    </row>
    <row r="98" spans="1:10" ht="15.75" x14ac:dyDescent="0.25">
      <c r="A98" s="199" t="s">
        <v>230</v>
      </c>
      <c r="B98" s="199"/>
      <c r="C98" s="199"/>
      <c r="D98" s="199"/>
      <c r="E98" s="199"/>
      <c r="F98" s="199"/>
      <c r="G98" s="199"/>
      <c r="H98" s="199"/>
      <c r="I98" s="199"/>
      <c r="J98" s="199"/>
    </row>
    <row r="99" spans="1:10" ht="15.75" x14ac:dyDescent="0.25">
      <c r="A99" s="199" t="s">
        <v>162</v>
      </c>
      <c r="B99" s="199"/>
      <c r="C99" s="199"/>
      <c r="D99" s="199"/>
      <c r="E99" s="199"/>
      <c r="F99" s="199"/>
      <c r="G99" s="199"/>
      <c r="H99" s="199"/>
      <c r="I99" s="199"/>
      <c r="J99" s="199"/>
    </row>
    <row r="100" spans="1:10" ht="5.25" customHeight="1" thickBot="1" x14ac:dyDescent="0.25">
      <c r="A100" s="103"/>
      <c r="B100" s="103"/>
      <c r="C100" s="103"/>
      <c r="D100" s="103"/>
      <c r="E100" s="103"/>
      <c r="F100" s="103"/>
      <c r="G100" s="103"/>
      <c r="H100" s="103"/>
      <c r="I100" s="103"/>
      <c r="J100" s="103"/>
    </row>
    <row r="101" spans="1:10" x14ac:dyDescent="0.2">
      <c r="A101" s="174" t="s">
        <v>1</v>
      </c>
      <c r="B101" s="175" t="s">
        <v>2</v>
      </c>
      <c r="C101" s="175" t="s">
        <v>3</v>
      </c>
      <c r="D101" s="175" t="s">
        <v>4</v>
      </c>
      <c r="E101" s="175" t="s">
        <v>5</v>
      </c>
      <c r="F101" s="175" t="s">
        <v>6</v>
      </c>
      <c r="G101" s="175" t="s">
        <v>7</v>
      </c>
      <c r="H101" s="175" t="s">
        <v>8</v>
      </c>
      <c r="I101" s="175" t="s">
        <v>9</v>
      </c>
      <c r="J101" s="176" t="s">
        <v>10</v>
      </c>
    </row>
    <row r="102" spans="1:10" ht="20.100000000000001" customHeight="1" x14ac:dyDescent="0.2">
      <c r="A102" s="161" t="s">
        <v>125</v>
      </c>
      <c r="B102" s="15">
        <v>156136</v>
      </c>
      <c r="C102" s="15">
        <v>3079143</v>
      </c>
      <c r="D102" s="15">
        <v>3085304</v>
      </c>
      <c r="E102" s="15">
        <v>1361504</v>
      </c>
      <c r="F102" s="15">
        <v>151825</v>
      </c>
      <c r="G102" s="15">
        <v>0</v>
      </c>
      <c r="H102" s="15">
        <v>415156</v>
      </c>
      <c r="I102" s="15">
        <v>14358</v>
      </c>
      <c r="J102" s="177">
        <v>8263426</v>
      </c>
    </row>
    <row r="103" spans="1:10" ht="20.100000000000001" customHeight="1" x14ac:dyDescent="0.2">
      <c r="A103" s="161" t="s">
        <v>126</v>
      </c>
      <c r="B103" s="15">
        <v>193094</v>
      </c>
      <c r="C103" s="15">
        <v>28552</v>
      </c>
      <c r="D103" s="15">
        <v>62888</v>
      </c>
      <c r="E103" s="15">
        <v>31671</v>
      </c>
      <c r="F103" s="15">
        <v>59968</v>
      </c>
      <c r="G103" s="15">
        <v>69319</v>
      </c>
      <c r="H103" s="15">
        <v>360432</v>
      </c>
      <c r="I103" s="15">
        <v>25380</v>
      </c>
      <c r="J103" s="177">
        <v>831304</v>
      </c>
    </row>
    <row r="104" spans="1:10" ht="20.100000000000001" customHeight="1" x14ac:dyDescent="0.2">
      <c r="A104" s="161" t="s">
        <v>127</v>
      </c>
      <c r="B104" s="15">
        <v>11873</v>
      </c>
      <c r="C104" s="15">
        <v>968</v>
      </c>
      <c r="D104" s="15">
        <v>11031</v>
      </c>
      <c r="E104" s="15">
        <v>0</v>
      </c>
      <c r="F104" s="15">
        <v>80</v>
      </c>
      <c r="G104" s="15">
        <v>90723</v>
      </c>
      <c r="H104" s="15">
        <v>9257</v>
      </c>
      <c r="I104" s="15">
        <v>514</v>
      </c>
      <c r="J104" s="177">
        <v>124446</v>
      </c>
    </row>
    <row r="105" spans="1:10" ht="20.100000000000001" customHeight="1" x14ac:dyDescent="0.2">
      <c r="A105" s="161" t="s">
        <v>128</v>
      </c>
      <c r="B105" s="15">
        <v>3035</v>
      </c>
      <c r="C105" s="15">
        <v>129128</v>
      </c>
      <c r="D105" s="15">
        <v>770</v>
      </c>
      <c r="E105" s="15">
        <v>2306</v>
      </c>
      <c r="F105" s="15">
        <v>14284</v>
      </c>
      <c r="G105" s="15">
        <v>30500</v>
      </c>
      <c r="H105" s="15">
        <v>971</v>
      </c>
      <c r="I105" s="15">
        <v>52439</v>
      </c>
      <c r="J105" s="177">
        <v>233433</v>
      </c>
    </row>
    <row r="106" spans="1:10" ht="20.100000000000001" customHeight="1" x14ac:dyDescent="0.2">
      <c r="A106" s="161" t="s">
        <v>129</v>
      </c>
      <c r="B106" s="15">
        <v>60</v>
      </c>
      <c r="C106" s="15">
        <v>399</v>
      </c>
      <c r="D106" s="15">
        <v>11587</v>
      </c>
      <c r="E106" s="15">
        <v>0</v>
      </c>
      <c r="F106" s="15">
        <v>237</v>
      </c>
      <c r="G106" s="15">
        <v>574</v>
      </c>
      <c r="H106" s="15">
        <v>42906</v>
      </c>
      <c r="I106" s="15">
        <v>6994</v>
      </c>
      <c r="J106" s="177">
        <v>62757</v>
      </c>
    </row>
    <row r="107" spans="1:10" ht="20.100000000000001" customHeight="1" x14ac:dyDescent="0.2">
      <c r="A107" s="161" t="s">
        <v>130</v>
      </c>
      <c r="B107" s="15">
        <v>13286</v>
      </c>
      <c r="C107" s="15">
        <v>2504</v>
      </c>
      <c r="D107" s="15">
        <v>9989</v>
      </c>
      <c r="E107" s="15">
        <v>35441</v>
      </c>
      <c r="F107" s="15">
        <v>32174</v>
      </c>
      <c r="G107" s="15">
        <v>30671</v>
      </c>
      <c r="H107" s="15">
        <v>187903</v>
      </c>
      <c r="I107" s="15">
        <v>11722</v>
      </c>
      <c r="J107" s="177">
        <v>323690</v>
      </c>
    </row>
    <row r="108" spans="1:10" ht="20.100000000000001" customHeight="1" x14ac:dyDescent="0.2">
      <c r="A108" s="161" t="s">
        <v>131</v>
      </c>
      <c r="B108" s="15">
        <v>6423</v>
      </c>
      <c r="C108" s="15">
        <v>2041</v>
      </c>
      <c r="D108" s="15">
        <v>5787</v>
      </c>
      <c r="E108" s="15">
        <v>1083</v>
      </c>
      <c r="F108" s="15">
        <v>2527</v>
      </c>
      <c r="G108" s="15">
        <v>57742</v>
      </c>
      <c r="H108" s="15">
        <v>75845</v>
      </c>
      <c r="I108" s="15">
        <v>11720</v>
      </c>
      <c r="J108" s="177">
        <v>163168</v>
      </c>
    </row>
    <row r="109" spans="1:10" ht="20.100000000000001" customHeight="1" x14ac:dyDescent="0.2">
      <c r="A109" s="161" t="s">
        <v>132</v>
      </c>
      <c r="B109" s="15">
        <v>1946</v>
      </c>
      <c r="C109" s="15">
        <v>50</v>
      </c>
      <c r="D109" s="15">
        <v>117</v>
      </c>
      <c r="E109" s="15">
        <v>9</v>
      </c>
      <c r="F109" s="15">
        <v>656</v>
      </c>
      <c r="G109" s="15">
        <v>5740</v>
      </c>
      <c r="H109" s="15">
        <v>7590</v>
      </c>
      <c r="I109" s="15">
        <v>0</v>
      </c>
      <c r="J109" s="177">
        <v>16108</v>
      </c>
    </row>
    <row r="110" spans="1:10" ht="20.100000000000001" customHeight="1" x14ac:dyDescent="0.2">
      <c r="A110" s="161" t="s">
        <v>133</v>
      </c>
      <c r="B110" s="15">
        <v>69512</v>
      </c>
      <c r="C110" s="15">
        <v>4215</v>
      </c>
      <c r="D110" s="15">
        <v>14570</v>
      </c>
      <c r="E110" s="15">
        <v>6428</v>
      </c>
      <c r="F110" s="15">
        <v>64588</v>
      </c>
      <c r="G110" s="15">
        <v>158744</v>
      </c>
      <c r="H110" s="15">
        <v>160316</v>
      </c>
      <c r="I110" s="15">
        <v>12683</v>
      </c>
      <c r="J110" s="177">
        <v>491056</v>
      </c>
    </row>
    <row r="111" spans="1:10" ht="20.100000000000001" customHeight="1" x14ac:dyDescent="0.2">
      <c r="A111" s="161" t="s">
        <v>134</v>
      </c>
      <c r="B111" s="15">
        <v>87617</v>
      </c>
      <c r="C111" s="15">
        <v>58125</v>
      </c>
      <c r="D111" s="15">
        <v>14282</v>
      </c>
      <c r="E111" s="15">
        <v>131201</v>
      </c>
      <c r="F111" s="15">
        <v>57763</v>
      </c>
      <c r="G111" s="15">
        <v>29262</v>
      </c>
      <c r="H111" s="15">
        <v>215343</v>
      </c>
      <c r="I111" s="15">
        <v>15121</v>
      </c>
      <c r="J111" s="177">
        <v>608714</v>
      </c>
    </row>
    <row r="112" spans="1:10" ht="20.100000000000001" customHeight="1" x14ac:dyDescent="0.2">
      <c r="A112" s="161" t="s">
        <v>135</v>
      </c>
      <c r="B112" s="15">
        <v>3763</v>
      </c>
      <c r="C112" s="15">
        <v>96200</v>
      </c>
      <c r="D112" s="15">
        <v>957</v>
      </c>
      <c r="E112" s="15">
        <v>2630</v>
      </c>
      <c r="F112" s="15">
        <v>98512</v>
      </c>
      <c r="G112" s="15">
        <v>99316</v>
      </c>
      <c r="H112" s="15">
        <v>6612</v>
      </c>
      <c r="I112" s="15">
        <v>52500</v>
      </c>
      <c r="J112" s="177">
        <v>360490</v>
      </c>
    </row>
    <row r="113" spans="1:10" ht="20.100000000000001" customHeight="1" x14ac:dyDescent="0.2">
      <c r="A113" s="161" t="s">
        <v>136</v>
      </c>
      <c r="B113" s="15">
        <v>9</v>
      </c>
      <c r="C113" s="15">
        <v>0</v>
      </c>
      <c r="D113" s="15">
        <v>34787</v>
      </c>
      <c r="E113" s="15">
        <v>687297</v>
      </c>
      <c r="F113" s="15">
        <v>48440</v>
      </c>
      <c r="G113" s="15">
        <v>40561</v>
      </c>
      <c r="H113" s="15">
        <v>200</v>
      </c>
      <c r="I113" s="15">
        <v>0</v>
      </c>
      <c r="J113" s="177">
        <v>811294</v>
      </c>
    </row>
    <row r="114" spans="1:10" ht="20.100000000000001" customHeight="1" x14ac:dyDescent="0.2">
      <c r="A114" s="161" t="s">
        <v>137</v>
      </c>
      <c r="B114" s="15">
        <v>41277</v>
      </c>
      <c r="C114" s="15">
        <v>1140865</v>
      </c>
      <c r="D114" s="15">
        <v>13335</v>
      </c>
      <c r="E114" s="15">
        <v>79657</v>
      </c>
      <c r="F114" s="15">
        <v>142090</v>
      </c>
      <c r="G114" s="15">
        <v>80102</v>
      </c>
      <c r="H114" s="15">
        <v>3043</v>
      </c>
      <c r="I114" s="15">
        <v>27519</v>
      </c>
      <c r="J114" s="177">
        <v>1527888</v>
      </c>
    </row>
    <row r="115" spans="1:10" ht="20.100000000000001" customHeight="1" x14ac:dyDescent="0.2">
      <c r="A115" s="161" t="s">
        <v>138</v>
      </c>
      <c r="B115" s="15">
        <v>553032</v>
      </c>
      <c r="C115" s="15">
        <v>142178</v>
      </c>
      <c r="D115" s="15">
        <v>318578</v>
      </c>
      <c r="E115" s="15">
        <v>390811</v>
      </c>
      <c r="F115" s="15">
        <v>271720</v>
      </c>
      <c r="G115" s="15">
        <v>72382</v>
      </c>
      <c r="H115" s="15">
        <v>159657</v>
      </c>
      <c r="I115" s="15">
        <v>87118</v>
      </c>
      <c r="J115" s="177">
        <v>1995476</v>
      </c>
    </row>
    <row r="116" spans="1:10" ht="20.100000000000001" customHeight="1" x14ac:dyDescent="0.2">
      <c r="A116" s="161" t="s">
        <v>139</v>
      </c>
      <c r="B116" s="15">
        <v>178971</v>
      </c>
      <c r="C116" s="15">
        <v>5593</v>
      </c>
      <c r="D116" s="15">
        <v>118939</v>
      </c>
      <c r="E116" s="15">
        <v>69231</v>
      </c>
      <c r="F116" s="15">
        <v>141843</v>
      </c>
      <c r="G116" s="15">
        <v>63549</v>
      </c>
      <c r="H116" s="15">
        <v>61154</v>
      </c>
      <c r="I116" s="15">
        <v>4374</v>
      </c>
      <c r="J116" s="177">
        <v>643654</v>
      </c>
    </row>
    <row r="117" spans="1:10" ht="20.100000000000001" customHeight="1" x14ac:dyDescent="0.2">
      <c r="A117" s="161" t="s">
        <v>140</v>
      </c>
      <c r="B117" s="15">
        <v>87</v>
      </c>
      <c r="C117" s="15">
        <v>0</v>
      </c>
      <c r="D117" s="15">
        <v>0</v>
      </c>
      <c r="E117" s="15">
        <v>41984</v>
      </c>
      <c r="F117" s="15">
        <v>2770</v>
      </c>
      <c r="G117" s="15">
        <v>19</v>
      </c>
      <c r="H117" s="15">
        <v>62</v>
      </c>
      <c r="I117" s="15">
        <v>0</v>
      </c>
      <c r="J117" s="177">
        <v>44922</v>
      </c>
    </row>
    <row r="118" spans="1:10" ht="20.100000000000001" customHeight="1" x14ac:dyDescent="0.2">
      <c r="A118" s="161" t="s">
        <v>141</v>
      </c>
      <c r="B118" s="15">
        <v>192943</v>
      </c>
      <c r="C118" s="15">
        <v>111609</v>
      </c>
      <c r="D118" s="15">
        <v>47140</v>
      </c>
      <c r="E118" s="15">
        <v>43927</v>
      </c>
      <c r="F118" s="15">
        <v>161991</v>
      </c>
      <c r="G118" s="15">
        <v>54155</v>
      </c>
      <c r="H118" s="15">
        <v>40029</v>
      </c>
      <c r="I118" s="15">
        <v>69024</v>
      </c>
      <c r="J118" s="177">
        <v>720818</v>
      </c>
    </row>
    <row r="119" spans="1:10" ht="20.100000000000001" customHeight="1" x14ac:dyDescent="0.2">
      <c r="A119" s="161" t="s">
        <v>142</v>
      </c>
      <c r="B119" s="15">
        <v>192449</v>
      </c>
      <c r="C119" s="15">
        <v>4684</v>
      </c>
      <c r="D119" s="15">
        <v>48364</v>
      </c>
      <c r="E119" s="15">
        <v>72170</v>
      </c>
      <c r="F119" s="15">
        <v>63406</v>
      </c>
      <c r="G119" s="15">
        <v>30885</v>
      </c>
      <c r="H119" s="15">
        <v>78011</v>
      </c>
      <c r="I119" s="15">
        <v>424</v>
      </c>
      <c r="J119" s="177">
        <v>490393</v>
      </c>
    </row>
    <row r="120" spans="1:10" ht="20.100000000000001" customHeight="1" x14ac:dyDescent="0.2">
      <c r="A120" s="161" t="s">
        <v>143</v>
      </c>
      <c r="B120" s="15">
        <v>22639</v>
      </c>
      <c r="C120" s="15">
        <v>16</v>
      </c>
      <c r="D120" s="15">
        <v>77095</v>
      </c>
      <c r="E120" s="15">
        <v>86784</v>
      </c>
      <c r="F120" s="15">
        <v>322767</v>
      </c>
      <c r="G120" s="15">
        <v>33391</v>
      </c>
      <c r="H120" s="15">
        <v>272704</v>
      </c>
      <c r="I120" s="15">
        <v>1196</v>
      </c>
      <c r="J120" s="177">
        <v>816592</v>
      </c>
    </row>
    <row r="121" spans="1:10" ht="20.100000000000001" customHeight="1" x14ac:dyDescent="0.2">
      <c r="A121" s="161" t="s">
        <v>144</v>
      </c>
      <c r="B121" s="15">
        <v>22356</v>
      </c>
      <c r="C121" s="15">
        <v>1523</v>
      </c>
      <c r="D121" s="15">
        <v>25224</v>
      </c>
      <c r="E121" s="15">
        <v>36201</v>
      </c>
      <c r="F121" s="15">
        <v>73012</v>
      </c>
      <c r="G121" s="15">
        <v>9181</v>
      </c>
      <c r="H121" s="15">
        <v>9929</v>
      </c>
      <c r="I121" s="15">
        <v>271</v>
      </c>
      <c r="J121" s="177">
        <v>177697</v>
      </c>
    </row>
    <row r="122" spans="1:10" ht="20.100000000000001" customHeight="1" x14ac:dyDescent="0.2">
      <c r="A122" s="161" t="s">
        <v>164</v>
      </c>
      <c r="B122" s="15">
        <v>379</v>
      </c>
      <c r="C122" s="15">
        <v>103</v>
      </c>
      <c r="D122" s="15">
        <v>29</v>
      </c>
      <c r="E122" s="15">
        <v>15637</v>
      </c>
      <c r="F122" s="15">
        <v>3059</v>
      </c>
      <c r="G122" s="15">
        <v>567</v>
      </c>
      <c r="H122" s="15">
        <v>55</v>
      </c>
      <c r="I122" s="15">
        <v>33</v>
      </c>
      <c r="J122" s="177">
        <v>19862</v>
      </c>
    </row>
    <row r="123" spans="1:10" ht="20.100000000000001" customHeight="1" x14ac:dyDescent="0.2">
      <c r="A123" s="161" t="s">
        <v>165</v>
      </c>
      <c r="B123" s="15">
        <v>1109</v>
      </c>
      <c r="C123" s="15">
        <v>0</v>
      </c>
      <c r="D123" s="15">
        <v>2420</v>
      </c>
      <c r="E123" s="15">
        <v>27251</v>
      </c>
      <c r="F123" s="15">
        <v>2979</v>
      </c>
      <c r="G123" s="15">
        <v>9693</v>
      </c>
      <c r="H123" s="15">
        <v>1008</v>
      </c>
      <c r="I123" s="15">
        <v>88</v>
      </c>
      <c r="J123" s="177">
        <v>44548</v>
      </c>
    </row>
    <row r="124" spans="1:10" ht="20.100000000000001" customHeight="1" x14ac:dyDescent="0.2">
      <c r="A124" s="161" t="s">
        <v>147</v>
      </c>
      <c r="B124" s="15">
        <v>81239</v>
      </c>
      <c r="C124" s="15">
        <v>1250</v>
      </c>
      <c r="D124" s="15">
        <v>8625</v>
      </c>
      <c r="E124" s="15">
        <v>35153</v>
      </c>
      <c r="F124" s="15">
        <v>250950</v>
      </c>
      <c r="G124" s="15">
        <v>11922</v>
      </c>
      <c r="H124" s="15">
        <v>7140</v>
      </c>
      <c r="I124" s="15">
        <v>438</v>
      </c>
      <c r="J124" s="177">
        <v>396717</v>
      </c>
    </row>
    <row r="125" spans="1:10" ht="20.100000000000001" customHeight="1" x14ac:dyDescent="0.2">
      <c r="A125" s="161" t="s">
        <v>148</v>
      </c>
      <c r="B125" s="15">
        <v>624800</v>
      </c>
      <c r="C125" s="15">
        <v>0</v>
      </c>
      <c r="D125" s="15">
        <v>235000</v>
      </c>
      <c r="E125" s="15">
        <v>0</v>
      </c>
      <c r="F125" s="15">
        <v>420000</v>
      </c>
      <c r="G125" s="15">
        <v>839400</v>
      </c>
      <c r="H125" s="15">
        <v>1722770</v>
      </c>
      <c r="I125" s="15">
        <v>0</v>
      </c>
      <c r="J125" s="177">
        <v>3841970</v>
      </c>
    </row>
    <row r="126" spans="1:10" ht="20.100000000000001" customHeight="1" x14ac:dyDescent="0.2">
      <c r="A126" s="161" t="s">
        <v>149</v>
      </c>
      <c r="B126" s="15">
        <v>2492</v>
      </c>
      <c r="C126" s="15">
        <v>68</v>
      </c>
      <c r="D126" s="15">
        <v>0</v>
      </c>
      <c r="E126" s="15">
        <v>372733</v>
      </c>
      <c r="F126" s="15">
        <v>43011</v>
      </c>
      <c r="G126" s="15">
        <v>21805</v>
      </c>
      <c r="H126" s="15">
        <v>225</v>
      </c>
      <c r="I126" s="15">
        <v>21</v>
      </c>
      <c r="J126" s="177">
        <v>440355</v>
      </c>
    </row>
    <row r="127" spans="1:10" ht="20.100000000000001" customHeight="1" x14ac:dyDescent="0.2">
      <c r="A127" s="161" t="s">
        <v>150</v>
      </c>
      <c r="B127" s="15">
        <v>360704</v>
      </c>
      <c r="C127" s="15">
        <v>3587</v>
      </c>
      <c r="D127" s="15">
        <v>30662</v>
      </c>
      <c r="E127" s="15">
        <v>6755</v>
      </c>
      <c r="F127" s="15">
        <v>34167</v>
      </c>
      <c r="G127" s="15">
        <v>17898</v>
      </c>
      <c r="H127" s="15">
        <v>17519</v>
      </c>
      <c r="I127" s="15">
        <v>11053</v>
      </c>
      <c r="J127" s="177">
        <v>482345</v>
      </c>
    </row>
    <row r="128" spans="1:10" ht="20.100000000000001" customHeight="1" x14ac:dyDescent="0.2">
      <c r="A128" s="161" t="s">
        <v>167</v>
      </c>
      <c r="B128" s="15">
        <v>5567</v>
      </c>
      <c r="C128" s="15">
        <v>15836</v>
      </c>
      <c r="D128" s="15">
        <v>143</v>
      </c>
      <c r="E128" s="15">
        <v>2795</v>
      </c>
      <c r="F128" s="15">
        <v>129807</v>
      </c>
      <c r="G128" s="15">
        <v>1045</v>
      </c>
      <c r="H128" s="15">
        <v>1043</v>
      </c>
      <c r="I128" s="15">
        <v>2963</v>
      </c>
      <c r="J128" s="177">
        <v>159199</v>
      </c>
    </row>
    <row r="129" spans="1:10" ht="20.100000000000001" customHeight="1" x14ac:dyDescent="0.2">
      <c r="A129" s="161" t="s">
        <v>211</v>
      </c>
      <c r="B129" s="15">
        <v>30553</v>
      </c>
      <c r="C129" s="15">
        <v>15269</v>
      </c>
      <c r="D129" s="15">
        <v>31912</v>
      </c>
      <c r="E129" s="15">
        <v>3049</v>
      </c>
      <c r="F129" s="15">
        <v>8660</v>
      </c>
      <c r="G129" s="15">
        <v>10851</v>
      </c>
      <c r="H129" s="15">
        <v>5773</v>
      </c>
      <c r="I129" s="15">
        <v>1144</v>
      </c>
      <c r="J129" s="177">
        <v>107211</v>
      </c>
    </row>
    <row r="130" spans="1:10" ht="20.100000000000001" customHeight="1" x14ac:dyDescent="0.2">
      <c r="A130" s="161" t="s">
        <v>169</v>
      </c>
      <c r="B130" s="15">
        <v>2098</v>
      </c>
      <c r="C130" s="15">
        <v>17</v>
      </c>
      <c r="D130" s="15">
        <v>19779</v>
      </c>
      <c r="E130" s="15">
        <v>0</v>
      </c>
      <c r="F130" s="15">
        <v>80</v>
      </c>
      <c r="G130" s="15">
        <v>2733</v>
      </c>
      <c r="H130" s="15">
        <v>8230</v>
      </c>
      <c r="I130" s="15">
        <v>5510</v>
      </c>
      <c r="J130" s="177">
        <v>38447</v>
      </c>
    </row>
    <row r="131" spans="1:10" ht="20.100000000000001" customHeight="1" x14ac:dyDescent="0.2">
      <c r="A131" s="161" t="s">
        <v>212</v>
      </c>
      <c r="B131" s="15">
        <v>195970</v>
      </c>
      <c r="C131" s="15">
        <v>80986</v>
      </c>
      <c r="D131" s="15">
        <v>3098</v>
      </c>
      <c r="E131" s="15">
        <v>4641</v>
      </c>
      <c r="F131" s="15">
        <v>22143</v>
      </c>
      <c r="G131" s="15">
        <v>51173</v>
      </c>
      <c r="H131" s="15">
        <v>3564</v>
      </c>
      <c r="I131" s="15">
        <v>239342</v>
      </c>
      <c r="J131" s="177">
        <v>600917</v>
      </c>
    </row>
    <row r="132" spans="1:10" ht="20.100000000000001" customHeight="1" x14ac:dyDescent="0.2">
      <c r="A132" s="161" t="s">
        <v>171</v>
      </c>
      <c r="B132" s="15">
        <v>6770</v>
      </c>
      <c r="C132" s="15">
        <v>23048</v>
      </c>
      <c r="D132" s="15">
        <v>0</v>
      </c>
      <c r="E132" s="15">
        <v>526</v>
      </c>
      <c r="F132" s="15">
        <v>8835</v>
      </c>
      <c r="G132" s="15">
        <v>0</v>
      </c>
      <c r="H132" s="15">
        <v>0</v>
      </c>
      <c r="I132" s="15">
        <v>1659</v>
      </c>
      <c r="J132" s="177">
        <v>40838</v>
      </c>
    </row>
    <row r="133" spans="1:10" ht="20.100000000000001" customHeight="1" x14ac:dyDescent="0.2">
      <c r="A133" s="161" t="s">
        <v>172</v>
      </c>
      <c r="B133" s="15">
        <v>9347</v>
      </c>
      <c r="C133" s="15">
        <v>198</v>
      </c>
      <c r="D133" s="15">
        <v>0</v>
      </c>
      <c r="E133" s="15">
        <v>79</v>
      </c>
      <c r="F133" s="15">
        <v>11312</v>
      </c>
      <c r="G133" s="15">
        <v>18526</v>
      </c>
      <c r="H133" s="15">
        <v>3</v>
      </c>
      <c r="I133" s="15">
        <v>10840</v>
      </c>
      <c r="J133" s="177">
        <v>50305</v>
      </c>
    </row>
    <row r="134" spans="1:10" ht="20.100000000000001" customHeight="1" x14ac:dyDescent="0.2">
      <c r="A134" s="161" t="s">
        <v>213</v>
      </c>
      <c r="B134" s="15">
        <v>1675658</v>
      </c>
      <c r="C134" s="15">
        <v>547850</v>
      </c>
      <c r="D134" s="15">
        <v>9330800</v>
      </c>
      <c r="E134" s="15">
        <v>147415</v>
      </c>
      <c r="F134" s="15">
        <v>1524209</v>
      </c>
      <c r="G134" s="15">
        <v>4608202</v>
      </c>
      <c r="H134" s="15">
        <v>1096251</v>
      </c>
      <c r="I134" s="15">
        <v>189312</v>
      </c>
      <c r="J134" s="177">
        <v>19119697</v>
      </c>
    </row>
    <row r="135" spans="1:10" ht="20.100000000000001" customHeight="1" thickBot="1" x14ac:dyDescent="0.25">
      <c r="A135" s="162" t="s">
        <v>174</v>
      </c>
      <c r="B135" s="178">
        <v>292946</v>
      </c>
      <c r="C135" s="178">
        <v>230282</v>
      </c>
      <c r="D135" s="178">
        <v>51567</v>
      </c>
      <c r="E135" s="178">
        <v>155307</v>
      </c>
      <c r="F135" s="178">
        <v>92489</v>
      </c>
      <c r="G135" s="178">
        <v>189504</v>
      </c>
      <c r="H135" s="178">
        <v>106658</v>
      </c>
      <c r="I135" s="178">
        <v>42951</v>
      </c>
      <c r="J135" s="179">
        <v>1161704</v>
      </c>
    </row>
    <row r="136" spans="1:10" x14ac:dyDescent="0.2">
      <c r="A136" s="103"/>
      <c r="B136" s="103"/>
      <c r="C136" s="103"/>
      <c r="D136" s="103"/>
      <c r="E136" s="103"/>
      <c r="F136" s="103"/>
      <c r="G136" s="103"/>
      <c r="H136" s="103"/>
      <c r="I136" s="103"/>
      <c r="J136" s="103"/>
    </row>
    <row r="137" spans="1:10" x14ac:dyDescent="0.2">
      <c r="A137" s="109" t="s">
        <v>159</v>
      </c>
      <c r="B137" s="110"/>
      <c r="C137" s="110"/>
      <c r="D137" s="110"/>
      <c r="E137" s="103"/>
      <c r="F137" s="103"/>
      <c r="G137" s="103"/>
      <c r="H137" s="103"/>
      <c r="I137" s="103"/>
      <c r="J137" s="103"/>
    </row>
    <row r="138" spans="1:10" x14ac:dyDescent="0.2">
      <c r="A138" s="111" t="s">
        <v>175</v>
      </c>
      <c r="B138" s="110"/>
      <c r="C138" s="110"/>
      <c r="D138" s="110"/>
      <c r="E138" s="103"/>
      <c r="F138" s="103"/>
      <c r="G138" s="103"/>
      <c r="H138" s="103"/>
      <c r="I138" s="103"/>
      <c r="J138" s="103"/>
    </row>
    <row r="139" spans="1:10" x14ac:dyDescent="0.2">
      <c r="A139" s="111" t="s">
        <v>176</v>
      </c>
      <c r="B139" s="110"/>
      <c r="C139" s="110"/>
      <c r="D139" s="110"/>
      <c r="E139" s="103"/>
      <c r="F139" s="103"/>
      <c r="G139" s="103"/>
      <c r="H139" s="103"/>
      <c r="I139" s="103"/>
      <c r="J139" s="103"/>
    </row>
    <row r="140" spans="1:10" x14ac:dyDescent="0.2">
      <c r="A140" s="110"/>
      <c r="B140" s="110"/>
      <c r="C140" s="110"/>
      <c r="D140" s="110"/>
      <c r="E140" s="103"/>
      <c r="F140" s="103"/>
      <c r="G140" s="103"/>
      <c r="H140" s="103"/>
      <c r="I140" s="103"/>
      <c r="J140" s="103"/>
    </row>
    <row r="141" spans="1:10" x14ac:dyDescent="0.2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</row>
    <row r="142" spans="1:10" x14ac:dyDescent="0.2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</row>
    <row r="143" spans="1:10" x14ac:dyDescent="0.2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</row>
    <row r="144" spans="1:10" x14ac:dyDescent="0.2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</row>
    <row r="145" spans="1:10" x14ac:dyDescent="0.2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</row>
    <row r="146" spans="1:10" x14ac:dyDescent="0.2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</row>
    <row r="147" spans="1:10" x14ac:dyDescent="0.2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</row>
    <row r="148" spans="1:10" x14ac:dyDescent="0.2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</row>
    <row r="149" spans="1:10" x14ac:dyDescent="0.2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</row>
    <row r="150" spans="1:10" x14ac:dyDescent="0.2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</row>
    <row r="151" spans="1:10" x14ac:dyDescent="0.2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</row>
    <row r="152" spans="1:10" x14ac:dyDescent="0.2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</row>
    <row r="153" spans="1:10" x14ac:dyDescent="0.2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</row>
    <row r="154" spans="1:10" x14ac:dyDescent="0.2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</row>
    <row r="155" spans="1:10" x14ac:dyDescent="0.2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</row>
    <row r="156" spans="1:10" x14ac:dyDescent="0.2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</row>
    <row r="157" spans="1:10" x14ac:dyDescent="0.2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</row>
    <row r="158" spans="1:10" x14ac:dyDescent="0.2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</row>
    <row r="159" spans="1:10" x14ac:dyDescent="0.2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</row>
    <row r="160" spans="1:10" x14ac:dyDescent="0.2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</row>
    <row r="161" spans="1:10" x14ac:dyDescent="0.2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</row>
    <row r="162" spans="1:10" x14ac:dyDescent="0.2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</row>
    <row r="163" spans="1:10" x14ac:dyDescent="0.2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</row>
    <row r="164" spans="1:10" x14ac:dyDescent="0.2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</row>
    <row r="165" spans="1:10" x14ac:dyDescent="0.2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</row>
    <row r="166" spans="1:10" x14ac:dyDescent="0.2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</row>
    <row r="167" spans="1:10" x14ac:dyDescent="0.2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</row>
    <row r="168" spans="1:10" x14ac:dyDescent="0.2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</row>
    <row r="169" spans="1:10" x14ac:dyDescent="0.2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</row>
    <row r="170" spans="1:10" x14ac:dyDescent="0.2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</row>
    <row r="171" spans="1:10" x14ac:dyDescent="0.2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</row>
    <row r="172" spans="1:10" x14ac:dyDescent="0.2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</row>
    <row r="173" spans="1:10" x14ac:dyDescent="0.2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</row>
  </sheetData>
  <mergeCells count="6">
    <mergeCell ref="A99:J99"/>
    <mergeCell ref="A6:J6"/>
    <mergeCell ref="A7:J7"/>
    <mergeCell ref="A52:J52"/>
    <mergeCell ref="A53:J53"/>
    <mergeCell ref="A98:J9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77"/>
  <sheetViews>
    <sheetView workbookViewId="0">
      <selection activeCell="G88" sqref="G88"/>
    </sheetView>
  </sheetViews>
  <sheetFormatPr baseColWidth="10" defaultColWidth="12.140625" defaultRowHeight="12.75" x14ac:dyDescent="0.2"/>
  <cols>
    <col min="1" max="10" width="16.7109375" style="107" customWidth="1"/>
    <col min="11" max="23" width="12.140625" style="103"/>
    <col min="24" max="16384" width="12.140625" style="107"/>
  </cols>
  <sheetData>
    <row r="1" spans="1:10" s="103" customFormat="1" x14ac:dyDescent="0.2"/>
    <row r="2" spans="1:10" s="103" customFormat="1" x14ac:dyDescent="0.2"/>
    <row r="3" spans="1:10" x14ac:dyDescent="0.2">
      <c r="A3" s="103" t="s">
        <v>78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5.75" x14ac:dyDescent="0.25">
      <c r="A6" s="199" t="s">
        <v>231</v>
      </c>
      <c r="B6" s="199"/>
      <c r="C6" s="199"/>
      <c r="D6" s="199"/>
      <c r="E6" s="199"/>
      <c r="F6" s="199"/>
      <c r="G6" s="199"/>
      <c r="H6" s="199"/>
      <c r="I6" s="199"/>
      <c r="J6" s="199"/>
    </row>
    <row r="7" spans="1:10" ht="15.75" x14ac:dyDescent="0.25">
      <c r="A7" s="199" t="s">
        <v>83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0" ht="13.5" thickBot="1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0" x14ac:dyDescent="0.2">
      <c r="A9" s="174" t="s">
        <v>1</v>
      </c>
      <c r="B9" s="175" t="s">
        <v>2</v>
      </c>
      <c r="C9" s="175" t="s">
        <v>3</v>
      </c>
      <c r="D9" s="175" t="s">
        <v>4</v>
      </c>
      <c r="E9" s="175" t="s">
        <v>5</v>
      </c>
      <c r="F9" s="175" t="s">
        <v>6</v>
      </c>
      <c r="G9" s="175" t="s">
        <v>7</v>
      </c>
      <c r="H9" s="175" t="s">
        <v>8</v>
      </c>
      <c r="I9" s="175" t="s">
        <v>9</v>
      </c>
      <c r="J9" s="176" t="s">
        <v>10</v>
      </c>
    </row>
    <row r="10" spans="1:10" ht="20.100000000000001" customHeight="1" x14ac:dyDescent="0.2">
      <c r="A10" s="161" t="s">
        <v>125</v>
      </c>
      <c r="B10" s="15">
        <v>34567</v>
      </c>
      <c r="C10" s="15">
        <v>1049406</v>
      </c>
      <c r="D10" s="15">
        <v>684221</v>
      </c>
      <c r="E10" s="15">
        <v>454998</v>
      </c>
      <c r="F10" s="15">
        <v>50216</v>
      </c>
      <c r="G10" s="15">
        <v>5266</v>
      </c>
      <c r="H10" s="15">
        <v>133199</v>
      </c>
      <c r="I10" s="15">
        <v>35774</v>
      </c>
      <c r="J10" s="177">
        <f>SUM(B10:I10)</f>
        <v>2447647</v>
      </c>
    </row>
    <row r="11" spans="1:10" ht="20.100000000000001" customHeight="1" x14ac:dyDescent="0.2">
      <c r="A11" s="161" t="s">
        <v>126</v>
      </c>
      <c r="B11" s="15">
        <v>29103</v>
      </c>
      <c r="C11" s="15">
        <v>20888</v>
      </c>
      <c r="D11" s="15">
        <v>17565</v>
      </c>
      <c r="E11" s="15">
        <v>15788</v>
      </c>
      <c r="F11" s="15">
        <v>46016</v>
      </c>
      <c r="G11" s="15">
        <v>61706</v>
      </c>
      <c r="H11" s="15">
        <v>159152</v>
      </c>
      <c r="I11" s="15">
        <v>29294</v>
      </c>
      <c r="J11" s="177">
        <f t="shared" ref="J11:J43" si="0">SUM(B11:I11)</f>
        <v>379512</v>
      </c>
    </row>
    <row r="12" spans="1:10" ht="20.100000000000001" customHeight="1" x14ac:dyDescent="0.2">
      <c r="A12" s="161" t="s">
        <v>127</v>
      </c>
      <c r="B12" s="15">
        <v>1125</v>
      </c>
      <c r="C12" s="15">
        <v>0</v>
      </c>
      <c r="D12" s="15">
        <v>1688</v>
      </c>
      <c r="E12" s="15">
        <v>0</v>
      </c>
      <c r="F12" s="15">
        <v>0</v>
      </c>
      <c r="G12" s="15">
        <v>4547</v>
      </c>
      <c r="H12" s="15">
        <v>100</v>
      </c>
      <c r="I12" s="15">
        <v>0</v>
      </c>
      <c r="J12" s="177">
        <f t="shared" si="0"/>
        <v>7460</v>
      </c>
    </row>
    <row r="13" spans="1:10" ht="20.100000000000001" customHeight="1" x14ac:dyDescent="0.2">
      <c r="A13" s="161" t="s">
        <v>128</v>
      </c>
      <c r="B13" s="15">
        <v>20</v>
      </c>
      <c r="C13" s="15">
        <v>1708</v>
      </c>
      <c r="D13" s="15">
        <v>40</v>
      </c>
      <c r="E13" s="15">
        <v>0</v>
      </c>
      <c r="F13" s="15">
        <v>42</v>
      </c>
      <c r="G13" s="15">
        <v>504</v>
      </c>
      <c r="H13" s="15">
        <v>24</v>
      </c>
      <c r="I13" s="15">
        <v>235</v>
      </c>
      <c r="J13" s="177">
        <f t="shared" si="0"/>
        <v>2573</v>
      </c>
    </row>
    <row r="14" spans="1:10" ht="20.100000000000001" customHeight="1" x14ac:dyDescent="0.2">
      <c r="A14" s="161" t="s">
        <v>129</v>
      </c>
      <c r="B14" s="15">
        <v>2046</v>
      </c>
      <c r="C14" s="15">
        <v>364</v>
      </c>
      <c r="D14" s="15">
        <v>6568</v>
      </c>
      <c r="E14" s="15">
        <v>2</v>
      </c>
      <c r="F14" s="15">
        <v>238</v>
      </c>
      <c r="G14" s="15">
        <v>53</v>
      </c>
      <c r="H14" s="15">
        <v>32273</v>
      </c>
      <c r="I14" s="15">
        <v>3544</v>
      </c>
      <c r="J14" s="177">
        <f t="shared" si="0"/>
        <v>45088</v>
      </c>
    </row>
    <row r="15" spans="1:10" ht="20.100000000000001" customHeight="1" x14ac:dyDescent="0.2">
      <c r="A15" s="161" t="s">
        <v>130</v>
      </c>
      <c r="B15" s="15">
        <v>8081</v>
      </c>
      <c r="C15" s="15">
        <v>2178</v>
      </c>
      <c r="D15" s="15">
        <v>9026</v>
      </c>
      <c r="E15" s="15">
        <v>18976</v>
      </c>
      <c r="F15" s="15">
        <v>20475</v>
      </c>
      <c r="G15" s="15">
        <v>21626</v>
      </c>
      <c r="H15" s="15">
        <v>191334</v>
      </c>
      <c r="I15" s="15">
        <v>17113</v>
      </c>
      <c r="J15" s="177">
        <f t="shared" si="0"/>
        <v>288809</v>
      </c>
    </row>
    <row r="16" spans="1:10" ht="20.100000000000001" customHeight="1" x14ac:dyDescent="0.2">
      <c r="A16" s="161" t="s">
        <v>131</v>
      </c>
      <c r="B16" s="15">
        <v>2292</v>
      </c>
      <c r="C16" s="15">
        <v>2669</v>
      </c>
      <c r="D16" s="15">
        <v>5952</v>
      </c>
      <c r="E16" s="15">
        <v>691</v>
      </c>
      <c r="F16" s="15">
        <v>3348</v>
      </c>
      <c r="G16" s="15">
        <v>78414</v>
      </c>
      <c r="H16" s="15">
        <v>98168</v>
      </c>
      <c r="I16" s="15">
        <v>19973</v>
      </c>
      <c r="J16" s="177">
        <f t="shared" si="0"/>
        <v>211507</v>
      </c>
    </row>
    <row r="17" spans="1:10" ht="20.100000000000001" customHeight="1" x14ac:dyDescent="0.2">
      <c r="A17" s="161" t="s">
        <v>132</v>
      </c>
      <c r="B17" s="15">
        <v>666</v>
      </c>
      <c r="C17" s="15">
        <v>0</v>
      </c>
      <c r="D17" s="15">
        <v>78</v>
      </c>
      <c r="E17" s="15">
        <v>18</v>
      </c>
      <c r="F17" s="15">
        <v>735</v>
      </c>
      <c r="G17" s="15">
        <v>5442</v>
      </c>
      <c r="H17" s="15">
        <v>5845</v>
      </c>
      <c r="I17" s="15">
        <v>30</v>
      </c>
      <c r="J17" s="177">
        <f t="shared" si="0"/>
        <v>12814</v>
      </c>
    </row>
    <row r="18" spans="1:10" ht="20.100000000000001" customHeight="1" x14ac:dyDescent="0.2">
      <c r="A18" s="161" t="s">
        <v>133</v>
      </c>
      <c r="B18" s="15">
        <v>7938</v>
      </c>
      <c r="C18" s="15">
        <v>3650</v>
      </c>
      <c r="D18" s="15">
        <v>7543</v>
      </c>
      <c r="E18" s="15">
        <v>1448</v>
      </c>
      <c r="F18" s="15">
        <v>25933</v>
      </c>
      <c r="G18" s="15">
        <v>82319</v>
      </c>
      <c r="H18" s="15">
        <v>110546</v>
      </c>
      <c r="I18" s="15">
        <v>6560</v>
      </c>
      <c r="J18" s="177">
        <f t="shared" si="0"/>
        <v>245937</v>
      </c>
    </row>
    <row r="19" spans="1:10" ht="20.100000000000001" customHeight="1" x14ac:dyDescent="0.2">
      <c r="A19" s="161" t="s">
        <v>134</v>
      </c>
      <c r="B19" s="15">
        <v>10386</v>
      </c>
      <c r="C19" s="15">
        <v>11490</v>
      </c>
      <c r="D19" s="15">
        <v>2092</v>
      </c>
      <c r="E19" s="15">
        <v>16867</v>
      </c>
      <c r="F19" s="15">
        <v>10607</v>
      </c>
      <c r="G19" s="15">
        <v>4204</v>
      </c>
      <c r="H19" s="15">
        <v>29516</v>
      </c>
      <c r="I19" s="15">
        <v>4038</v>
      </c>
      <c r="J19" s="177">
        <f t="shared" si="0"/>
        <v>89200</v>
      </c>
    </row>
    <row r="20" spans="1:10" ht="20.100000000000001" customHeight="1" x14ac:dyDescent="0.2">
      <c r="A20" s="161" t="s">
        <v>135</v>
      </c>
      <c r="B20" s="15">
        <v>298</v>
      </c>
      <c r="C20" s="15">
        <v>15508</v>
      </c>
      <c r="D20" s="15">
        <v>137</v>
      </c>
      <c r="E20" s="15">
        <v>691</v>
      </c>
      <c r="F20" s="15">
        <v>21941</v>
      </c>
      <c r="G20" s="15">
        <v>5440</v>
      </c>
      <c r="H20" s="15">
        <v>122</v>
      </c>
      <c r="I20" s="15">
        <v>6825</v>
      </c>
      <c r="J20" s="177">
        <f t="shared" si="0"/>
        <v>50962</v>
      </c>
    </row>
    <row r="21" spans="1:10" ht="20.100000000000001" customHeight="1" x14ac:dyDescent="0.2">
      <c r="A21" s="161" t="s">
        <v>136</v>
      </c>
      <c r="B21" s="15">
        <v>0</v>
      </c>
      <c r="C21" s="15">
        <v>0</v>
      </c>
      <c r="D21" s="15">
        <v>750</v>
      </c>
      <c r="E21" s="15">
        <v>24982</v>
      </c>
      <c r="F21" s="15">
        <v>4613</v>
      </c>
      <c r="G21" s="15">
        <v>5315</v>
      </c>
      <c r="H21" s="15">
        <v>50</v>
      </c>
      <c r="I21" s="15">
        <v>0</v>
      </c>
      <c r="J21" s="177">
        <f t="shared" si="0"/>
        <v>35710</v>
      </c>
    </row>
    <row r="22" spans="1:10" ht="20.100000000000001" customHeight="1" x14ac:dyDescent="0.2">
      <c r="A22" s="161" t="s">
        <v>137</v>
      </c>
      <c r="B22" s="15">
        <v>4077</v>
      </c>
      <c r="C22" s="15">
        <v>12801</v>
      </c>
      <c r="D22" s="15">
        <v>195</v>
      </c>
      <c r="E22" s="15">
        <v>5222</v>
      </c>
      <c r="F22" s="15">
        <v>26248</v>
      </c>
      <c r="G22" s="15">
        <v>10041</v>
      </c>
      <c r="H22" s="15">
        <v>134</v>
      </c>
      <c r="I22" s="15">
        <v>5035</v>
      </c>
      <c r="J22" s="177">
        <f t="shared" si="0"/>
        <v>63753</v>
      </c>
    </row>
    <row r="23" spans="1:10" ht="20.100000000000001" customHeight="1" x14ac:dyDescent="0.2">
      <c r="A23" s="161" t="s">
        <v>138</v>
      </c>
      <c r="B23" s="15">
        <v>71709</v>
      </c>
      <c r="C23" s="15">
        <v>26020</v>
      </c>
      <c r="D23" s="15">
        <v>56051</v>
      </c>
      <c r="E23" s="15">
        <v>65400</v>
      </c>
      <c r="F23" s="15">
        <v>34903</v>
      </c>
      <c r="G23" s="15">
        <v>15674</v>
      </c>
      <c r="H23" s="15">
        <v>34882</v>
      </c>
      <c r="I23" s="15">
        <v>15569</v>
      </c>
      <c r="J23" s="177">
        <f t="shared" si="0"/>
        <v>320208</v>
      </c>
    </row>
    <row r="24" spans="1:10" ht="20.100000000000001" customHeight="1" x14ac:dyDescent="0.2">
      <c r="A24" s="161" t="s">
        <v>139</v>
      </c>
      <c r="B24" s="15">
        <v>4092</v>
      </c>
      <c r="C24" s="15">
        <v>904</v>
      </c>
      <c r="D24" s="15">
        <v>7923</v>
      </c>
      <c r="E24" s="15">
        <v>3727</v>
      </c>
      <c r="F24" s="15">
        <v>8430</v>
      </c>
      <c r="G24" s="15">
        <v>4407</v>
      </c>
      <c r="H24" s="15">
        <v>6262</v>
      </c>
      <c r="I24" s="15">
        <v>1117</v>
      </c>
      <c r="J24" s="177">
        <f t="shared" si="0"/>
        <v>36862</v>
      </c>
    </row>
    <row r="25" spans="1:10" ht="20.100000000000001" customHeight="1" x14ac:dyDescent="0.2">
      <c r="A25" s="161" t="s">
        <v>140</v>
      </c>
      <c r="B25" s="15">
        <v>1</v>
      </c>
      <c r="C25" s="15">
        <v>0</v>
      </c>
      <c r="D25" s="15">
        <v>0</v>
      </c>
      <c r="E25" s="15">
        <v>7774</v>
      </c>
      <c r="F25" s="15">
        <v>0</v>
      </c>
      <c r="G25" s="15">
        <v>6</v>
      </c>
      <c r="H25" s="15">
        <v>0</v>
      </c>
      <c r="I25" s="15">
        <v>0</v>
      </c>
      <c r="J25" s="177">
        <f t="shared" si="0"/>
        <v>7781</v>
      </c>
    </row>
    <row r="26" spans="1:10" ht="20.100000000000001" customHeight="1" x14ac:dyDescent="0.2">
      <c r="A26" s="161" t="s">
        <v>141</v>
      </c>
      <c r="B26" s="15">
        <v>6143</v>
      </c>
      <c r="C26" s="15">
        <v>11927</v>
      </c>
      <c r="D26" s="15">
        <v>6056</v>
      </c>
      <c r="E26" s="15">
        <v>5734</v>
      </c>
      <c r="F26" s="15">
        <v>17038</v>
      </c>
      <c r="G26" s="15">
        <v>5026</v>
      </c>
      <c r="H26" s="15">
        <v>18708</v>
      </c>
      <c r="I26" s="15">
        <v>11145</v>
      </c>
      <c r="J26" s="177">
        <f t="shared" si="0"/>
        <v>81777</v>
      </c>
    </row>
    <row r="27" spans="1:10" ht="20.100000000000001" customHeight="1" x14ac:dyDescent="0.2">
      <c r="A27" s="161" t="s">
        <v>142</v>
      </c>
      <c r="B27" s="15">
        <v>3170</v>
      </c>
      <c r="C27" s="15">
        <v>379</v>
      </c>
      <c r="D27" s="15">
        <v>2932</v>
      </c>
      <c r="E27" s="15">
        <v>3738</v>
      </c>
      <c r="F27" s="15">
        <v>3274</v>
      </c>
      <c r="G27" s="15">
        <v>1481</v>
      </c>
      <c r="H27" s="15">
        <v>2720</v>
      </c>
      <c r="I27" s="15">
        <v>377</v>
      </c>
      <c r="J27" s="177">
        <f t="shared" si="0"/>
        <v>18071</v>
      </c>
    </row>
    <row r="28" spans="1:10" ht="20.100000000000001" customHeight="1" x14ac:dyDescent="0.2">
      <c r="A28" s="161" t="s">
        <v>143</v>
      </c>
      <c r="B28" s="15">
        <v>992</v>
      </c>
      <c r="C28" s="15">
        <v>58</v>
      </c>
      <c r="D28" s="15">
        <v>1991</v>
      </c>
      <c r="E28" s="15">
        <v>4147</v>
      </c>
      <c r="F28" s="15">
        <v>14846</v>
      </c>
      <c r="G28" s="15">
        <v>4921</v>
      </c>
      <c r="H28" s="15">
        <v>22562</v>
      </c>
      <c r="I28" s="15">
        <v>41</v>
      </c>
      <c r="J28" s="177">
        <f t="shared" si="0"/>
        <v>49558</v>
      </c>
    </row>
    <row r="29" spans="1:10" ht="20.100000000000001" customHeight="1" x14ac:dyDescent="0.2">
      <c r="A29" s="161" t="s">
        <v>144</v>
      </c>
      <c r="B29" s="15">
        <v>888</v>
      </c>
      <c r="C29" s="15">
        <v>292</v>
      </c>
      <c r="D29" s="15">
        <v>1618</v>
      </c>
      <c r="E29" s="15">
        <v>1897</v>
      </c>
      <c r="F29" s="15">
        <v>3276</v>
      </c>
      <c r="G29" s="15">
        <v>258</v>
      </c>
      <c r="H29" s="15">
        <v>785</v>
      </c>
      <c r="I29" s="15">
        <v>270</v>
      </c>
      <c r="J29" s="177">
        <f t="shared" si="0"/>
        <v>9284</v>
      </c>
    </row>
    <row r="30" spans="1:10" ht="20.100000000000001" customHeight="1" x14ac:dyDescent="0.2">
      <c r="A30" s="161" t="s">
        <v>145</v>
      </c>
      <c r="B30" s="15">
        <v>60</v>
      </c>
      <c r="C30" s="15">
        <v>68</v>
      </c>
      <c r="D30" s="15">
        <v>0</v>
      </c>
      <c r="E30" s="15">
        <v>7890</v>
      </c>
      <c r="F30" s="15">
        <v>1932</v>
      </c>
      <c r="G30" s="15">
        <v>345</v>
      </c>
      <c r="H30" s="15">
        <v>49</v>
      </c>
      <c r="I30" s="15">
        <v>223</v>
      </c>
      <c r="J30" s="177">
        <f t="shared" si="0"/>
        <v>10567</v>
      </c>
    </row>
    <row r="31" spans="1:10" ht="20.100000000000001" customHeight="1" x14ac:dyDescent="0.2">
      <c r="A31" s="161" t="s">
        <v>146</v>
      </c>
      <c r="B31" s="15">
        <v>112</v>
      </c>
      <c r="C31" s="15">
        <v>0</v>
      </c>
      <c r="D31" s="15">
        <v>12</v>
      </c>
      <c r="E31" s="15">
        <v>9865</v>
      </c>
      <c r="F31" s="15">
        <v>212</v>
      </c>
      <c r="G31" s="15">
        <v>1138</v>
      </c>
      <c r="H31" s="15">
        <v>65</v>
      </c>
      <c r="I31" s="15">
        <v>0</v>
      </c>
      <c r="J31" s="177">
        <f t="shared" si="0"/>
        <v>11404</v>
      </c>
    </row>
    <row r="32" spans="1:10" ht="20.100000000000001" customHeight="1" x14ac:dyDescent="0.2">
      <c r="A32" s="161" t="s">
        <v>147</v>
      </c>
      <c r="B32" s="15">
        <v>1190</v>
      </c>
      <c r="C32" s="15">
        <v>65</v>
      </c>
      <c r="D32" s="15">
        <v>180</v>
      </c>
      <c r="E32" s="15">
        <v>1049</v>
      </c>
      <c r="F32" s="15">
        <v>6495</v>
      </c>
      <c r="G32" s="15">
        <v>532</v>
      </c>
      <c r="H32" s="15">
        <v>414</v>
      </c>
      <c r="I32" s="15">
        <v>219</v>
      </c>
      <c r="J32" s="177">
        <f t="shared" si="0"/>
        <v>10144</v>
      </c>
    </row>
    <row r="33" spans="1:10" ht="20.100000000000001" customHeight="1" x14ac:dyDescent="0.2">
      <c r="A33" s="161" t="s">
        <v>148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77">
        <f t="shared" si="0"/>
        <v>0</v>
      </c>
    </row>
    <row r="34" spans="1:10" ht="20.100000000000001" customHeight="1" x14ac:dyDescent="0.2">
      <c r="A34" s="161" t="s">
        <v>149</v>
      </c>
      <c r="B34" s="15">
        <v>21</v>
      </c>
      <c r="C34" s="15">
        <v>29</v>
      </c>
      <c r="D34" s="15">
        <v>67</v>
      </c>
      <c r="E34" s="15">
        <v>6756</v>
      </c>
      <c r="F34" s="15">
        <v>2347</v>
      </c>
      <c r="G34" s="15">
        <v>3220</v>
      </c>
      <c r="H34" s="15">
        <v>103</v>
      </c>
      <c r="I34" s="15">
        <v>55</v>
      </c>
      <c r="J34" s="177">
        <f t="shared" si="0"/>
        <v>12598</v>
      </c>
    </row>
    <row r="35" spans="1:10" ht="20.100000000000001" customHeight="1" x14ac:dyDescent="0.2">
      <c r="A35" s="161" t="s">
        <v>150</v>
      </c>
      <c r="B35" s="15">
        <v>2219</v>
      </c>
      <c r="C35" s="15">
        <v>116</v>
      </c>
      <c r="D35" s="15">
        <v>403</v>
      </c>
      <c r="E35" s="15">
        <v>325</v>
      </c>
      <c r="F35" s="15">
        <v>4649</v>
      </c>
      <c r="G35" s="15">
        <v>16311</v>
      </c>
      <c r="H35" s="15">
        <v>1180</v>
      </c>
      <c r="I35" s="15">
        <v>1024</v>
      </c>
      <c r="J35" s="177">
        <f t="shared" si="0"/>
        <v>26227</v>
      </c>
    </row>
    <row r="36" spans="1:10" ht="20.100000000000001" customHeight="1" x14ac:dyDescent="0.2">
      <c r="A36" s="161" t="s">
        <v>151</v>
      </c>
      <c r="B36" s="15">
        <v>246</v>
      </c>
      <c r="C36" s="15">
        <v>4945</v>
      </c>
      <c r="D36" s="15">
        <v>66</v>
      </c>
      <c r="E36" s="15">
        <v>313</v>
      </c>
      <c r="F36" s="15">
        <v>6090</v>
      </c>
      <c r="G36" s="15">
        <v>133</v>
      </c>
      <c r="H36" s="15">
        <v>0</v>
      </c>
      <c r="I36" s="15">
        <v>1654</v>
      </c>
      <c r="J36" s="177">
        <f t="shared" si="0"/>
        <v>13447</v>
      </c>
    </row>
    <row r="37" spans="1:10" ht="20.100000000000001" customHeight="1" x14ac:dyDescent="0.2">
      <c r="A37" s="161" t="s">
        <v>152</v>
      </c>
      <c r="B37" s="15">
        <v>1321</v>
      </c>
      <c r="C37" s="15">
        <v>1501</v>
      </c>
      <c r="D37" s="15">
        <v>3357</v>
      </c>
      <c r="E37" s="15">
        <v>1417</v>
      </c>
      <c r="F37" s="15">
        <v>2851</v>
      </c>
      <c r="G37" s="15">
        <v>6384</v>
      </c>
      <c r="H37" s="15">
        <v>1521</v>
      </c>
      <c r="I37" s="15">
        <v>1131</v>
      </c>
      <c r="J37" s="177">
        <f t="shared" si="0"/>
        <v>19483</v>
      </c>
    </row>
    <row r="38" spans="1:10" ht="20.100000000000001" customHeight="1" x14ac:dyDescent="0.2">
      <c r="A38" s="161" t="s">
        <v>153</v>
      </c>
      <c r="B38" s="15">
        <v>838</v>
      </c>
      <c r="C38" s="15">
        <v>45</v>
      </c>
      <c r="D38" s="15">
        <v>5926</v>
      </c>
      <c r="E38" s="15">
        <v>0</v>
      </c>
      <c r="F38" s="15">
        <v>383</v>
      </c>
      <c r="G38" s="15">
        <v>4217</v>
      </c>
      <c r="H38" s="15">
        <v>4466</v>
      </c>
      <c r="I38" s="15">
        <v>4903</v>
      </c>
      <c r="J38" s="177">
        <f t="shared" si="0"/>
        <v>20778</v>
      </c>
    </row>
    <row r="39" spans="1:10" ht="20.100000000000001" customHeight="1" x14ac:dyDescent="0.2">
      <c r="A39" s="161" t="s">
        <v>154</v>
      </c>
      <c r="B39" s="15">
        <v>56</v>
      </c>
      <c r="C39" s="15">
        <v>179</v>
      </c>
      <c r="D39" s="15">
        <v>37</v>
      </c>
      <c r="E39" s="15">
        <v>587</v>
      </c>
      <c r="F39" s="15">
        <v>353</v>
      </c>
      <c r="G39" s="15">
        <v>213</v>
      </c>
      <c r="H39" s="15">
        <v>116</v>
      </c>
      <c r="I39" s="15">
        <v>2626</v>
      </c>
      <c r="J39" s="177">
        <f t="shared" si="0"/>
        <v>4167</v>
      </c>
    </row>
    <row r="40" spans="1:10" ht="20.100000000000001" customHeight="1" x14ac:dyDescent="0.2">
      <c r="A40" s="161" t="s">
        <v>155</v>
      </c>
      <c r="B40" s="15">
        <v>1854</v>
      </c>
      <c r="C40" s="15">
        <v>12641</v>
      </c>
      <c r="D40" s="15">
        <v>40</v>
      </c>
      <c r="E40" s="15">
        <v>269</v>
      </c>
      <c r="F40" s="15">
        <v>3640</v>
      </c>
      <c r="G40" s="15">
        <v>3</v>
      </c>
      <c r="H40" s="15">
        <v>0</v>
      </c>
      <c r="I40" s="15">
        <v>647</v>
      </c>
      <c r="J40" s="177">
        <f t="shared" si="0"/>
        <v>19094</v>
      </c>
    </row>
    <row r="41" spans="1:10" ht="20.100000000000001" customHeight="1" x14ac:dyDescent="0.2">
      <c r="A41" s="161" t="s">
        <v>156</v>
      </c>
      <c r="B41" s="15">
        <v>0</v>
      </c>
      <c r="C41" s="15">
        <v>0</v>
      </c>
      <c r="D41" s="15">
        <v>0</v>
      </c>
      <c r="E41" s="15">
        <v>0</v>
      </c>
      <c r="F41" s="15">
        <v>148</v>
      </c>
      <c r="G41" s="15">
        <v>0</v>
      </c>
      <c r="H41" s="15">
        <v>0</v>
      </c>
      <c r="I41" s="15">
        <v>23</v>
      </c>
      <c r="J41" s="177">
        <f t="shared" si="0"/>
        <v>171</v>
      </c>
    </row>
    <row r="42" spans="1:10" ht="20.100000000000001" customHeight="1" x14ac:dyDescent="0.2">
      <c r="A42" s="161" t="s">
        <v>157</v>
      </c>
      <c r="B42" s="15">
        <v>2631</v>
      </c>
      <c r="C42" s="15">
        <v>1273</v>
      </c>
      <c r="D42" s="15">
        <v>24364</v>
      </c>
      <c r="E42" s="15">
        <v>951</v>
      </c>
      <c r="F42" s="15">
        <v>16982</v>
      </c>
      <c r="G42" s="15">
        <v>9062</v>
      </c>
      <c r="H42" s="15">
        <v>3586</v>
      </c>
      <c r="I42" s="15">
        <v>795</v>
      </c>
      <c r="J42" s="177">
        <f t="shared" si="0"/>
        <v>59644</v>
      </c>
    </row>
    <row r="43" spans="1:10" ht="20.100000000000001" customHeight="1" x14ac:dyDescent="0.2">
      <c r="A43" s="161" t="s">
        <v>158</v>
      </c>
      <c r="B43" s="15">
        <v>33320</v>
      </c>
      <c r="C43" s="15">
        <v>15981</v>
      </c>
      <c r="D43" s="15">
        <v>22500</v>
      </c>
      <c r="E43" s="15">
        <v>28780</v>
      </c>
      <c r="F43" s="15">
        <v>21297</v>
      </c>
      <c r="G43" s="15">
        <v>11711</v>
      </c>
      <c r="H43" s="15">
        <v>21132</v>
      </c>
      <c r="I43" s="15">
        <v>7271</v>
      </c>
      <c r="J43" s="177">
        <f t="shared" si="0"/>
        <v>161992</v>
      </c>
    </row>
    <row r="44" spans="1:10" ht="15.75" customHeight="1" thickBot="1" x14ac:dyDescent="0.25">
      <c r="A44" s="68" t="s">
        <v>10</v>
      </c>
      <c r="B44" s="53">
        <f t="shared" ref="B44:J44" si="1">SUM(B10:B43)</f>
        <v>231462</v>
      </c>
      <c r="C44" s="53">
        <f t="shared" si="1"/>
        <v>1197085</v>
      </c>
      <c r="D44" s="53">
        <f t="shared" si="1"/>
        <v>869378</v>
      </c>
      <c r="E44" s="53">
        <f t="shared" si="1"/>
        <v>690302</v>
      </c>
      <c r="F44" s="53">
        <f t="shared" si="1"/>
        <v>359558</v>
      </c>
      <c r="G44" s="53">
        <f t="shared" si="1"/>
        <v>369919</v>
      </c>
      <c r="H44" s="53">
        <f t="shared" si="1"/>
        <v>879014</v>
      </c>
      <c r="I44" s="53">
        <f t="shared" si="1"/>
        <v>177511</v>
      </c>
      <c r="J44" s="54">
        <f t="shared" si="1"/>
        <v>4774229</v>
      </c>
    </row>
    <row r="45" spans="1:10" x14ac:dyDescent="0.2">
      <c r="A45" s="109" t="s">
        <v>159</v>
      </c>
      <c r="B45" s="110"/>
      <c r="C45" s="110"/>
      <c r="D45" s="110"/>
      <c r="E45" s="110"/>
      <c r="F45" s="103"/>
      <c r="G45" s="103"/>
      <c r="H45" s="103"/>
      <c r="I45" s="103"/>
      <c r="J45" s="103"/>
    </row>
    <row r="46" spans="1:10" x14ac:dyDescent="0.2">
      <c r="A46" s="110"/>
      <c r="B46" s="110"/>
      <c r="C46" s="110"/>
      <c r="D46" s="110"/>
      <c r="E46" s="110"/>
      <c r="F46" s="103"/>
      <c r="G46" s="103"/>
      <c r="H46" s="103"/>
      <c r="I46" s="103"/>
      <c r="J46" s="103"/>
    </row>
    <row r="47" spans="1:10" x14ac:dyDescent="0.2">
      <c r="A47" s="103"/>
      <c r="B47" s="103"/>
      <c r="C47" s="103"/>
      <c r="D47" s="103"/>
      <c r="E47" s="103"/>
      <c r="F47" s="103"/>
      <c r="G47" s="103"/>
      <c r="H47" s="103"/>
      <c r="I47" s="103"/>
      <c r="J47" s="103"/>
    </row>
    <row r="48" spans="1:10" x14ac:dyDescent="0.2">
      <c r="A48" s="103"/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x14ac:dyDescent="0.2">
      <c r="A49" s="103"/>
      <c r="B49" s="103"/>
      <c r="C49" s="103"/>
      <c r="D49" s="103"/>
      <c r="E49" s="103"/>
      <c r="F49" s="103"/>
      <c r="G49" s="103"/>
      <c r="H49" s="103"/>
      <c r="I49" s="103"/>
      <c r="J49" s="103"/>
    </row>
    <row r="50" spans="1:10" x14ac:dyDescent="0.2">
      <c r="A50" s="103"/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.75" x14ac:dyDescent="0.25">
      <c r="A51" s="77"/>
      <c r="B51" s="77"/>
      <c r="C51" s="77"/>
      <c r="D51" s="77"/>
      <c r="E51" s="77"/>
      <c r="F51" s="77"/>
      <c r="G51" s="77"/>
      <c r="H51" s="77"/>
      <c r="I51" s="77"/>
      <c r="J51" s="77"/>
    </row>
    <row r="52" spans="1:10" ht="15.75" x14ac:dyDescent="0.25">
      <c r="A52" s="199" t="s">
        <v>232</v>
      </c>
      <c r="B52" s="199"/>
      <c r="C52" s="199"/>
      <c r="D52" s="199"/>
      <c r="E52" s="199"/>
      <c r="F52" s="199"/>
      <c r="G52" s="199"/>
      <c r="H52" s="199"/>
      <c r="I52" s="199"/>
      <c r="J52" s="199"/>
    </row>
    <row r="53" spans="1:10" ht="15.75" x14ac:dyDescent="0.25">
      <c r="A53" s="199" t="s">
        <v>83</v>
      </c>
      <c r="B53" s="199"/>
      <c r="C53" s="199"/>
      <c r="D53" s="199"/>
      <c r="E53" s="199"/>
      <c r="F53" s="199"/>
      <c r="G53" s="199"/>
      <c r="H53" s="199"/>
      <c r="I53" s="199"/>
      <c r="J53" s="199"/>
    </row>
    <row r="54" spans="1:10" ht="16.5" thickBot="1" x14ac:dyDescent="0.3">
      <c r="A54" s="77"/>
      <c r="B54" s="77"/>
      <c r="C54" s="77"/>
      <c r="D54" s="77"/>
      <c r="E54" s="77"/>
      <c r="F54" s="77"/>
      <c r="G54" s="77"/>
      <c r="H54" s="77"/>
      <c r="I54" s="77"/>
      <c r="J54" s="77"/>
    </row>
    <row r="55" spans="1:10" x14ac:dyDescent="0.2">
      <c r="A55" s="174" t="s">
        <v>1</v>
      </c>
      <c r="B55" s="175" t="s">
        <v>2</v>
      </c>
      <c r="C55" s="175" t="s">
        <v>3</v>
      </c>
      <c r="D55" s="175" t="s">
        <v>4</v>
      </c>
      <c r="E55" s="175" t="s">
        <v>5</v>
      </c>
      <c r="F55" s="175" t="s">
        <v>6</v>
      </c>
      <c r="G55" s="175" t="s">
        <v>7</v>
      </c>
      <c r="H55" s="175" t="s">
        <v>8</v>
      </c>
      <c r="I55" s="175" t="s">
        <v>9</v>
      </c>
      <c r="J55" s="176" t="s">
        <v>10</v>
      </c>
    </row>
    <row r="56" spans="1:10" ht="20.100000000000001" customHeight="1" x14ac:dyDescent="0.2">
      <c r="A56" s="161" t="s">
        <v>125</v>
      </c>
      <c r="B56" s="15">
        <v>37529</v>
      </c>
      <c r="C56" s="15">
        <v>1067384</v>
      </c>
      <c r="D56" s="15">
        <v>692430</v>
      </c>
      <c r="E56" s="15">
        <v>401679</v>
      </c>
      <c r="F56" s="15">
        <v>62253</v>
      </c>
      <c r="G56" s="15">
        <v>0</v>
      </c>
      <c r="H56" s="15">
        <v>144243</v>
      </c>
      <c r="I56" s="15">
        <v>33312</v>
      </c>
      <c r="J56" s="177">
        <f>SUM(B56:I56)</f>
        <v>2438830</v>
      </c>
    </row>
    <row r="57" spans="1:10" ht="20.100000000000001" customHeight="1" x14ac:dyDescent="0.2">
      <c r="A57" s="161" t="s">
        <v>126</v>
      </c>
      <c r="B57" s="15">
        <v>55584</v>
      </c>
      <c r="C57" s="15">
        <v>22466</v>
      </c>
      <c r="D57" s="15">
        <v>19401</v>
      </c>
      <c r="E57" s="15">
        <v>13960</v>
      </c>
      <c r="F57" s="15">
        <v>42964</v>
      </c>
      <c r="G57" s="15">
        <v>58730</v>
      </c>
      <c r="H57" s="15">
        <v>150557</v>
      </c>
      <c r="I57" s="15">
        <v>29976</v>
      </c>
      <c r="J57" s="177">
        <f t="shared" ref="J57:J89" si="2">SUM(B57:I57)</f>
        <v>393638</v>
      </c>
    </row>
    <row r="58" spans="1:10" ht="20.100000000000001" customHeight="1" x14ac:dyDescent="0.2">
      <c r="A58" s="161" t="s">
        <v>127</v>
      </c>
      <c r="B58" s="15">
        <v>1055</v>
      </c>
      <c r="C58" s="15">
        <v>0</v>
      </c>
      <c r="D58" s="15">
        <v>1148</v>
      </c>
      <c r="E58" s="15">
        <v>0</v>
      </c>
      <c r="F58" s="15">
        <v>0</v>
      </c>
      <c r="G58" s="15">
        <v>9709</v>
      </c>
      <c r="H58" s="15">
        <v>2812</v>
      </c>
      <c r="I58" s="15">
        <v>0</v>
      </c>
      <c r="J58" s="177">
        <f t="shared" si="2"/>
        <v>14724</v>
      </c>
    </row>
    <row r="59" spans="1:10" ht="20.100000000000001" customHeight="1" x14ac:dyDescent="0.2">
      <c r="A59" s="161" t="s">
        <v>128</v>
      </c>
      <c r="B59" s="15">
        <v>18140</v>
      </c>
      <c r="C59" s="15">
        <v>860862</v>
      </c>
      <c r="D59" s="15">
        <v>4352</v>
      </c>
      <c r="E59" s="15">
        <v>13543</v>
      </c>
      <c r="F59" s="15">
        <v>103428</v>
      </c>
      <c r="G59" s="15">
        <v>237637</v>
      </c>
      <c r="H59" s="15">
        <v>7503</v>
      </c>
      <c r="I59" s="15">
        <v>356831</v>
      </c>
      <c r="J59" s="177">
        <f>SUM(B59:I59)</f>
        <v>1602296</v>
      </c>
    </row>
    <row r="60" spans="1:10" ht="20.100000000000001" customHeight="1" x14ac:dyDescent="0.2">
      <c r="A60" s="161" t="s">
        <v>129</v>
      </c>
      <c r="B60" s="15">
        <v>78</v>
      </c>
      <c r="C60" s="15">
        <v>481</v>
      </c>
      <c r="D60" s="15">
        <v>8754</v>
      </c>
      <c r="E60" s="15">
        <v>1</v>
      </c>
      <c r="F60" s="15">
        <v>208</v>
      </c>
      <c r="G60" s="15">
        <v>47</v>
      </c>
      <c r="H60" s="15">
        <v>30213</v>
      </c>
      <c r="I60" s="15">
        <v>1968</v>
      </c>
      <c r="J60" s="177">
        <f t="shared" si="2"/>
        <v>41750</v>
      </c>
    </row>
    <row r="61" spans="1:10" ht="20.100000000000001" customHeight="1" x14ac:dyDescent="0.2">
      <c r="A61" s="161" t="s">
        <v>130</v>
      </c>
      <c r="B61" s="15">
        <v>12073</v>
      </c>
      <c r="C61" s="15">
        <v>2987</v>
      </c>
      <c r="D61" s="15">
        <v>8574</v>
      </c>
      <c r="E61" s="15">
        <v>17097</v>
      </c>
      <c r="F61" s="15">
        <v>12612</v>
      </c>
      <c r="G61" s="15">
        <v>19894</v>
      </c>
      <c r="H61" s="15">
        <v>195063</v>
      </c>
      <c r="I61" s="15">
        <v>39603</v>
      </c>
      <c r="J61" s="177">
        <f t="shared" si="2"/>
        <v>307903</v>
      </c>
    </row>
    <row r="62" spans="1:10" ht="20.100000000000001" customHeight="1" x14ac:dyDescent="0.2">
      <c r="A62" s="161" t="s">
        <v>131</v>
      </c>
      <c r="B62" s="15">
        <v>2825</v>
      </c>
      <c r="C62" s="15">
        <v>2857</v>
      </c>
      <c r="D62" s="15">
        <v>5057</v>
      </c>
      <c r="E62" s="15">
        <v>638</v>
      </c>
      <c r="F62" s="15">
        <v>3841</v>
      </c>
      <c r="G62" s="15">
        <v>57760</v>
      </c>
      <c r="H62" s="15">
        <v>74152</v>
      </c>
      <c r="I62" s="15">
        <v>15817</v>
      </c>
      <c r="J62" s="177">
        <f t="shared" si="2"/>
        <v>162947</v>
      </c>
    </row>
    <row r="63" spans="1:10" ht="20.100000000000001" customHeight="1" x14ac:dyDescent="0.2">
      <c r="A63" s="161" t="s">
        <v>132</v>
      </c>
      <c r="B63" s="15">
        <v>684</v>
      </c>
      <c r="C63" s="15">
        <v>0</v>
      </c>
      <c r="D63" s="15">
        <v>11</v>
      </c>
      <c r="E63" s="15">
        <v>4</v>
      </c>
      <c r="F63" s="15">
        <v>605</v>
      </c>
      <c r="G63" s="15">
        <v>2986</v>
      </c>
      <c r="H63" s="15">
        <v>5656</v>
      </c>
      <c r="I63" s="15">
        <v>20</v>
      </c>
      <c r="J63" s="177">
        <f t="shared" si="2"/>
        <v>9966</v>
      </c>
    </row>
    <row r="64" spans="1:10" ht="20.100000000000001" customHeight="1" x14ac:dyDescent="0.2">
      <c r="A64" s="161" t="s">
        <v>133</v>
      </c>
      <c r="B64" s="15">
        <v>13660</v>
      </c>
      <c r="C64" s="15">
        <v>12882</v>
      </c>
      <c r="D64" s="15">
        <v>15680</v>
      </c>
      <c r="E64" s="15">
        <v>1767</v>
      </c>
      <c r="F64" s="15">
        <v>30769</v>
      </c>
      <c r="G64" s="15">
        <v>78037</v>
      </c>
      <c r="H64" s="15">
        <v>125918</v>
      </c>
      <c r="I64" s="15">
        <v>5825</v>
      </c>
      <c r="J64" s="177">
        <f t="shared" si="2"/>
        <v>284538</v>
      </c>
    </row>
    <row r="65" spans="1:10" ht="20.100000000000001" customHeight="1" x14ac:dyDescent="0.2">
      <c r="A65" s="161" t="s">
        <v>134</v>
      </c>
      <c r="B65" s="15">
        <v>14994</v>
      </c>
      <c r="C65" s="15">
        <v>13541</v>
      </c>
      <c r="D65" s="15">
        <v>2817</v>
      </c>
      <c r="E65" s="15">
        <v>13751</v>
      </c>
      <c r="F65" s="15">
        <v>11084</v>
      </c>
      <c r="G65" s="15">
        <v>4882</v>
      </c>
      <c r="H65" s="15">
        <v>27007</v>
      </c>
      <c r="I65" s="15">
        <v>4666</v>
      </c>
      <c r="J65" s="177">
        <f t="shared" si="2"/>
        <v>92742</v>
      </c>
    </row>
    <row r="66" spans="1:10" ht="20.100000000000001" customHeight="1" x14ac:dyDescent="0.2">
      <c r="A66" s="161" t="s">
        <v>135</v>
      </c>
      <c r="B66" s="15">
        <v>492</v>
      </c>
      <c r="C66" s="15">
        <v>10452</v>
      </c>
      <c r="D66" s="15">
        <v>93</v>
      </c>
      <c r="E66" s="15">
        <v>473</v>
      </c>
      <c r="F66" s="15">
        <v>16944</v>
      </c>
      <c r="G66" s="15">
        <v>9181</v>
      </c>
      <c r="H66" s="15">
        <v>5</v>
      </c>
      <c r="I66" s="15">
        <v>5749</v>
      </c>
      <c r="J66" s="177">
        <f t="shared" si="2"/>
        <v>43389</v>
      </c>
    </row>
    <row r="67" spans="1:10" ht="20.100000000000001" customHeight="1" x14ac:dyDescent="0.2">
      <c r="A67" s="161" t="s">
        <v>136</v>
      </c>
      <c r="B67" s="15">
        <v>0</v>
      </c>
      <c r="C67" s="15">
        <v>0</v>
      </c>
      <c r="D67" s="15">
        <v>885</v>
      </c>
      <c r="E67" s="15">
        <v>26904</v>
      </c>
      <c r="F67" s="15">
        <v>4003</v>
      </c>
      <c r="G67" s="15">
        <v>2471</v>
      </c>
      <c r="H67" s="15">
        <v>2</v>
      </c>
      <c r="I67" s="15">
        <v>0</v>
      </c>
      <c r="J67" s="177">
        <f t="shared" si="2"/>
        <v>34265</v>
      </c>
    </row>
    <row r="68" spans="1:10" ht="20.100000000000001" customHeight="1" x14ac:dyDescent="0.2">
      <c r="A68" s="161" t="s">
        <v>137</v>
      </c>
      <c r="B68" s="15">
        <v>3095</v>
      </c>
      <c r="C68" s="15">
        <v>24322</v>
      </c>
      <c r="D68" s="15">
        <v>247</v>
      </c>
      <c r="E68" s="15">
        <v>4733</v>
      </c>
      <c r="F68" s="15">
        <v>24307</v>
      </c>
      <c r="G68" s="15">
        <v>13036</v>
      </c>
      <c r="H68" s="15">
        <v>61</v>
      </c>
      <c r="I68" s="15">
        <v>5531</v>
      </c>
      <c r="J68" s="177">
        <f t="shared" si="2"/>
        <v>75332</v>
      </c>
    </row>
    <row r="69" spans="1:10" ht="20.100000000000001" customHeight="1" x14ac:dyDescent="0.2">
      <c r="A69" s="161" t="s">
        <v>138</v>
      </c>
      <c r="B69" s="15">
        <v>45026</v>
      </c>
      <c r="C69" s="15">
        <v>17968</v>
      </c>
      <c r="D69" s="15">
        <v>42256</v>
      </c>
      <c r="E69" s="15">
        <v>40613</v>
      </c>
      <c r="F69" s="15">
        <v>36552</v>
      </c>
      <c r="G69" s="15">
        <v>13100</v>
      </c>
      <c r="H69" s="15">
        <v>25817</v>
      </c>
      <c r="I69" s="15">
        <v>13419</v>
      </c>
      <c r="J69" s="177">
        <f t="shared" si="2"/>
        <v>234751</v>
      </c>
    </row>
    <row r="70" spans="1:10" ht="20.100000000000001" customHeight="1" x14ac:dyDescent="0.2">
      <c r="A70" s="161" t="s">
        <v>139</v>
      </c>
      <c r="B70" s="15">
        <v>12947</v>
      </c>
      <c r="C70" s="15">
        <v>2756</v>
      </c>
      <c r="D70" s="15">
        <v>25702</v>
      </c>
      <c r="E70" s="15">
        <v>9080</v>
      </c>
      <c r="F70" s="15">
        <v>13176</v>
      </c>
      <c r="G70" s="15">
        <v>8929</v>
      </c>
      <c r="H70" s="15">
        <v>13515</v>
      </c>
      <c r="I70" s="15">
        <v>1690</v>
      </c>
      <c r="J70" s="177">
        <f t="shared" si="2"/>
        <v>87795</v>
      </c>
    </row>
    <row r="71" spans="1:10" ht="20.100000000000001" customHeight="1" x14ac:dyDescent="0.2">
      <c r="A71" s="161" t="s">
        <v>140</v>
      </c>
      <c r="B71" s="15">
        <v>5</v>
      </c>
      <c r="C71" s="15">
        <v>0</v>
      </c>
      <c r="D71" s="15">
        <v>0</v>
      </c>
      <c r="E71" s="15">
        <v>2584</v>
      </c>
      <c r="F71" s="15">
        <v>0</v>
      </c>
      <c r="G71" s="15">
        <v>22</v>
      </c>
      <c r="H71" s="15">
        <v>0</v>
      </c>
      <c r="I71" s="15">
        <v>0</v>
      </c>
      <c r="J71" s="177">
        <f t="shared" si="2"/>
        <v>2611</v>
      </c>
    </row>
    <row r="72" spans="1:10" ht="20.100000000000001" customHeight="1" x14ac:dyDescent="0.2">
      <c r="A72" s="161" t="s">
        <v>141</v>
      </c>
      <c r="B72" s="15">
        <v>28205</v>
      </c>
      <c r="C72" s="15">
        <v>31935</v>
      </c>
      <c r="D72" s="15">
        <v>8344</v>
      </c>
      <c r="E72" s="15">
        <v>7423</v>
      </c>
      <c r="F72" s="15">
        <v>22282</v>
      </c>
      <c r="G72" s="15">
        <v>8716</v>
      </c>
      <c r="H72" s="15">
        <v>13666</v>
      </c>
      <c r="I72" s="15">
        <v>15237</v>
      </c>
      <c r="J72" s="177">
        <f t="shared" si="2"/>
        <v>135808</v>
      </c>
    </row>
    <row r="73" spans="1:10" ht="20.100000000000001" customHeight="1" x14ac:dyDescent="0.2">
      <c r="A73" s="161" t="s">
        <v>142</v>
      </c>
      <c r="B73" s="15">
        <v>19839</v>
      </c>
      <c r="C73" s="15">
        <v>1709</v>
      </c>
      <c r="D73" s="15">
        <v>7153</v>
      </c>
      <c r="E73" s="15">
        <v>9401</v>
      </c>
      <c r="F73" s="15">
        <v>3330</v>
      </c>
      <c r="G73" s="15">
        <v>5717</v>
      </c>
      <c r="H73" s="15">
        <v>7176</v>
      </c>
      <c r="I73" s="15">
        <v>458</v>
      </c>
      <c r="J73" s="177">
        <f t="shared" si="2"/>
        <v>54783</v>
      </c>
    </row>
    <row r="74" spans="1:10" ht="20.100000000000001" customHeight="1" x14ac:dyDescent="0.2">
      <c r="A74" s="161" t="s">
        <v>143</v>
      </c>
      <c r="B74" s="15">
        <v>2270</v>
      </c>
      <c r="C74" s="15">
        <v>64</v>
      </c>
      <c r="D74" s="15">
        <v>1925</v>
      </c>
      <c r="E74" s="15">
        <v>4405</v>
      </c>
      <c r="F74" s="15">
        <v>15739</v>
      </c>
      <c r="G74" s="15">
        <v>5412</v>
      </c>
      <c r="H74" s="15">
        <v>26174</v>
      </c>
      <c r="I74" s="15">
        <v>100</v>
      </c>
      <c r="J74" s="177">
        <f t="shared" si="2"/>
        <v>56089</v>
      </c>
    </row>
    <row r="75" spans="1:10" ht="20.100000000000001" customHeight="1" x14ac:dyDescent="0.2">
      <c r="A75" s="161" t="s">
        <v>144</v>
      </c>
      <c r="B75" s="15">
        <v>2722</v>
      </c>
      <c r="C75" s="15">
        <v>439</v>
      </c>
      <c r="D75" s="15">
        <v>1824</v>
      </c>
      <c r="E75" s="15">
        <v>2345</v>
      </c>
      <c r="F75" s="15">
        <v>3337</v>
      </c>
      <c r="G75" s="15">
        <v>321</v>
      </c>
      <c r="H75" s="15">
        <v>1738</v>
      </c>
      <c r="I75" s="15">
        <v>332</v>
      </c>
      <c r="J75" s="177">
        <f t="shared" si="2"/>
        <v>13058</v>
      </c>
    </row>
    <row r="76" spans="1:10" ht="20.100000000000001" customHeight="1" x14ac:dyDescent="0.2">
      <c r="A76" s="161" t="s">
        <v>145</v>
      </c>
      <c r="B76" s="15">
        <v>218</v>
      </c>
      <c r="C76" s="15">
        <v>113</v>
      </c>
      <c r="D76" s="15">
        <v>0</v>
      </c>
      <c r="E76" s="15">
        <v>8404</v>
      </c>
      <c r="F76" s="15">
        <v>1520</v>
      </c>
      <c r="G76" s="15">
        <v>248</v>
      </c>
      <c r="H76" s="15">
        <v>52</v>
      </c>
      <c r="I76" s="15">
        <v>87</v>
      </c>
      <c r="J76" s="177">
        <f t="shared" si="2"/>
        <v>10642</v>
      </c>
    </row>
    <row r="77" spans="1:10" ht="20.100000000000001" customHeight="1" x14ac:dyDescent="0.2">
      <c r="A77" s="161" t="s">
        <v>146</v>
      </c>
      <c r="B77" s="15">
        <v>877</v>
      </c>
      <c r="C77" s="15">
        <v>0</v>
      </c>
      <c r="D77" s="15">
        <v>196</v>
      </c>
      <c r="E77" s="15">
        <v>40146</v>
      </c>
      <c r="F77" s="15">
        <v>588</v>
      </c>
      <c r="G77" s="15">
        <v>7808</v>
      </c>
      <c r="H77" s="15">
        <v>1308</v>
      </c>
      <c r="I77" s="15">
        <v>31</v>
      </c>
      <c r="J77" s="177">
        <f t="shared" si="2"/>
        <v>50954</v>
      </c>
    </row>
    <row r="78" spans="1:10" ht="20.100000000000001" customHeight="1" x14ac:dyDescent="0.2">
      <c r="A78" s="161" t="s">
        <v>147</v>
      </c>
      <c r="B78" s="15">
        <v>4573</v>
      </c>
      <c r="C78" s="15">
        <v>226</v>
      </c>
      <c r="D78" s="15">
        <v>265</v>
      </c>
      <c r="E78" s="15">
        <v>3296</v>
      </c>
      <c r="F78" s="15">
        <v>7832</v>
      </c>
      <c r="G78" s="15">
        <v>1116</v>
      </c>
      <c r="H78" s="15">
        <v>286</v>
      </c>
      <c r="I78" s="15">
        <v>235</v>
      </c>
      <c r="J78" s="177">
        <f t="shared" si="2"/>
        <v>17829</v>
      </c>
    </row>
    <row r="79" spans="1:10" ht="20.100000000000001" customHeight="1" x14ac:dyDescent="0.2">
      <c r="A79" s="161" t="s">
        <v>148</v>
      </c>
      <c r="B79" s="15">
        <v>20000</v>
      </c>
      <c r="C79" s="15">
        <v>0</v>
      </c>
      <c r="D79" s="15">
        <v>5000</v>
      </c>
      <c r="E79" s="15">
        <v>0</v>
      </c>
      <c r="F79" s="15">
        <v>7500</v>
      </c>
      <c r="G79" s="15">
        <v>22538</v>
      </c>
      <c r="H79" s="15">
        <v>48400</v>
      </c>
      <c r="I79" s="15">
        <v>0</v>
      </c>
      <c r="J79" s="177">
        <f t="shared" si="2"/>
        <v>103438</v>
      </c>
    </row>
    <row r="80" spans="1:10" ht="20.100000000000001" customHeight="1" x14ac:dyDescent="0.2">
      <c r="A80" s="161" t="s">
        <v>149</v>
      </c>
      <c r="B80" s="15">
        <v>69</v>
      </c>
      <c r="C80" s="15">
        <v>133</v>
      </c>
      <c r="D80" s="15">
        <v>100</v>
      </c>
      <c r="E80" s="15">
        <v>8653</v>
      </c>
      <c r="F80" s="15">
        <v>1942</v>
      </c>
      <c r="G80" s="15">
        <v>2195</v>
      </c>
      <c r="H80" s="15">
        <v>19</v>
      </c>
      <c r="I80" s="15">
        <v>45</v>
      </c>
      <c r="J80" s="177">
        <f t="shared" si="2"/>
        <v>13156</v>
      </c>
    </row>
    <row r="81" spans="1:10" ht="20.100000000000001" customHeight="1" x14ac:dyDescent="0.2">
      <c r="A81" s="161" t="s">
        <v>150</v>
      </c>
      <c r="B81" s="15">
        <v>146781</v>
      </c>
      <c r="C81" s="15">
        <v>4180</v>
      </c>
      <c r="D81" s="15">
        <v>9857</v>
      </c>
      <c r="E81" s="15">
        <v>6331</v>
      </c>
      <c r="F81" s="15">
        <v>24789</v>
      </c>
      <c r="G81" s="15">
        <v>41703</v>
      </c>
      <c r="H81" s="15">
        <v>5959</v>
      </c>
      <c r="I81" s="15">
        <v>2929</v>
      </c>
      <c r="J81" s="177">
        <f t="shared" si="2"/>
        <v>242529</v>
      </c>
    </row>
    <row r="82" spans="1:10" ht="20.100000000000001" customHeight="1" x14ac:dyDescent="0.2">
      <c r="A82" s="161" t="s">
        <v>151</v>
      </c>
      <c r="B82" s="15">
        <v>4687</v>
      </c>
      <c r="C82" s="15">
        <v>35213</v>
      </c>
      <c r="D82" s="15">
        <v>766</v>
      </c>
      <c r="E82" s="15">
        <v>1155</v>
      </c>
      <c r="F82" s="15">
        <v>110618</v>
      </c>
      <c r="G82" s="15">
        <v>2636</v>
      </c>
      <c r="H82" s="15">
        <v>0</v>
      </c>
      <c r="I82" s="15">
        <v>3131</v>
      </c>
      <c r="J82" s="177">
        <f t="shared" si="2"/>
        <v>158206</v>
      </c>
    </row>
    <row r="83" spans="1:10" ht="20.100000000000001" customHeight="1" x14ac:dyDescent="0.2">
      <c r="A83" s="161" t="s">
        <v>152</v>
      </c>
      <c r="B83" s="15">
        <v>14406</v>
      </c>
      <c r="C83" s="15">
        <v>13540</v>
      </c>
      <c r="D83" s="15">
        <v>22100</v>
      </c>
      <c r="E83" s="15">
        <v>4639</v>
      </c>
      <c r="F83" s="15">
        <v>6801</v>
      </c>
      <c r="G83" s="15">
        <v>16052</v>
      </c>
      <c r="H83" s="15">
        <v>1471</v>
      </c>
      <c r="I83" s="15">
        <v>1827</v>
      </c>
      <c r="J83" s="177">
        <f t="shared" si="2"/>
        <v>80836</v>
      </c>
    </row>
    <row r="84" spans="1:10" ht="20.100000000000001" customHeight="1" x14ac:dyDescent="0.2">
      <c r="A84" s="161" t="s">
        <v>153</v>
      </c>
      <c r="B84" s="15">
        <v>751</v>
      </c>
      <c r="C84" s="15">
        <v>0</v>
      </c>
      <c r="D84" s="15">
        <v>5621</v>
      </c>
      <c r="E84" s="15">
        <v>0</v>
      </c>
      <c r="F84" s="15">
        <v>275</v>
      </c>
      <c r="G84" s="15">
        <v>3851</v>
      </c>
      <c r="H84" s="15">
        <v>5324</v>
      </c>
      <c r="I84" s="15">
        <v>5509</v>
      </c>
      <c r="J84" s="177">
        <f t="shared" si="2"/>
        <v>21331</v>
      </c>
    </row>
    <row r="85" spans="1:10" ht="20.100000000000001" customHeight="1" x14ac:dyDescent="0.2">
      <c r="A85" s="161" t="s">
        <v>154</v>
      </c>
      <c r="B85" s="15">
        <v>53691</v>
      </c>
      <c r="C85" s="15">
        <v>52943</v>
      </c>
      <c r="D85" s="15">
        <v>611</v>
      </c>
      <c r="E85" s="15">
        <v>22632</v>
      </c>
      <c r="F85" s="15">
        <v>104032</v>
      </c>
      <c r="G85" s="15">
        <v>16377</v>
      </c>
      <c r="H85" s="15">
        <v>272</v>
      </c>
      <c r="I85" s="15">
        <v>93866</v>
      </c>
      <c r="J85" s="177">
        <f t="shared" si="2"/>
        <v>344424</v>
      </c>
    </row>
    <row r="86" spans="1:10" ht="20.100000000000001" customHeight="1" x14ac:dyDescent="0.2">
      <c r="A86" s="161" t="s">
        <v>155</v>
      </c>
      <c r="B86" s="15">
        <v>1837</v>
      </c>
      <c r="C86" s="15">
        <v>91984</v>
      </c>
      <c r="D86" s="15">
        <v>61</v>
      </c>
      <c r="E86" s="15">
        <v>484</v>
      </c>
      <c r="F86" s="15">
        <v>3118</v>
      </c>
      <c r="G86" s="15">
        <v>0</v>
      </c>
      <c r="H86" s="15">
        <v>0</v>
      </c>
      <c r="I86" s="15">
        <v>1004</v>
      </c>
      <c r="J86" s="177">
        <f t="shared" si="2"/>
        <v>98488</v>
      </c>
    </row>
    <row r="87" spans="1:10" ht="20.100000000000001" customHeight="1" x14ac:dyDescent="0.2">
      <c r="A87" s="161" t="s">
        <v>156</v>
      </c>
      <c r="B87" s="15">
        <v>8711</v>
      </c>
      <c r="C87" s="15">
        <v>364</v>
      </c>
      <c r="D87" s="15">
        <v>52</v>
      </c>
      <c r="E87" s="15">
        <v>158</v>
      </c>
      <c r="F87" s="15">
        <v>4296</v>
      </c>
      <c r="G87" s="15">
        <v>17404</v>
      </c>
      <c r="H87" s="15">
        <v>3</v>
      </c>
      <c r="I87" s="15">
        <v>1709</v>
      </c>
      <c r="J87" s="177">
        <f t="shared" si="2"/>
        <v>32697</v>
      </c>
    </row>
    <row r="88" spans="1:10" ht="20.100000000000001" customHeight="1" x14ac:dyDescent="0.2">
      <c r="A88" s="161" t="s">
        <v>157</v>
      </c>
      <c r="B88" s="15">
        <v>342444</v>
      </c>
      <c r="C88" s="15">
        <v>105547</v>
      </c>
      <c r="D88" s="15">
        <v>1551204</v>
      </c>
      <c r="E88" s="15">
        <v>50898</v>
      </c>
      <c r="F88" s="15">
        <v>288382</v>
      </c>
      <c r="G88" s="15">
        <v>841515</v>
      </c>
      <c r="H88" s="15">
        <v>202097</v>
      </c>
      <c r="I88" s="15">
        <v>4778</v>
      </c>
      <c r="J88" s="177">
        <f t="shared" si="2"/>
        <v>3386865</v>
      </c>
    </row>
    <row r="89" spans="1:10" ht="20.100000000000001" customHeight="1" x14ac:dyDescent="0.2">
      <c r="A89" s="161" t="s">
        <v>158</v>
      </c>
      <c r="B89" s="15">
        <v>1623721</v>
      </c>
      <c r="C89" s="15">
        <v>1861910</v>
      </c>
      <c r="D89" s="15">
        <v>151421</v>
      </c>
      <c r="E89" s="15">
        <v>1971158</v>
      </c>
      <c r="F89" s="15">
        <v>434665</v>
      </c>
      <c r="G89" s="15">
        <v>1236889</v>
      </c>
      <c r="H89" s="15">
        <v>293528</v>
      </c>
      <c r="I89" s="15">
        <v>26758</v>
      </c>
      <c r="J89" s="177">
        <f t="shared" si="2"/>
        <v>7600050</v>
      </c>
    </row>
    <row r="90" spans="1:10" ht="14.25" customHeight="1" thickBot="1" x14ac:dyDescent="0.25">
      <c r="A90" s="68" t="s">
        <v>10</v>
      </c>
      <c r="B90" s="53">
        <f t="shared" ref="B90:J90" si="3">SUM(B56:B89)</f>
        <v>2493989</v>
      </c>
      <c r="C90" s="53">
        <f t="shared" si="3"/>
        <v>4239258</v>
      </c>
      <c r="D90" s="53">
        <f t="shared" si="3"/>
        <v>2593907</v>
      </c>
      <c r="E90" s="53">
        <f t="shared" si="3"/>
        <v>2688355</v>
      </c>
      <c r="F90" s="53">
        <f t="shared" si="3"/>
        <v>1403792</v>
      </c>
      <c r="G90" s="53">
        <f t="shared" si="3"/>
        <v>2746919</v>
      </c>
      <c r="H90" s="53">
        <f t="shared" si="3"/>
        <v>1409997</v>
      </c>
      <c r="I90" s="53">
        <f t="shared" si="3"/>
        <v>672443</v>
      </c>
      <c r="J90" s="54">
        <f t="shared" si="3"/>
        <v>18248660</v>
      </c>
    </row>
    <row r="91" spans="1:10" x14ac:dyDescent="0.2">
      <c r="A91" s="109" t="s">
        <v>159</v>
      </c>
      <c r="B91" s="110"/>
      <c r="C91" s="110"/>
      <c r="D91" s="110"/>
      <c r="E91" s="110"/>
      <c r="F91" s="103"/>
      <c r="G91" s="103"/>
      <c r="H91" s="103"/>
      <c r="I91" s="103"/>
      <c r="J91" s="103"/>
    </row>
    <row r="92" spans="1:10" x14ac:dyDescent="0.2">
      <c r="A92" s="111"/>
      <c r="B92" s="110"/>
      <c r="C92" s="110"/>
      <c r="D92" s="110"/>
      <c r="E92" s="110"/>
      <c r="F92" s="103"/>
      <c r="G92" s="103"/>
      <c r="H92" s="103"/>
      <c r="I92" s="103"/>
      <c r="J92" s="103"/>
    </row>
    <row r="93" spans="1:10" x14ac:dyDescent="0.2">
      <c r="A93" s="60"/>
      <c r="B93" s="103"/>
      <c r="C93" s="103"/>
      <c r="D93" s="103"/>
      <c r="E93" s="103"/>
      <c r="F93" s="103"/>
      <c r="G93" s="103"/>
      <c r="H93" s="103"/>
      <c r="I93" s="103"/>
      <c r="J93" s="103"/>
    </row>
    <row r="94" spans="1:10" x14ac:dyDescent="0.2">
      <c r="A94" s="103"/>
      <c r="B94" s="103"/>
      <c r="C94" s="103"/>
      <c r="D94" s="103"/>
      <c r="E94" s="103"/>
      <c r="F94" s="103"/>
      <c r="G94" s="103"/>
      <c r="H94" s="103"/>
      <c r="I94" s="103"/>
      <c r="J94" s="103"/>
    </row>
    <row r="95" spans="1:10" x14ac:dyDescent="0.2">
      <c r="A95" s="103"/>
      <c r="B95" s="103"/>
      <c r="C95" s="103"/>
      <c r="D95" s="103"/>
      <c r="E95" s="103"/>
      <c r="F95" s="103"/>
      <c r="G95" s="103"/>
      <c r="H95" s="103"/>
      <c r="I95" s="103"/>
      <c r="J95" s="103"/>
    </row>
    <row r="96" spans="1:10" x14ac:dyDescent="0.2">
      <c r="A96" s="103"/>
      <c r="B96" s="103"/>
      <c r="C96" s="103"/>
      <c r="D96" s="103"/>
      <c r="E96" s="103"/>
      <c r="F96" s="103"/>
      <c r="G96" s="103"/>
      <c r="H96" s="103"/>
      <c r="I96" s="103"/>
      <c r="J96" s="103"/>
    </row>
    <row r="97" spans="1:12" ht="15.75" x14ac:dyDescent="0.25">
      <c r="A97" s="199" t="s">
        <v>233</v>
      </c>
      <c r="B97" s="199"/>
      <c r="C97" s="199"/>
      <c r="D97" s="199"/>
      <c r="E97" s="199"/>
      <c r="F97" s="199"/>
      <c r="G97" s="199"/>
      <c r="H97" s="199"/>
      <c r="I97" s="199"/>
      <c r="J97" s="199"/>
    </row>
    <row r="98" spans="1:12" ht="15.75" x14ac:dyDescent="0.25">
      <c r="A98" s="199" t="s">
        <v>162</v>
      </c>
      <c r="B98" s="199"/>
      <c r="C98" s="199"/>
      <c r="D98" s="199"/>
      <c r="E98" s="199"/>
      <c r="F98" s="199"/>
      <c r="G98" s="199"/>
      <c r="H98" s="199"/>
      <c r="I98" s="199"/>
      <c r="J98" s="199"/>
    </row>
    <row r="99" spans="1:12" ht="13.5" thickBot="1" x14ac:dyDescent="0.25">
      <c r="A99" s="103"/>
      <c r="B99" s="103"/>
      <c r="C99" s="103"/>
      <c r="D99" s="103"/>
      <c r="E99" s="103"/>
      <c r="F99" s="103"/>
      <c r="G99" s="103"/>
      <c r="H99" s="103"/>
      <c r="I99" s="103"/>
      <c r="J99" s="103"/>
    </row>
    <row r="100" spans="1:12" x14ac:dyDescent="0.2">
      <c r="A100" s="174" t="s">
        <v>1</v>
      </c>
      <c r="B100" s="175" t="s">
        <v>2</v>
      </c>
      <c r="C100" s="175" t="s">
        <v>3</v>
      </c>
      <c r="D100" s="175" t="s">
        <v>4</v>
      </c>
      <c r="E100" s="175" t="s">
        <v>5</v>
      </c>
      <c r="F100" s="175" t="s">
        <v>6</v>
      </c>
      <c r="G100" s="175" t="s">
        <v>7</v>
      </c>
      <c r="H100" s="175" t="s">
        <v>8</v>
      </c>
      <c r="I100" s="175" t="s">
        <v>9</v>
      </c>
      <c r="J100" s="176" t="s">
        <v>10</v>
      </c>
    </row>
    <row r="101" spans="1:12" ht="20.100000000000001" customHeight="1" x14ac:dyDescent="0.2">
      <c r="A101" s="161" t="s">
        <v>125</v>
      </c>
      <c r="B101" s="15">
        <v>195748</v>
      </c>
      <c r="C101" s="15">
        <v>2829615</v>
      </c>
      <c r="D101" s="15">
        <v>3790325</v>
      </c>
      <c r="E101" s="15">
        <v>1531099</v>
      </c>
      <c r="F101" s="15">
        <v>192819</v>
      </c>
      <c r="G101" s="15">
        <v>0</v>
      </c>
      <c r="H101" s="15">
        <v>591381</v>
      </c>
      <c r="I101" s="15">
        <v>110931</v>
      </c>
      <c r="J101" s="177">
        <f>SUM(B101:I101)</f>
        <v>9241918</v>
      </c>
    </row>
    <row r="102" spans="1:12" ht="20.100000000000001" customHeight="1" x14ac:dyDescent="0.2">
      <c r="A102" s="161" t="s">
        <v>126</v>
      </c>
      <c r="B102" s="15">
        <v>112096</v>
      </c>
      <c r="C102" s="15">
        <v>38526</v>
      </c>
      <c r="D102" s="15">
        <v>38903</v>
      </c>
      <c r="E102" s="15">
        <v>54713</v>
      </c>
      <c r="F102" s="15">
        <v>87096</v>
      </c>
      <c r="G102" s="15">
        <v>96131</v>
      </c>
      <c r="H102" s="15">
        <v>301044</v>
      </c>
      <c r="I102" s="15">
        <v>46838</v>
      </c>
      <c r="J102" s="177">
        <f t="shared" ref="J102:J134" si="4">SUM(B102:I102)</f>
        <v>775347</v>
      </c>
    </row>
    <row r="103" spans="1:12" ht="20.100000000000001" customHeight="1" x14ac:dyDescent="0.2">
      <c r="A103" s="161" t="s">
        <v>127</v>
      </c>
      <c r="B103" s="15">
        <v>5847</v>
      </c>
      <c r="C103" s="15">
        <v>0</v>
      </c>
      <c r="D103" s="15">
        <v>5760</v>
      </c>
      <c r="E103" s="15">
        <v>0</v>
      </c>
      <c r="F103" s="15">
        <v>0</v>
      </c>
      <c r="G103" s="15">
        <v>21243</v>
      </c>
      <c r="H103" s="15">
        <v>9071</v>
      </c>
      <c r="I103" s="15">
        <v>0</v>
      </c>
      <c r="J103" s="177">
        <f t="shared" si="4"/>
        <v>41921</v>
      </c>
      <c r="L103" s="81"/>
    </row>
    <row r="104" spans="1:12" ht="20.100000000000001" customHeight="1" x14ac:dyDescent="0.2">
      <c r="A104" s="161" t="s">
        <v>128</v>
      </c>
      <c r="B104" s="15">
        <v>3586</v>
      </c>
      <c r="C104" s="15">
        <v>63444</v>
      </c>
      <c r="D104" s="15">
        <v>989</v>
      </c>
      <c r="E104" s="15">
        <v>2220</v>
      </c>
      <c r="F104" s="15">
        <v>11918</v>
      </c>
      <c r="G104" s="15">
        <v>24425</v>
      </c>
      <c r="H104" s="15">
        <v>1121</v>
      </c>
      <c r="I104" s="15">
        <v>27217</v>
      </c>
      <c r="J104" s="177">
        <f t="shared" si="4"/>
        <v>134920</v>
      </c>
      <c r="L104" s="75"/>
    </row>
    <row r="105" spans="1:12" ht="20.100000000000001" customHeight="1" x14ac:dyDescent="0.2">
      <c r="A105" s="161" t="s">
        <v>129</v>
      </c>
      <c r="B105" s="15">
        <v>144</v>
      </c>
      <c r="C105" s="15">
        <v>993</v>
      </c>
      <c r="D105" s="15">
        <v>11704</v>
      </c>
      <c r="E105" s="15">
        <v>2</v>
      </c>
      <c r="F105" s="15">
        <v>426</v>
      </c>
      <c r="G105" s="15">
        <v>47</v>
      </c>
      <c r="H105" s="15">
        <v>48663</v>
      </c>
      <c r="I105" s="15">
        <v>3074</v>
      </c>
      <c r="J105" s="177">
        <f t="shared" si="4"/>
        <v>65053</v>
      </c>
      <c r="L105" s="105"/>
    </row>
    <row r="106" spans="1:12" ht="20.100000000000001" customHeight="1" x14ac:dyDescent="0.2">
      <c r="A106" s="161" t="s">
        <v>130</v>
      </c>
      <c r="B106" s="15">
        <v>14577</v>
      </c>
      <c r="C106" s="15">
        <v>3942</v>
      </c>
      <c r="D106" s="15">
        <v>7367</v>
      </c>
      <c r="E106" s="15">
        <v>19379</v>
      </c>
      <c r="F106" s="15">
        <v>14798</v>
      </c>
      <c r="G106" s="15">
        <v>12269</v>
      </c>
      <c r="H106" s="15">
        <v>253531</v>
      </c>
      <c r="I106" s="15">
        <v>27660</v>
      </c>
      <c r="J106" s="177">
        <f t="shared" si="4"/>
        <v>353523</v>
      </c>
    </row>
    <row r="107" spans="1:12" ht="20.100000000000001" customHeight="1" x14ac:dyDescent="0.2">
      <c r="A107" s="161" t="s">
        <v>131</v>
      </c>
      <c r="B107" s="15">
        <v>3910</v>
      </c>
      <c r="C107" s="15">
        <v>4357</v>
      </c>
      <c r="D107" s="15">
        <v>3907</v>
      </c>
      <c r="E107" s="15">
        <v>951</v>
      </c>
      <c r="F107" s="15">
        <v>6094</v>
      </c>
      <c r="G107" s="15">
        <v>36993</v>
      </c>
      <c r="H107" s="15">
        <v>68227</v>
      </c>
      <c r="I107" s="15">
        <v>14725</v>
      </c>
      <c r="J107" s="177">
        <f t="shared" si="4"/>
        <v>139164</v>
      </c>
    </row>
    <row r="108" spans="1:12" ht="20.100000000000001" customHeight="1" x14ac:dyDescent="0.2">
      <c r="A108" s="161" t="s">
        <v>132</v>
      </c>
      <c r="B108" s="15">
        <v>800</v>
      </c>
      <c r="C108" s="15">
        <v>0</v>
      </c>
      <c r="D108" s="15">
        <v>6</v>
      </c>
      <c r="E108" s="15">
        <v>5</v>
      </c>
      <c r="F108" s="15">
        <v>1250</v>
      </c>
      <c r="G108" s="15">
        <v>1794</v>
      </c>
      <c r="H108" s="15">
        <v>4717</v>
      </c>
      <c r="I108" s="15">
        <v>30</v>
      </c>
      <c r="J108" s="177">
        <f>SUM(B108:I108)</f>
        <v>8602</v>
      </c>
    </row>
    <row r="109" spans="1:12" ht="20.100000000000001" customHeight="1" x14ac:dyDescent="0.2">
      <c r="A109" s="161" t="s">
        <v>133</v>
      </c>
      <c r="B109" s="15">
        <v>22744</v>
      </c>
      <c r="C109" s="15">
        <v>5721</v>
      </c>
      <c r="D109" s="15">
        <v>24983</v>
      </c>
      <c r="E109" s="15">
        <v>3305</v>
      </c>
      <c r="F109" s="15">
        <v>44308</v>
      </c>
      <c r="G109" s="15">
        <v>133906</v>
      </c>
      <c r="H109" s="15">
        <v>152535</v>
      </c>
      <c r="I109" s="15">
        <v>8261</v>
      </c>
      <c r="J109" s="177">
        <f t="shared" si="4"/>
        <v>395763</v>
      </c>
    </row>
    <row r="110" spans="1:12" ht="20.100000000000001" customHeight="1" x14ac:dyDescent="0.2">
      <c r="A110" s="161" t="s">
        <v>134</v>
      </c>
      <c r="B110" s="15">
        <v>137477</v>
      </c>
      <c r="C110" s="15">
        <v>97239</v>
      </c>
      <c r="D110" s="15">
        <v>23475</v>
      </c>
      <c r="E110" s="15">
        <v>124663</v>
      </c>
      <c r="F110" s="15">
        <v>86347</v>
      </c>
      <c r="G110" s="15">
        <v>28837</v>
      </c>
      <c r="H110" s="15">
        <v>273697</v>
      </c>
      <c r="I110" s="15">
        <v>29871</v>
      </c>
      <c r="J110" s="177">
        <f t="shared" si="4"/>
        <v>801606</v>
      </c>
    </row>
    <row r="111" spans="1:12" ht="20.100000000000001" customHeight="1" x14ac:dyDescent="0.2">
      <c r="A111" s="161" t="s">
        <v>135</v>
      </c>
      <c r="B111" s="15">
        <v>4248</v>
      </c>
      <c r="C111" s="15">
        <v>88731</v>
      </c>
      <c r="D111" s="15">
        <v>407</v>
      </c>
      <c r="E111" s="15">
        <v>4713</v>
      </c>
      <c r="F111" s="15">
        <v>135552</v>
      </c>
      <c r="G111" s="15">
        <v>55223</v>
      </c>
      <c r="H111" s="15">
        <v>75</v>
      </c>
      <c r="I111" s="15">
        <v>49976</v>
      </c>
      <c r="J111" s="177">
        <f t="shared" si="4"/>
        <v>338925</v>
      </c>
    </row>
    <row r="112" spans="1:12" ht="20.100000000000001" customHeight="1" x14ac:dyDescent="0.2">
      <c r="A112" s="161" t="s">
        <v>136</v>
      </c>
      <c r="B112" s="15">
        <v>0</v>
      </c>
      <c r="C112" s="15">
        <v>0</v>
      </c>
      <c r="D112" s="15">
        <v>17700</v>
      </c>
      <c r="E112" s="15">
        <v>944309</v>
      </c>
      <c r="F112" s="15">
        <v>51362</v>
      </c>
      <c r="G112" s="15">
        <v>35450</v>
      </c>
      <c r="H112" s="15">
        <v>7</v>
      </c>
      <c r="I112" s="15">
        <v>0</v>
      </c>
      <c r="J112" s="177">
        <f t="shared" si="4"/>
        <v>1048828</v>
      </c>
    </row>
    <row r="113" spans="1:11" ht="20.100000000000001" customHeight="1" x14ac:dyDescent="0.2">
      <c r="A113" s="161" t="s">
        <v>137</v>
      </c>
      <c r="B113" s="15">
        <v>29175</v>
      </c>
      <c r="C113" s="15">
        <v>303307</v>
      </c>
      <c r="D113" s="15">
        <v>761</v>
      </c>
      <c r="E113" s="15">
        <v>35744</v>
      </c>
      <c r="F113" s="15">
        <v>198862</v>
      </c>
      <c r="G113" s="15">
        <v>60780</v>
      </c>
      <c r="H113" s="15">
        <v>528</v>
      </c>
      <c r="I113" s="15">
        <v>42421</v>
      </c>
      <c r="J113" s="177">
        <f t="shared" si="4"/>
        <v>671578</v>
      </c>
    </row>
    <row r="114" spans="1:11" ht="20.100000000000001" customHeight="1" x14ac:dyDescent="0.2">
      <c r="A114" s="161" t="s">
        <v>138</v>
      </c>
      <c r="B114" s="15">
        <v>445588</v>
      </c>
      <c r="C114" s="15">
        <v>129204</v>
      </c>
      <c r="D114" s="15">
        <v>428900</v>
      </c>
      <c r="E114" s="15">
        <v>408791</v>
      </c>
      <c r="F114" s="15">
        <v>309749</v>
      </c>
      <c r="G114" s="15">
        <v>101808</v>
      </c>
      <c r="H114" s="15">
        <v>250306</v>
      </c>
      <c r="I114" s="15">
        <v>92055</v>
      </c>
      <c r="J114" s="177">
        <f t="shared" si="4"/>
        <v>2166401</v>
      </c>
    </row>
    <row r="115" spans="1:11" ht="20.100000000000001" customHeight="1" x14ac:dyDescent="0.2">
      <c r="A115" s="161" t="s">
        <v>139</v>
      </c>
      <c r="B115" s="15">
        <v>121209</v>
      </c>
      <c r="C115" s="15">
        <v>5972</v>
      </c>
      <c r="D115" s="15">
        <v>149594</v>
      </c>
      <c r="E115" s="15">
        <v>72341</v>
      </c>
      <c r="F115" s="15">
        <v>142043</v>
      </c>
      <c r="G115" s="15">
        <v>50080</v>
      </c>
      <c r="H115" s="15">
        <v>66501</v>
      </c>
      <c r="I115" s="15">
        <v>7498</v>
      </c>
      <c r="J115" s="177">
        <f t="shared" si="4"/>
        <v>615238</v>
      </c>
    </row>
    <row r="116" spans="1:11" ht="20.100000000000001" customHeight="1" x14ac:dyDescent="0.2">
      <c r="A116" s="161" t="s">
        <v>140</v>
      </c>
      <c r="B116" s="15">
        <v>27</v>
      </c>
      <c r="C116" s="15">
        <v>0</v>
      </c>
      <c r="D116" s="15">
        <v>0</v>
      </c>
      <c r="E116" s="15">
        <v>23178</v>
      </c>
      <c r="F116" s="15">
        <v>0</v>
      </c>
      <c r="G116" s="15">
        <v>28</v>
      </c>
      <c r="H116" s="15">
        <v>0</v>
      </c>
      <c r="I116" s="15">
        <v>0</v>
      </c>
      <c r="J116" s="177">
        <f t="shared" si="4"/>
        <v>23233</v>
      </c>
    </row>
    <row r="117" spans="1:11" ht="20.100000000000001" customHeight="1" x14ac:dyDescent="0.2">
      <c r="A117" s="161" t="s">
        <v>141</v>
      </c>
      <c r="B117" s="15">
        <v>136073</v>
      </c>
      <c r="C117" s="15">
        <v>123938</v>
      </c>
      <c r="D117" s="15">
        <v>65857</v>
      </c>
      <c r="E117" s="15">
        <v>47150</v>
      </c>
      <c r="F117" s="15">
        <v>212154</v>
      </c>
      <c r="G117" s="15">
        <v>39299</v>
      </c>
      <c r="H117" s="15">
        <v>112340</v>
      </c>
      <c r="I117" s="15">
        <v>103167</v>
      </c>
      <c r="J117" s="177">
        <f t="shared" si="4"/>
        <v>839978</v>
      </c>
    </row>
    <row r="118" spans="1:11" ht="20.100000000000001" customHeight="1" x14ac:dyDescent="0.2">
      <c r="A118" s="161" t="s">
        <v>142</v>
      </c>
      <c r="B118" s="15">
        <v>156802</v>
      </c>
      <c r="C118" s="15">
        <v>4871</v>
      </c>
      <c r="D118" s="15">
        <v>53941</v>
      </c>
      <c r="E118" s="15">
        <v>67882</v>
      </c>
      <c r="F118" s="15">
        <v>45013</v>
      </c>
      <c r="G118" s="15">
        <v>29777</v>
      </c>
      <c r="H118" s="15">
        <v>70790</v>
      </c>
      <c r="I118" s="15">
        <v>1718</v>
      </c>
      <c r="J118" s="177">
        <f t="shared" si="4"/>
        <v>430794</v>
      </c>
    </row>
    <row r="119" spans="1:11" ht="20.100000000000001" customHeight="1" x14ac:dyDescent="0.2">
      <c r="A119" s="161" t="s">
        <v>143</v>
      </c>
      <c r="B119" s="15">
        <v>43268</v>
      </c>
      <c r="C119" s="15">
        <v>274</v>
      </c>
      <c r="D119" s="15">
        <v>45566</v>
      </c>
      <c r="E119" s="15">
        <v>156062</v>
      </c>
      <c r="F119" s="15">
        <v>410806</v>
      </c>
      <c r="G119" s="15">
        <v>54878</v>
      </c>
      <c r="H119" s="15">
        <v>308203</v>
      </c>
      <c r="I119" s="15">
        <v>722</v>
      </c>
      <c r="J119" s="177">
        <f t="shared" si="4"/>
        <v>1019779</v>
      </c>
    </row>
    <row r="120" spans="1:11" ht="20.100000000000001" customHeight="1" x14ac:dyDescent="0.2">
      <c r="A120" s="161" t="s">
        <v>144</v>
      </c>
      <c r="B120" s="15">
        <v>24362</v>
      </c>
      <c r="C120" s="15">
        <v>1079</v>
      </c>
      <c r="D120" s="15">
        <v>22846</v>
      </c>
      <c r="E120" s="15">
        <v>45556</v>
      </c>
      <c r="F120" s="15">
        <v>56777</v>
      </c>
      <c r="G120" s="15">
        <v>3299</v>
      </c>
      <c r="H120" s="15">
        <v>7772</v>
      </c>
      <c r="I120" s="15">
        <v>1317</v>
      </c>
      <c r="J120" s="177">
        <f t="shared" si="4"/>
        <v>163008</v>
      </c>
    </row>
    <row r="121" spans="1:11" ht="20.100000000000001" customHeight="1" x14ac:dyDescent="0.2">
      <c r="A121" s="161" t="s">
        <v>145</v>
      </c>
      <c r="B121" s="15">
        <v>375</v>
      </c>
      <c r="C121" s="15">
        <v>216</v>
      </c>
      <c r="D121" s="15">
        <v>0</v>
      </c>
      <c r="E121" s="15">
        <v>16746</v>
      </c>
      <c r="F121" s="15">
        <v>2541</v>
      </c>
      <c r="G121" s="15">
        <v>347</v>
      </c>
      <c r="H121" s="15">
        <v>72</v>
      </c>
      <c r="I121" s="15">
        <v>116</v>
      </c>
      <c r="J121" s="177">
        <f t="shared" si="4"/>
        <v>20413</v>
      </c>
    </row>
    <row r="122" spans="1:11" ht="20.100000000000001" customHeight="1" x14ac:dyDescent="0.2">
      <c r="A122" s="161" t="s">
        <v>146</v>
      </c>
      <c r="B122" s="15">
        <v>1688</v>
      </c>
      <c r="C122" s="15">
        <v>0</v>
      </c>
      <c r="D122" s="15">
        <v>32</v>
      </c>
      <c r="E122" s="15">
        <v>45710</v>
      </c>
      <c r="F122" s="15">
        <v>583</v>
      </c>
      <c r="G122" s="15">
        <v>5732</v>
      </c>
      <c r="H122" s="15">
        <v>1518</v>
      </c>
      <c r="I122" s="15">
        <v>53</v>
      </c>
      <c r="J122" s="177">
        <f t="shared" si="4"/>
        <v>55316</v>
      </c>
    </row>
    <row r="123" spans="1:11" ht="20.100000000000001" customHeight="1" x14ac:dyDescent="0.2">
      <c r="A123" s="161" t="s">
        <v>147</v>
      </c>
      <c r="B123" s="15">
        <v>37549</v>
      </c>
      <c r="C123" s="15">
        <v>735</v>
      </c>
      <c r="D123" s="15">
        <v>5217</v>
      </c>
      <c r="E123" s="15">
        <v>34694</v>
      </c>
      <c r="F123" s="15">
        <v>188750</v>
      </c>
      <c r="G123" s="15">
        <v>16053</v>
      </c>
      <c r="H123" s="15">
        <v>10449</v>
      </c>
      <c r="I123" s="15">
        <v>1723</v>
      </c>
      <c r="J123" s="177">
        <f>SUM(B123:I123)</f>
        <v>295170</v>
      </c>
      <c r="K123" s="108"/>
    </row>
    <row r="124" spans="1:11" ht="20.100000000000001" customHeight="1" x14ac:dyDescent="0.2">
      <c r="A124" s="161" t="s">
        <v>148</v>
      </c>
      <c r="B124" s="15">
        <v>1120000</v>
      </c>
      <c r="C124" s="15">
        <v>0</v>
      </c>
      <c r="D124" s="15">
        <v>235000</v>
      </c>
      <c r="E124" s="15">
        <v>0</v>
      </c>
      <c r="F124" s="15">
        <v>420000</v>
      </c>
      <c r="G124" s="15">
        <v>1659852</v>
      </c>
      <c r="H124" s="15">
        <v>1847000</v>
      </c>
      <c r="I124" s="15">
        <v>0</v>
      </c>
      <c r="J124" s="177">
        <f t="shared" si="4"/>
        <v>5281852</v>
      </c>
    </row>
    <row r="125" spans="1:11" ht="20.100000000000001" customHeight="1" x14ac:dyDescent="0.2">
      <c r="A125" s="161" t="s">
        <v>149</v>
      </c>
      <c r="B125" s="15">
        <v>861</v>
      </c>
      <c r="C125" s="15">
        <v>123</v>
      </c>
      <c r="D125" s="15">
        <v>500</v>
      </c>
      <c r="E125" s="15">
        <v>448281</v>
      </c>
      <c r="F125" s="15">
        <v>30030</v>
      </c>
      <c r="G125" s="15">
        <v>21229</v>
      </c>
      <c r="H125" s="15">
        <v>91</v>
      </c>
      <c r="I125" s="15">
        <v>233</v>
      </c>
      <c r="J125" s="177">
        <f t="shared" si="4"/>
        <v>501348</v>
      </c>
    </row>
    <row r="126" spans="1:11" ht="20.100000000000001" customHeight="1" x14ac:dyDescent="0.2">
      <c r="A126" s="161" t="s">
        <v>150</v>
      </c>
      <c r="B126" s="15">
        <v>128636</v>
      </c>
      <c r="C126" s="15">
        <v>3697</v>
      </c>
      <c r="D126" s="15">
        <v>11203</v>
      </c>
      <c r="E126" s="15">
        <v>1305</v>
      </c>
      <c r="F126" s="15">
        <v>24332</v>
      </c>
      <c r="G126" s="15">
        <v>32772</v>
      </c>
      <c r="H126" s="15">
        <v>40420</v>
      </c>
      <c r="I126" s="15">
        <v>6106</v>
      </c>
      <c r="J126" s="177">
        <f t="shared" si="4"/>
        <v>248471</v>
      </c>
    </row>
    <row r="127" spans="1:11" ht="20.100000000000001" customHeight="1" x14ac:dyDescent="0.2">
      <c r="A127" s="161" t="s">
        <v>151</v>
      </c>
      <c r="B127" s="15">
        <v>6024</v>
      </c>
      <c r="C127" s="15">
        <v>9026</v>
      </c>
      <c r="D127" s="15">
        <v>432</v>
      </c>
      <c r="E127" s="15">
        <v>2666</v>
      </c>
      <c r="F127" s="15">
        <v>164993</v>
      </c>
      <c r="G127" s="15">
        <v>5245</v>
      </c>
      <c r="H127" s="15">
        <v>0</v>
      </c>
      <c r="I127" s="15">
        <v>4946</v>
      </c>
      <c r="J127" s="177">
        <f t="shared" si="4"/>
        <v>193332</v>
      </c>
    </row>
    <row r="128" spans="1:11" ht="20.100000000000001" customHeight="1" x14ac:dyDescent="0.2">
      <c r="A128" s="161" t="s">
        <v>152</v>
      </c>
      <c r="B128" s="15">
        <v>29835</v>
      </c>
      <c r="C128" s="15">
        <v>1628</v>
      </c>
      <c r="D128" s="15">
        <v>97249</v>
      </c>
      <c r="E128" s="15">
        <v>2828</v>
      </c>
      <c r="F128" s="15">
        <v>6434</v>
      </c>
      <c r="G128" s="15">
        <v>8558</v>
      </c>
      <c r="H128" s="15">
        <v>1395</v>
      </c>
      <c r="I128" s="15">
        <v>2039</v>
      </c>
      <c r="J128" s="177">
        <f t="shared" si="4"/>
        <v>149966</v>
      </c>
    </row>
    <row r="129" spans="1:10" ht="20.100000000000001" customHeight="1" x14ac:dyDescent="0.2">
      <c r="A129" s="161" t="s">
        <v>153</v>
      </c>
      <c r="B129" s="15">
        <v>774</v>
      </c>
      <c r="C129" s="15">
        <v>0</v>
      </c>
      <c r="D129" s="15">
        <v>5995</v>
      </c>
      <c r="E129" s="15">
        <v>0</v>
      </c>
      <c r="F129" s="15">
        <v>2750</v>
      </c>
      <c r="G129" s="15">
        <v>8748</v>
      </c>
      <c r="H129" s="15">
        <v>4984</v>
      </c>
      <c r="I129" s="15">
        <v>6756</v>
      </c>
      <c r="J129" s="177">
        <f t="shared" si="4"/>
        <v>30007</v>
      </c>
    </row>
    <row r="130" spans="1:10" ht="20.100000000000001" customHeight="1" x14ac:dyDescent="0.2">
      <c r="A130" s="161" t="s">
        <v>154</v>
      </c>
      <c r="B130" s="15">
        <v>72773</v>
      </c>
      <c r="C130" s="15">
        <v>46632</v>
      </c>
      <c r="D130" s="15">
        <v>540</v>
      </c>
      <c r="E130" s="15">
        <v>6073</v>
      </c>
      <c r="F130" s="15">
        <v>62106</v>
      </c>
      <c r="G130" s="15">
        <v>9286</v>
      </c>
      <c r="H130" s="15">
        <v>280</v>
      </c>
      <c r="I130" s="15">
        <v>259452</v>
      </c>
      <c r="J130" s="177">
        <f t="shared" si="4"/>
        <v>457142</v>
      </c>
    </row>
    <row r="131" spans="1:10" ht="20.100000000000001" customHeight="1" x14ac:dyDescent="0.2">
      <c r="A131" s="161" t="s">
        <v>155</v>
      </c>
      <c r="B131" s="15">
        <v>4013</v>
      </c>
      <c r="C131" s="15">
        <v>12879</v>
      </c>
      <c r="D131" s="15">
        <v>107</v>
      </c>
      <c r="E131" s="15">
        <v>1240</v>
      </c>
      <c r="F131" s="15">
        <v>7807</v>
      </c>
      <c r="G131" s="15">
        <v>0</v>
      </c>
      <c r="H131" s="15">
        <v>0</v>
      </c>
      <c r="I131" s="15">
        <v>2027</v>
      </c>
      <c r="J131" s="177">
        <f t="shared" si="4"/>
        <v>28073</v>
      </c>
    </row>
    <row r="132" spans="1:10" ht="20.100000000000001" customHeight="1" x14ac:dyDescent="0.2">
      <c r="A132" s="161" t="s">
        <v>156</v>
      </c>
      <c r="B132" s="15">
        <v>6616</v>
      </c>
      <c r="C132" s="15">
        <v>103</v>
      </c>
      <c r="D132" s="15">
        <v>14</v>
      </c>
      <c r="E132" s="15">
        <v>100</v>
      </c>
      <c r="F132" s="15">
        <v>3272</v>
      </c>
      <c r="G132" s="15">
        <v>8288</v>
      </c>
      <c r="H132" s="15">
        <v>13</v>
      </c>
      <c r="I132" s="15">
        <v>3014</v>
      </c>
      <c r="J132" s="177">
        <f t="shared" si="4"/>
        <v>21420</v>
      </c>
    </row>
    <row r="133" spans="1:10" ht="20.100000000000001" customHeight="1" x14ac:dyDescent="0.2">
      <c r="A133" s="161" t="s">
        <v>157</v>
      </c>
      <c r="B133" s="15">
        <v>1529805</v>
      </c>
      <c r="C133" s="15">
        <v>528009</v>
      </c>
      <c r="D133" s="15">
        <v>13777909</v>
      </c>
      <c r="E133" s="15">
        <v>152985</v>
      </c>
      <c r="F133" s="15">
        <v>1347742</v>
      </c>
      <c r="G133" s="15">
        <v>3694475</v>
      </c>
      <c r="H133" s="15">
        <v>1020762</v>
      </c>
      <c r="I133" s="15">
        <v>148906</v>
      </c>
      <c r="J133" s="177">
        <f t="shared" si="4"/>
        <v>22200593</v>
      </c>
    </row>
    <row r="134" spans="1:10" ht="20.100000000000001" customHeight="1" thickBot="1" x14ac:dyDescent="0.25">
      <c r="A134" s="162" t="s">
        <v>158</v>
      </c>
      <c r="B134" s="178">
        <v>345602</v>
      </c>
      <c r="C134" s="178">
        <v>255466</v>
      </c>
      <c r="D134" s="178">
        <v>80389</v>
      </c>
      <c r="E134" s="178">
        <v>192643</v>
      </c>
      <c r="F134" s="178">
        <v>193737</v>
      </c>
      <c r="G134" s="178">
        <v>326053</v>
      </c>
      <c r="H134" s="178">
        <v>114714</v>
      </c>
      <c r="I134" s="178">
        <v>41381</v>
      </c>
      <c r="J134" s="179">
        <f t="shared" si="4"/>
        <v>1549985</v>
      </c>
    </row>
    <row r="135" spans="1:10" x14ac:dyDescent="0.2">
      <c r="A135" s="109" t="s">
        <v>159</v>
      </c>
      <c r="B135" s="110"/>
      <c r="C135" s="110"/>
      <c r="D135" s="110"/>
      <c r="E135" s="110"/>
      <c r="F135" s="103"/>
      <c r="G135" s="103"/>
      <c r="H135" s="103"/>
      <c r="I135" s="103"/>
      <c r="J135" s="105"/>
    </row>
    <row r="136" spans="1:10" x14ac:dyDescent="0.2">
      <c r="A136" s="111" t="s">
        <v>175</v>
      </c>
      <c r="B136" s="110"/>
      <c r="C136" s="110"/>
      <c r="D136" s="110"/>
      <c r="E136" s="110"/>
      <c r="F136" s="103"/>
      <c r="G136" s="103"/>
      <c r="H136" s="103"/>
      <c r="I136" s="103"/>
      <c r="J136" s="103"/>
    </row>
    <row r="137" spans="1:10" x14ac:dyDescent="0.2">
      <c r="A137" s="111" t="s">
        <v>176</v>
      </c>
      <c r="B137" s="110"/>
      <c r="C137" s="110"/>
      <c r="D137" s="110"/>
      <c r="E137" s="110"/>
      <c r="F137" s="103"/>
      <c r="G137" s="103"/>
      <c r="H137" s="103"/>
      <c r="I137" s="103"/>
      <c r="J137" s="103"/>
    </row>
    <row r="138" spans="1:10" x14ac:dyDescent="0.2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</row>
    <row r="139" spans="1:10" x14ac:dyDescent="0.2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</row>
    <row r="140" spans="1:10" x14ac:dyDescent="0.2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</row>
    <row r="141" spans="1:10" x14ac:dyDescent="0.2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</row>
    <row r="142" spans="1:10" x14ac:dyDescent="0.2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</row>
    <row r="143" spans="1:10" x14ac:dyDescent="0.2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</row>
    <row r="144" spans="1:10" x14ac:dyDescent="0.2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</row>
    <row r="145" spans="1:10" x14ac:dyDescent="0.2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</row>
    <row r="146" spans="1:10" x14ac:dyDescent="0.2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</row>
    <row r="147" spans="1:10" x14ac:dyDescent="0.2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</row>
    <row r="148" spans="1:10" x14ac:dyDescent="0.2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</row>
    <row r="149" spans="1:10" x14ac:dyDescent="0.2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</row>
    <row r="150" spans="1:10" x14ac:dyDescent="0.2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</row>
    <row r="151" spans="1:10" x14ac:dyDescent="0.2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</row>
    <row r="152" spans="1:10" x14ac:dyDescent="0.2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</row>
    <row r="153" spans="1:10" x14ac:dyDescent="0.2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</row>
    <row r="154" spans="1:10" x14ac:dyDescent="0.2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</row>
    <row r="155" spans="1:10" x14ac:dyDescent="0.2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</row>
    <row r="156" spans="1:10" x14ac:dyDescent="0.2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</row>
    <row r="157" spans="1:10" x14ac:dyDescent="0.2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</row>
    <row r="158" spans="1:10" x14ac:dyDescent="0.2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</row>
    <row r="159" spans="1:10" x14ac:dyDescent="0.2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</row>
    <row r="160" spans="1:10" x14ac:dyDescent="0.2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</row>
    <row r="161" spans="1:10" x14ac:dyDescent="0.2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</row>
    <row r="162" spans="1:10" x14ac:dyDescent="0.2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</row>
    <row r="163" spans="1:10" x14ac:dyDescent="0.2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</row>
    <row r="164" spans="1:10" x14ac:dyDescent="0.2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</row>
    <row r="165" spans="1:10" x14ac:dyDescent="0.2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</row>
    <row r="166" spans="1:10" x14ac:dyDescent="0.2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</row>
    <row r="167" spans="1:10" x14ac:dyDescent="0.2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</row>
    <row r="168" spans="1:10" x14ac:dyDescent="0.2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</row>
    <row r="169" spans="1:10" x14ac:dyDescent="0.2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</row>
    <row r="170" spans="1:10" x14ac:dyDescent="0.2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</row>
    <row r="171" spans="1:10" x14ac:dyDescent="0.2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</row>
    <row r="172" spans="1:10" x14ac:dyDescent="0.2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</row>
    <row r="173" spans="1:10" x14ac:dyDescent="0.2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</row>
    <row r="174" spans="1:10" x14ac:dyDescent="0.2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</row>
    <row r="175" spans="1:10" x14ac:dyDescent="0.2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</row>
    <row r="176" spans="1:10" x14ac:dyDescent="0.2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</row>
    <row r="177" spans="1:10" x14ac:dyDescent="0.2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</row>
  </sheetData>
  <mergeCells count="6">
    <mergeCell ref="A98:J98"/>
    <mergeCell ref="A6:J6"/>
    <mergeCell ref="A7:J7"/>
    <mergeCell ref="A52:J52"/>
    <mergeCell ref="A53:J53"/>
    <mergeCell ref="A97:J9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46"/>
  <sheetViews>
    <sheetView workbookViewId="0">
      <selection activeCell="I4" sqref="I4"/>
    </sheetView>
  </sheetViews>
  <sheetFormatPr baseColWidth="10" defaultRowHeight="12.75" x14ac:dyDescent="0.2"/>
  <cols>
    <col min="1" max="10" width="16.7109375" style="107" customWidth="1"/>
    <col min="11" max="17" width="11.42578125" style="103"/>
    <col min="18" max="256" width="11.42578125" style="107"/>
    <col min="257" max="257" width="17.85546875" style="107" customWidth="1"/>
    <col min="258" max="258" width="14.7109375" style="107" customWidth="1"/>
    <col min="259" max="259" width="14.85546875" style="107" customWidth="1"/>
    <col min="260" max="260" width="15.42578125" style="107" customWidth="1"/>
    <col min="261" max="261" width="15.5703125" style="107" customWidth="1"/>
    <col min="262" max="262" width="15" style="107" customWidth="1"/>
    <col min="263" max="263" width="14.5703125" style="107" customWidth="1"/>
    <col min="264" max="264" width="14.140625" style="107" customWidth="1"/>
    <col min="265" max="265" width="13.28515625" style="107" bestFit="1" customWidth="1"/>
    <col min="266" max="266" width="17.5703125" style="107" customWidth="1"/>
    <col min="267" max="512" width="11.42578125" style="107"/>
    <col min="513" max="513" width="17.85546875" style="107" customWidth="1"/>
    <col min="514" max="514" width="14.7109375" style="107" customWidth="1"/>
    <col min="515" max="515" width="14.85546875" style="107" customWidth="1"/>
    <col min="516" max="516" width="15.42578125" style="107" customWidth="1"/>
    <col min="517" max="517" width="15.5703125" style="107" customWidth="1"/>
    <col min="518" max="518" width="15" style="107" customWidth="1"/>
    <col min="519" max="519" width="14.5703125" style="107" customWidth="1"/>
    <col min="520" max="520" width="14.140625" style="107" customWidth="1"/>
    <col min="521" max="521" width="13.28515625" style="107" bestFit="1" customWidth="1"/>
    <col min="522" max="522" width="17.5703125" style="107" customWidth="1"/>
    <col min="523" max="768" width="11.42578125" style="107"/>
    <col min="769" max="769" width="17.85546875" style="107" customWidth="1"/>
    <col min="770" max="770" width="14.7109375" style="107" customWidth="1"/>
    <col min="771" max="771" width="14.85546875" style="107" customWidth="1"/>
    <col min="772" max="772" width="15.42578125" style="107" customWidth="1"/>
    <col min="773" max="773" width="15.5703125" style="107" customWidth="1"/>
    <col min="774" max="774" width="15" style="107" customWidth="1"/>
    <col min="775" max="775" width="14.5703125" style="107" customWidth="1"/>
    <col min="776" max="776" width="14.140625" style="107" customWidth="1"/>
    <col min="777" max="777" width="13.28515625" style="107" bestFit="1" customWidth="1"/>
    <col min="778" max="778" width="17.5703125" style="107" customWidth="1"/>
    <col min="779" max="1024" width="11.42578125" style="107"/>
    <col min="1025" max="1025" width="17.85546875" style="107" customWidth="1"/>
    <col min="1026" max="1026" width="14.7109375" style="107" customWidth="1"/>
    <col min="1027" max="1027" width="14.85546875" style="107" customWidth="1"/>
    <col min="1028" max="1028" width="15.42578125" style="107" customWidth="1"/>
    <col min="1029" max="1029" width="15.5703125" style="107" customWidth="1"/>
    <col min="1030" max="1030" width="15" style="107" customWidth="1"/>
    <col min="1031" max="1031" width="14.5703125" style="107" customWidth="1"/>
    <col min="1032" max="1032" width="14.140625" style="107" customWidth="1"/>
    <col min="1033" max="1033" width="13.28515625" style="107" bestFit="1" customWidth="1"/>
    <col min="1034" max="1034" width="17.5703125" style="107" customWidth="1"/>
    <col min="1035" max="1280" width="11.42578125" style="107"/>
    <col min="1281" max="1281" width="17.85546875" style="107" customWidth="1"/>
    <col min="1282" max="1282" width="14.7109375" style="107" customWidth="1"/>
    <col min="1283" max="1283" width="14.85546875" style="107" customWidth="1"/>
    <col min="1284" max="1284" width="15.42578125" style="107" customWidth="1"/>
    <col min="1285" max="1285" width="15.5703125" style="107" customWidth="1"/>
    <col min="1286" max="1286" width="15" style="107" customWidth="1"/>
    <col min="1287" max="1287" width="14.5703125" style="107" customWidth="1"/>
    <col min="1288" max="1288" width="14.140625" style="107" customWidth="1"/>
    <col min="1289" max="1289" width="13.28515625" style="107" bestFit="1" customWidth="1"/>
    <col min="1290" max="1290" width="17.5703125" style="107" customWidth="1"/>
    <col min="1291" max="1536" width="11.42578125" style="107"/>
    <col min="1537" max="1537" width="17.85546875" style="107" customWidth="1"/>
    <col min="1538" max="1538" width="14.7109375" style="107" customWidth="1"/>
    <col min="1539" max="1539" width="14.85546875" style="107" customWidth="1"/>
    <col min="1540" max="1540" width="15.42578125" style="107" customWidth="1"/>
    <col min="1541" max="1541" width="15.5703125" style="107" customWidth="1"/>
    <col min="1542" max="1542" width="15" style="107" customWidth="1"/>
    <col min="1543" max="1543" width="14.5703125" style="107" customWidth="1"/>
    <col min="1544" max="1544" width="14.140625" style="107" customWidth="1"/>
    <col min="1545" max="1545" width="13.28515625" style="107" bestFit="1" customWidth="1"/>
    <col min="1546" max="1546" width="17.5703125" style="107" customWidth="1"/>
    <col min="1547" max="1792" width="11.42578125" style="107"/>
    <col min="1793" max="1793" width="17.85546875" style="107" customWidth="1"/>
    <col min="1794" max="1794" width="14.7109375" style="107" customWidth="1"/>
    <col min="1795" max="1795" width="14.85546875" style="107" customWidth="1"/>
    <col min="1796" max="1796" width="15.42578125" style="107" customWidth="1"/>
    <col min="1797" max="1797" width="15.5703125" style="107" customWidth="1"/>
    <col min="1798" max="1798" width="15" style="107" customWidth="1"/>
    <col min="1799" max="1799" width="14.5703125" style="107" customWidth="1"/>
    <col min="1800" max="1800" width="14.140625" style="107" customWidth="1"/>
    <col min="1801" max="1801" width="13.28515625" style="107" bestFit="1" customWidth="1"/>
    <col min="1802" max="1802" width="17.5703125" style="107" customWidth="1"/>
    <col min="1803" max="2048" width="11.42578125" style="107"/>
    <col min="2049" max="2049" width="17.85546875" style="107" customWidth="1"/>
    <col min="2050" max="2050" width="14.7109375" style="107" customWidth="1"/>
    <col min="2051" max="2051" width="14.85546875" style="107" customWidth="1"/>
    <col min="2052" max="2052" width="15.42578125" style="107" customWidth="1"/>
    <col min="2053" max="2053" width="15.5703125" style="107" customWidth="1"/>
    <col min="2054" max="2054" width="15" style="107" customWidth="1"/>
    <col min="2055" max="2055" width="14.5703125" style="107" customWidth="1"/>
    <col min="2056" max="2056" width="14.140625" style="107" customWidth="1"/>
    <col min="2057" max="2057" width="13.28515625" style="107" bestFit="1" customWidth="1"/>
    <col min="2058" max="2058" width="17.5703125" style="107" customWidth="1"/>
    <col min="2059" max="2304" width="11.42578125" style="107"/>
    <col min="2305" max="2305" width="17.85546875" style="107" customWidth="1"/>
    <col min="2306" max="2306" width="14.7109375" style="107" customWidth="1"/>
    <col min="2307" max="2307" width="14.85546875" style="107" customWidth="1"/>
    <col min="2308" max="2308" width="15.42578125" style="107" customWidth="1"/>
    <col min="2309" max="2309" width="15.5703125" style="107" customWidth="1"/>
    <col min="2310" max="2310" width="15" style="107" customWidth="1"/>
    <col min="2311" max="2311" width="14.5703125" style="107" customWidth="1"/>
    <col min="2312" max="2312" width="14.140625" style="107" customWidth="1"/>
    <col min="2313" max="2313" width="13.28515625" style="107" bestFit="1" customWidth="1"/>
    <col min="2314" max="2314" width="17.5703125" style="107" customWidth="1"/>
    <col min="2315" max="2560" width="11.42578125" style="107"/>
    <col min="2561" max="2561" width="17.85546875" style="107" customWidth="1"/>
    <col min="2562" max="2562" width="14.7109375" style="107" customWidth="1"/>
    <col min="2563" max="2563" width="14.85546875" style="107" customWidth="1"/>
    <col min="2564" max="2564" width="15.42578125" style="107" customWidth="1"/>
    <col min="2565" max="2565" width="15.5703125" style="107" customWidth="1"/>
    <col min="2566" max="2566" width="15" style="107" customWidth="1"/>
    <col min="2567" max="2567" width="14.5703125" style="107" customWidth="1"/>
    <col min="2568" max="2568" width="14.140625" style="107" customWidth="1"/>
    <col min="2569" max="2569" width="13.28515625" style="107" bestFit="1" customWidth="1"/>
    <col min="2570" max="2570" width="17.5703125" style="107" customWidth="1"/>
    <col min="2571" max="2816" width="11.42578125" style="107"/>
    <col min="2817" max="2817" width="17.85546875" style="107" customWidth="1"/>
    <col min="2818" max="2818" width="14.7109375" style="107" customWidth="1"/>
    <col min="2819" max="2819" width="14.85546875" style="107" customWidth="1"/>
    <col min="2820" max="2820" width="15.42578125" style="107" customWidth="1"/>
    <col min="2821" max="2821" width="15.5703125" style="107" customWidth="1"/>
    <col min="2822" max="2822" width="15" style="107" customWidth="1"/>
    <col min="2823" max="2823" width="14.5703125" style="107" customWidth="1"/>
    <col min="2824" max="2824" width="14.140625" style="107" customWidth="1"/>
    <col min="2825" max="2825" width="13.28515625" style="107" bestFit="1" customWidth="1"/>
    <col min="2826" max="2826" width="17.5703125" style="107" customWidth="1"/>
    <col min="2827" max="3072" width="11.42578125" style="107"/>
    <col min="3073" max="3073" width="17.85546875" style="107" customWidth="1"/>
    <col min="3074" max="3074" width="14.7109375" style="107" customWidth="1"/>
    <col min="3075" max="3075" width="14.85546875" style="107" customWidth="1"/>
    <col min="3076" max="3076" width="15.42578125" style="107" customWidth="1"/>
    <col min="3077" max="3077" width="15.5703125" style="107" customWidth="1"/>
    <col min="3078" max="3078" width="15" style="107" customWidth="1"/>
    <col min="3079" max="3079" width="14.5703125" style="107" customWidth="1"/>
    <col min="3080" max="3080" width="14.140625" style="107" customWidth="1"/>
    <col min="3081" max="3081" width="13.28515625" style="107" bestFit="1" customWidth="1"/>
    <col min="3082" max="3082" width="17.5703125" style="107" customWidth="1"/>
    <col min="3083" max="3328" width="11.42578125" style="107"/>
    <col min="3329" max="3329" width="17.85546875" style="107" customWidth="1"/>
    <col min="3330" max="3330" width="14.7109375" style="107" customWidth="1"/>
    <col min="3331" max="3331" width="14.85546875" style="107" customWidth="1"/>
    <col min="3332" max="3332" width="15.42578125" style="107" customWidth="1"/>
    <col min="3333" max="3333" width="15.5703125" style="107" customWidth="1"/>
    <col min="3334" max="3334" width="15" style="107" customWidth="1"/>
    <col min="3335" max="3335" width="14.5703125" style="107" customWidth="1"/>
    <col min="3336" max="3336" width="14.140625" style="107" customWidth="1"/>
    <col min="3337" max="3337" width="13.28515625" style="107" bestFit="1" customWidth="1"/>
    <col min="3338" max="3338" width="17.5703125" style="107" customWidth="1"/>
    <col min="3339" max="3584" width="11.42578125" style="107"/>
    <col min="3585" max="3585" width="17.85546875" style="107" customWidth="1"/>
    <col min="3586" max="3586" width="14.7109375" style="107" customWidth="1"/>
    <col min="3587" max="3587" width="14.85546875" style="107" customWidth="1"/>
    <col min="3588" max="3588" width="15.42578125" style="107" customWidth="1"/>
    <col min="3589" max="3589" width="15.5703125" style="107" customWidth="1"/>
    <col min="3590" max="3590" width="15" style="107" customWidth="1"/>
    <col min="3591" max="3591" width="14.5703125" style="107" customWidth="1"/>
    <col min="3592" max="3592" width="14.140625" style="107" customWidth="1"/>
    <col min="3593" max="3593" width="13.28515625" style="107" bestFit="1" customWidth="1"/>
    <col min="3594" max="3594" width="17.5703125" style="107" customWidth="1"/>
    <col min="3595" max="3840" width="11.42578125" style="107"/>
    <col min="3841" max="3841" width="17.85546875" style="107" customWidth="1"/>
    <col min="3842" max="3842" width="14.7109375" style="107" customWidth="1"/>
    <col min="3843" max="3843" width="14.85546875" style="107" customWidth="1"/>
    <col min="3844" max="3844" width="15.42578125" style="107" customWidth="1"/>
    <col min="3845" max="3845" width="15.5703125" style="107" customWidth="1"/>
    <col min="3846" max="3846" width="15" style="107" customWidth="1"/>
    <col min="3847" max="3847" width="14.5703125" style="107" customWidth="1"/>
    <col min="3848" max="3848" width="14.140625" style="107" customWidth="1"/>
    <col min="3849" max="3849" width="13.28515625" style="107" bestFit="1" customWidth="1"/>
    <col min="3850" max="3850" width="17.5703125" style="107" customWidth="1"/>
    <col min="3851" max="4096" width="11.42578125" style="107"/>
    <col min="4097" max="4097" width="17.85546875" style="107" customWidth="1"/>
    <col min="4098" max="4098" width="14.7109375" style="107" customWidth="1"/>
    <col min="4099" max="4099" width="14.85546875" style="107" customWidth="1"/>
    <col min="4100" max="4100" width="15.42578125" style="107" customWidth="1"/>
    <col min="4101" max="4101" width="15.5703125" style="107" customWidth="1"/>
    <col min="4102" max="4102" width="15" style="107" customWidth="1"/>
    <col min="4103" max="4103" width="14.5703125" style="107" customWidth="1"/>
    <col min="4104" max="4104" width="14.140625" style="107" customWidth="1"/>
    <col min="4105" max="4105" width="13.28515625" style="107" bestFit="1" customWidth="1"/>
    <col min="4106" max="4106" width="17.5703125" style="107" customWidth="1"/>
    <col min="4107" max="4352" width="11.42578125" style="107"/>
    <col min="4353" max="4353" width="17.85546875" style="107" customWidth="1"/>
    <col min="4354" max="4354" width="14.7109375" style="107" customWidth="1"/>
    <col min="4355" max="4355" width="14.85546875" style="107" customWidth="1"/>
    <col min="4356" max="4356" width="15.42578125" style="107" customWidth="1"/>
    <col min="4357" max="4357" width="15.5703125" style="107" customWidth="1"/>
    <col min="4358" max="4358" width="15" style="107" customWidth="1"/>
    <col min="4359" max="4359" width="14.5703125" style="107" customWidth="1"/>
    <col min="4360" max="4360" width="14.140625" style="107" customWidth="1"/>
    <col min="4361" max="4361" width="13.28515625" style="107" bestFit="1" customWidth="1"/>
    <col min="4362" max="4362" width="17.5703125" style="107" customWidth="1"/>
    <col min="4363" max="4608" width="11.42578125" style="107"/>
    <col min="4609" max="4609" width="17.85546875" style="107" customWidth="1"/>
    <col min="4610" max="4610" width="14.7109375" style="107" customWidth="1"/>
    <col min="4611" max="4611" width="14.85546875" style="107" customWidth="1"/>
    <col min="4612" max="4612" width="15.42578125" style="107" customWidth="1"/>
    <col min="4613" max="4613" width="15.5703125" style="107" customWidth="1"/>
    <col min="4614" max="4614" width="15" style="107" customWidth="1"/>
    <col min="4615" max="4615" width="14.5703125" style="107" customWidth="1"/>
    <col min="4616" max="4616" width="14.140625" style="107" customWidth="1"/>
    <col min="4617" max="4617" width="13.28515625" style="107" bestFit="1" customWidth="1"/>
    <col min="4618" max="4618" width="17.5703125" style="107" customWidth="1"/>
    <col min="4619" max="4864" width="11.42578125" style="107"/>
    <col min="4865" max="4865" width="17.85546875" style="107" customWidth="1"/>
    <col min="4866" max="4866" width="14.7109375" style="107" customWidth="1"/>
    <col min="4867" max="4867" width="14.85546875" style="107" customWidth="1"/>
    <col min="4868" max="4868" width="15.42578125" style="107" customWidth="1"/>
    <col min="4869" max="4869" width="15.5703125" style="107" customWidth="1"/>
    <col min="4870" max="4870" width="15" style="107" customWidth="1"/>
    <col min="4871" max="4871" width="14.5703125" style="107" customWidth="1"/>
    <col min="4872" max="4872" width="14.140625" style="107" customWidth="1"/>
    <col min="4873" max="4873" width="13.28515625" style="107" bestFit="1" customWidth="1"/>
    <col min="4874" max="4874" width="17.5703125" style="107" customWidth="1"/>
    <col min="4875" max="5120" width="11.42578125" style="107"/>
    <col min="5121" max="5121" width="17.85546875" style="107" customWidth="1"/>
    <col min="5122" max="5122" width="14.7109375" style="107" customWidth="1"/>
    <col min="5123" max="5123" width="14.85546875" style="107" customWidth="1"/>
    <col min="5124" max="5124" width="15.42578125" style="107" customWidth="1"/>
    <col min="5125" max="5125" width="15.5703125" style="107" customWidth="1"/>
    <col min="5126" max="5126" width="15" style="107" customWidth="1"/>
    <col min="5127" max="5127" width="14.5703125" style="107" customWidth="1"/>
    <col min="5128" max="5128" width="14.140625" style="107" customWidth="1"/>
    <col min="5129" max="5129" width="13.28515625" style="107" bestFit="1" customWidth="1"/>
    <col min="5130" max="5130" width="17.5703125" style="107" customWidth="1"/>
    <col min="5131" max="5376" width="11.42578125" style="107"/>
    <col min="5377" max="5377" width="17.85546875" style="107" customWidth="1"/>
    <col min="5378" max="5378" width="14.7109375" style="107" customWidth="1"/>
    <col min="5379" max="5379" width="14.85546875" style="107" customWidth="1"/>
    <col min="5380" max="5380" width="15.42578125" style="107" customWidth="1"/>
    <col min="5381" max="5381" width="15.5703125" style="107" customWidth="1"/>
    <col min="5382" max="5382" width="15" style="107" customWidth="1"/>
    <col min="5383" max="5383" width="14.5703125" style="107" customWidth="1"/>
    <col min="5384" max="5384" width="14.140625" style="107" customWidth="1"/>
    <col min="5385" max="5385" width="13.28515625" style="107" bestFit="1" customWidth="1"/>
    <col min="5386" max="5386" width="17.5703125" style="107" customWidth="1"/>
    <col min="5387" max="5632" width="11.42578125" style="107"/>
    <col min="5633" max="5633" width="17.85546875" style="107" customWidth="1"/>
    <col min="5634" max="5634" width="14.7109375" style="107" customWidth="1"/>
    <col min="5635" max="5635" width="14.85546875" style="107" customWidth="1"/>
    <col min="5636" max="5636" width="15.42578125" style="107" customWidth="1"/>
    <col min="5637" max="5637" width="15.5703125" style="107" customWidth="1"/>
    <col min="5638" max="5638" width="15" style="107" customWidth="1"/>
    <col min="5639" max="5639" width="14.5703125" style="107" customWidth="1"/>
    <col min="5640" max="5640" width="14.140625" style="107" customWidth="1"/>
    <col min="5641" max="5641" width="13.28515625" style="107" bestFit="1" customWidth="1"/>
    <col min="5642" max="5642" width="17.5703125" style="107" customWidth="1"/>
    <col min="5643" max="5888" width="11.42578125" style="107"/>
    <col min="5889" max="5889" width="17.85546875" style="107" customWidth="1"/>
    <col min="5890" max="5890" width="14.7109375" style="107" customWidth="1"/>
    <col min="5891" max="5891" width="14.85546875" style="107" customWidth="1"/>
    <col min="5892" max="5892" width="15.42578125" style="107" customWidth="1"/>
    <col min="5893" max="5893" width="15.5703125" style="107" customWidth="1"/>
    <col min="5894" max="5894" width="15" style="107" customWidth="1"/>
    <col min="5895" max="5895" width="14.5703125" style="107" customWidth="1"/>
    <col min="5896" max="5896" width="14.140625" style="107" customWidth="1"/>
    <col min="5897" max="5897" width="13.28515625" style="107" bestFit="1" customWidth="1"/>
    <col min="5898" max="5898" width="17.5703125" style="107" customWidth="1"/>
    <col min="5899" max="6144" width="11.42578125" style="107"/>
    <col min="6145" max="6145" width="17.85546875" style="107" customWidth="1"/>
    <col min="6146" max="6146" width="14.7109375" style="107" customWidth="1"/>
    <col min="6147" max="6147" width="14.85546875" style="107" customWidth="1"/>
    <col min="6148" max="6148" width="15.42578125" style="107" customWidth="1"/>
    <col min="6149" max="6149" width="15.5703125" style="107" customWidth="1"/>
    <col min="6150" max="6150" width="15" style="107" customWidth="1"/>
    <col min="6151" max="6151" width="14.5703125" style="107" customWidth="1"/>
    <col min="6152" max="6152" width="14.140625" style="107" customWidth="1"/>
    <col min="6153" max="6153" width="13.28515625" style="107" bestFit="1" customWidth="1"/>
    <col min="6154" max="6154" width="17.5703125" style="107" customWidth="1"/>
    <col min="6155" max="6400" width="11.42578125" style="107"/>
    <col min="6401" max="6401" width="17.85546875" style="107" customWidth="1"/>
    <col min="6402" max="6402" width="14.7109375" style="107" customWidth="1"/>
    <col min="6403" max="6403" width="14.85546875" style="107" customWidth="1"/>
    <col min="6404" max="6404" width="15.42578125" style="107" customWidth="1"/>
    <col min="6405" max="6405" width="15.5703125" style="107" customWidth="1"/>
    <col min="6406" max="6406" width="15" style="107" customWidth="1"/>
    <col min="6407" max="6407" width="14.5703125" style="107" customWidth="1"/>
    <col min="6408" max="6408" width="14.140625" style="107" customWidth="1"/>
    <col min="6409" max="6409" width="13.28515625" style="107" bestFit="1" customWidth="1"/>
    <col min="6410" max="6410" width="17.5703125" style="107" customWidth="1"/>
    <col min="6411" max="6656" width="11.42578125" style="107"/>
    <col min="6657" max="6657" width="17.85546875" style="107" customWidth="1"/>
    <col min="6658" max="6658" width="14.7109375" style="107" customWidth="1"/>
    <col min="6659" max="6659" width="14.85546875" style="107" customWidth="1"/>
    <col min="6660" max="6660" width="15.42578125" style="107" customWidth="1"/>
    <col min="6661" max="6661" width="15.5703125" style="107" customWidth="1"/>
    <col min="6662" max="6662" width="15" style="107" customWidth="1"/>
    <col min="6663" max="6663" width="14.5703125" style="107" customWidth="1"/>
    <col min="6664" max="6664" width="14.140625" style="107" customWidth="1"/>
    <col min="6665" max="6665" width="13.28515625" style="107" bestFit="1" customWidth="1"/>
    <col min="6666" max="6666" width="17.5703125" style="107" customWidth="1"/>
    <col min="6667" max="6912" width="11.42578125" style="107"/>
    <col min="6913" max="6913" width="17.85546875" style="107" customWidth="1"/>
    <col min="6914" max="6914" width="14.7109375" style="107" customWidth="1"/>
    <col min="6915" max="6915" width="14.85546875" style="107" customWidth="1"/>
    <col min="6916" max="6916" width="15.42578125" style="107" customWidth="1"/>
    <col min="6917" max="6917" width="15.5703125" style="107" customWidth="1"/>
    <col min="6918" max="6918" width="15" style="107" customWidth="1"/>
    <col min="6919" max="6919" width="14.5703125" style="107" customWidth="1"/>
    <col min="6920" max="6920" width="14.140625" style="107" customWidth="1"/>
    <col min="6921" max="6921" width="13.28515625" style="107" bestFit="1" customWidth="1"/>
    <col min="6922" max="6922" width="17.5703125" style="107" customWidth="1"/>
    <col min="6923" max="7168" width="11.42578125" style="107"/>
    <col min="7169" max="7169" width="17.85546875" style="107" customWidth="1"/>
    <col min="7170" max="7170" width="14.7109375" style="107" customWidth="1"/>
    <col min="7171" max="7171" width="14.85546875" style="107" customWidth="1"/>
    <col min="7172" max="7172" width="15.42578125" style="107" customWidth="1"/>
    <col min="7173" max="7173" width="15.5703125" style="107" customWidth="1"/>
    <col min="7174" max="7174" width="15" style="107" customWidth="1"/>
    <col min="7175" max="7175" width="14.5703125" style="107" customWidth="1"/>
    <col min="7176" max="7176" width="14.140625" style="107" customWidth="1"/>
    <col min="7177" max="7177" width="13.28515625" style="107" bestFit="1" customWidth="1"/>
    <col min="7178" max="7178" width="17.5703125" style="107" customWidth="1"/>
    <col min="7179" max="7424" width="11.42578125" style="107"/>
    <col min="7425" max="7425" width="17.85546875" style="107" customWidth="1"/>
    <col min="7426" max="7426" width="14.7109375" style="107" customWidth="1"/>
    <col min="7427" max="7427" width="14.85546875" style="107" customWidth="1"/>
    <col min="7428" max="7428" width="15.42578125" style="107" customWidth="1"/>
    <col min="7429" max="7429" width="15.5703125" style="107" customWidth="1"/>
    <col min="7430" max="7430" width="15" style="107" customWidth="1"/>
    <col min="7431" max="7431" width="14.5703125" style="107" customWidth="1"/>
    <col min="7432" max="7432" width="14.140625" style="107" customWidth="1"/>
    <col min="7433" max="7433" width="13.28515625" style="107" bestFit="1" customWidth="1"/>
    <col min="7434" max="7434" width="17.5703125" style="107" customWidth="1"/>
    <col min="7435" max="7680" width="11.42578125" style="107"/>
    <col min="7681" max="7681" width="17.85546875" style="107" customWidth="1"/>
    <col min="7682" max="7682" width="14.7109375" style="107" customWidth="1"/>
    <col min="7683" max="7683" width="14.85546875" style="107" customWidth="1"/>
    <col min="7684" max="7684" width="15.42578125" style="107" customWidth="1"/>
    <col min="7685" max="7685" width="15.5703125" style="107" customWidth="1"/>
    <col min="7686" max="7686" width="15" style="107" customWidth="1"/>
    <col min="7687" max="7687" width="14.5703125" style="107" customWidth="1"/>
    <col min="7688" max="7688" width="14.140625" style="107" customWidth="1"/>
    <col min="7689" max="7689" width="13.28515625" style="107" bestFit="1" customWidth="1"/>
    <col min="7690" max="7690" width="17.5703125" style="107" customWidth="1"/>
    <col min="7691" max="7936" width="11.42578125" style="107"/>
    <col min="7937" max="7937" width="17.85546875" style="107" customWidth="1"/>
    <col min="7938" max="7938" width="14.7109375" style="107" customWidth="1"/>
    <col min="7939" max="7939" width="14.85546875" style="107" customWidth="1"/>
    <col min="7940" max="7940" width="15.42578125" style="107" customWidth="1"/>
    <col min="7941" max="7941" width="15.5703125" style="107" customWidth="1"/>
    <col min="7942" max="7942" width="15" style="107" customWidth="1"/>
    <col min="7943" max="7943" width="14.5703125" style="107" customWidth="1"/>
    <col min="7944" max="7944" width="14.140625" style="107" customWidth="1"/>
    <col min="7945" max="7945" width="13.28515625" style="107" bestFit="1" customWidth="1"/>
    <col min="7946" max="7946" width="17.5703125" style="107" customWidth="1"/>
    <col min="7947" max="8192" width="11.42578125" style="107"/>
    <col min="8193" max="8193" width="17.85546875" style="107" customWidth="1"/>
    <col min="8194" max="8194" width="14.7109375" style="107" customWidth="1"/>
    <col min="8195" max="8195" width="14.85546875" style="107" customWidth="1"/>
    <col min="8196" max="8196" width="15.42578125" style="107" customWidth="1"/>
    <col min="8197" max="8197" width="15.5703125" style="107" customWidth="1"/>
    <col min="8198" max="8198" width="15" style="107" customWidth="1"/>
    <col min="8199" max="8199" width="14.5703125" style="107" customWidth="1"/>
    <col min="8200" max="8200" width="14.140625" style="107" customWidth="1"/>
    <col min="8201" max="8201" width="13.28515625" style="107" bestFit="1" customWidth="1"/>
    <col min="8202" max="8202" width="17.5703125" style="107" customWidth="1"/>
    <col min="8203" max="8448" width="11.42578125" style="107"/>
    <col min="8449" max="8449" width="17.85546875" style="107" customWidth="1"/>
    <col min="8450" max="8450" width="14.7109375" style="107" customWidth="1"/>
    <col min="8451" max="8451" width="14.85546875" style="107" customWidth="1"/>
    <col min="8452" max="8452" width="15.42578125" style="107" customWidth="1"/>
    <col min="8453" max="8453" width="15.5703125" style="107" customWidth="1"/>
    <col min="8454" max="8454" width="15" style="107" customWidth="1"/>
    <col min="8455" max="8455" width="14.5703125" style="107" customWidth="1"/>
    <col min="8456" max="8456" width="14.140625" style="107" customWidth="1"/>
    <col min="8457" max="8457" width="13.28515625" style="107" bestFit="1" customWidth="1"/>
    <col min="8458" max="8458" width="17.5703125" style="107" customWidth="1"/>
    <col min="8459" max="8704" width="11.42578125" style="107"/>
    <col min="8705" max="8705" width="17.85546875" style="107" customWidth="1"/>
    <col min="8706" max="8706" width="14.7109375" style="107" customWidth="1"/>
    <col min="8707" max="8707" width="14.85546875" style="107" customWidth="1"/>
    <col min="8708" max="8708" width="15.42578125" style="107" customWidth="1"/>
    <col min="8709" max="8709" width="15.5703125" style="107" customWidth="1"/>
    <col min="8710" max="8710" width="15" style="107" customWidth="1"/>
    <col min="8711" max="8711" width="14.5703125" style="107" customWidth="1"/>
    <col min="8712" max="8712" width="14.140625" style="107" customWidth="1"/>
    <col min="8713" max="8713" width="13.28515625" style="107" bestFit="1" customWidth="1"/>
    <col min="8714" max="8714" width="17.5703125" style="107" customWidth="1"/>
    <col min="8715" max="8960" width="11.42578125" style="107"/>
    <col min="8961" max="8961" width="17.85546875" style="107" customWidth="1"/>
    <col min="8962" max="8962" width="14.7109375" style="107" customWidth="1"/>
    <col min="8963" max="8963" width="14.85546875" style="107" customWidth="1"/>
    <col min="8964" max="8964" width="15.42578125" style="107" customWidth="1"/>
    <col min="8965" max="8965" width="15.5703125" style="107" customWidth="1"/>
    <col min="8966" max="8966" width="15" style="107" customWidth="1"/>
    <col min="8967" max="8967" width="14.5703125" style="107" customWidth="1"/>
    <col min="8968" max="8968" width="14.140625" style="107" customWidth="1"/>
    <col min="8969" max="8969" width="13.28515625" style="107" bestFit="1" customWidth="1"/>
    <col min="8970" max="8970" width="17.5703125" style="107" customWidth="1"/>
    <col min="8971" max="9216" width="11.42578125" style="107"/>
    <col min="9217" max="9217" width="17.85546875" style="107" customWidth="1"/>
    <col min="9218" max="9218" width="14.7109375" style="107" customWidth="1"/>
    <col min="9219" max="9219" width="14.85546875" style="107" customWidth="1"/>
    <col min="9220" max="9220" width="15.42578125" style="107" customWidth="1"/>
    <col min="9221" max="9221" width="15.5703125" style="107" customWidth="1"/>
    <col min="9222" max="9222" width="15" style="107" customWidth="1"/>
    <col min="9223" max="9223" width="14.5703125" style="107" customWidth="1"/>
    <col min="9224" max="9224" width="14.140625" style="107" customWidth="1"/>
    <col min="9225" max="9225" width="13.28515625" style="107" bestFit="1" customWidth="1"/>
    <col min="9226" max="9226" width="17.5703125" style="107" customWidth="1"/>
    <col min="9227" max="9472" width="11.42578125" style="107"/>
    <col min="9473" max="9473" width="17.85546875" style="107" customWidth="1"/>
    <col min="9474" max="9474" width="14.7109375" style="107" customWidth="1"/>
    <col min="9475" max="9475" width="14.85546875" style="107" customWidth="1"/>
    <col min="9476" max="9476" width="15.42578125" style="107" customWidth="1"/>
    <col min="9477" max="9477" width="15.5703125" style="107" customWidth="1"/>
    <col min="9478" max="9478" width="15" style="107" customWidth="1"/>
    <col min="9479" max="9479" width="14.5703125" style="107" customWidth="1"/>
    <col min="9480" max="9480" width="14.140625" style="107" customWidth="1"/>
    <col min="9481" max="9481" width="13.28515625" style="107" bestFit="1" customWidth="1"/>
    <col min="9482" max="9482" width="17.5703125" style="107" customWidth="1"/>
    <col min="9483" max="9728" width="11.42578125" style="107"/>
    <col min="9729" max="9729" width="17.85546875" style="107" customWidth="1"/>
    <col min="9730" max="9730" width="14.7109375" style="107" customWidth="1"/>
    <col min="9731" max="9731" width="14.85546875" style="107" customWidth="1"/>
    <col min="9732" max="9732" width="15.42578125" style="107" customWidth="1"/>
    <col min="9733" max="9733" width="15.5703125" style="107" customWidth="1"/>
    <col min="9734" max="9734" width="15" style="107" customWidth="1"/>
    <col min="9735" max="9735" width="14.5703125" style="107" customWidth="1"/>
    <col min="9736" max="9736" width="14.140625" style="107" customWidth="1"/>
    <col min="9737" max="9737" width="13.28515625" style="107" bestFit="1" customWidth="1"/>
    <col min="9738" max="9738" width="17.5703125" style="107" customWidth="1"/>
    <col min="9739" max="9984" width="11.42578125" style="107"/>
    <col min="9985" max="9985" width="17.85546875" style="107" customWidth="1"/>
    <col min="9986" max="9986" width="14.7109375" style="107" customWidth="1"/>
    <col min="9987" max="9987" width="14.85546875" style="107" customWidth="1"/>
    <col min="9988" max="9988" width="15.42578125" style="107" customWidth="1"/>
    <col min="9989" max="9989" width="15.5703125" style="107" customWidth="1"/>
    <col min="9990" max="9990" width="15" style="107" customWidth="1"/>
    <col min="9991" max="9991" width="14.5703125" style="107" customWidth="1"/>
    <col min="9992" max="9992" width="14.140625" style="107" customWidth="1"/>
    <col min="9993" max="9993" width="13.28515625" style="107" bestFit="1" customWidth="1"/>
    <col min="9994" max="9994" width="17.5703125" style="107" customWidth="1"/>
    <col min="9995" max="10240" width="11.42578125" style="107"/>
    <col min="10241" max="10241" width="17.85546875" style="107" customWidth="1"/>
    <col min="10242" max="10242" width="14.7109375" style="107" customWidth="1"/>
    <col min="10243" max="10243" width="14.85546875" style="107" customWidth="1"/>
    <col min="10244" max="10244" width="15.42578125" style="107" customWidth="1"/>
    <col min="10245" max="10245" width="15.5703125" style="107" customWidth="1"/>
    <col min="10246" max="10246" width="15" style="107" customWidth="1"/>
    <col min="10247" max="10247" width="14.5703125" style="107" customWidth="1"/>
    <col min="10248" max="10248" width="14.140625" style="107" customWidth="1"/>
    <col min="10249" max="10249" width="13.28515625" style="107" bestFit="1" customWidth="1"/>
    <col min="10250" max="10250" width="17.5703125" style="107" customWidth="1"/>
    <col min="10251" max="10496" width="11.42578125" style="107"/>
    <col min="10497" max="10497" width="17.85546875" style="107" customWidth="1"/>
    <col min="10498" max="10498" width="14.7109375" style="107" customWidth="1"/>
    <col min="10499" max="10499" width="14.85546875" style="107" customWidth="1"/>
    <col min="10500" max="10500" width="15.42578125" style="107" customWidth="1"/>
    <col min="10501" max="10501" width="15.5703125" style="107" customWidth="1"/>
    <col min="10502" max="10502" width="15" style="107" customWidth="1"/>
    <col min="10503" max="10503" width="14.5703125" style="107" customWidth="1"/>
    <col min="10504" max="10504" width="14.140625" style="107" customWidth="1"/>
    <col min="10505" max="10505" width="13.28515625" style="107" bestFit="1" customWidth="1"/>
    <col min="10506" max="10506" width="17.5703125" style="107" customWidth="1"/>
    <col min="10507" max="10752" width="11.42578125" style="107"/>
    <col min="10753" max="10753" width="17.85546875" style="107" customWidth="1"/>
    <col min="10754" max="10754" width="14.7109375" style="107" customWidth="1"/>
    <col min="10755" max="10755" width="14.85546875" style="107" customWidth="1"/>
    <col min="10756" max="10756" width="15.42578125" style="107" customWidth="1"/>
    <col min="10757" max="10757" width="15.5703125" style="107" customWidth="1"/>
    <col min="10758" max="10758" width="15" style="107" customWidth="1"/>
    <col min="10759" max="10759" width="14.5703125" style="107" customWidth="1"/>
    <col min="10760" max="10760" width="14.140625" style="107" customWidth="1"/>
    <col min="10761" max="10761" width="13.28515625" style="107" bestFit="1" customWidth="1"/>
    <col min="10762" max="10762" width="17.5703125" style="107" customWidth="1"/>
    <col min="10763" max="11008" width="11.42578125" style="107"/>
    <col min="11009" max="11009" width="17.85546875" style="107" customWidth="1"/>
    <col min="11010" max="11010" width="14.7109375" style="107" customWidth="1"/>
    <col min="11011" max="11011" width="14.85546875" style="107" customWidth="1"/>
    <col min="11012" max="11012" width="15.42578125" style="107" customWidth="1"/>
    <col min="11013" max="11013" width="15.5703125" style="107" customWidth="1"/>
    <col min="11014" max="11014" width="15" style="107" customWidth="1"/>
    <col min="11015" max="11015" width="14.5703125" style="107" customWidth="1"/>
    <col min="11016" max="11016" width="14.140625" style="107" customWidth="1"/>
    <col min="11017" max="11017" width="13.28515625" style="107" bestFit="1" customWidth="1"/>
    <col min="11018" max="11018" width="17.5703125" style="107" customWidth="1"/>
    <col min="11019" max="11264" width="11.42578125" style="107"/>
    <col min="11265" max="11265" width="17.85546875" style="107" customWidth="1"/>
    <col min="11266" max="11266" width="14.7109375" style="107" customWidth="1"/>
    <col min="11267" max="11267" width="14.85546875" style="107" customWidth="1"/>
    <col min="11268" max="11268" width="15.42578125" style="107" customWidth="1"/>
    <col min="11269" max="11269" width="15.5703125" style="107" customWidth="1"/>
    <col min="11270" max="11270" width="15" style="107" customWidth="1"/>
    <col min="11271" max="11271" width="14.5703125" style="107" customWidth="1"/>
    <col min="11272" max="11272" width="14.140625" style="107" customWidth="1"/>
    <col min="11273" max="11273" width="13.28515625" style="107" bestFit="1" customWidth="1"/>
    <col min="11274" max="11274" width="17.5703125" style="107" customWidth="1"/>
    <col min="11275" max="11520" width="11.42578125" style="107"/>
    <col min="11521" max="11521" width="17.85546875" style="107" customWidth="1"/>
    <col min="11522" max="11522" width="14.7109375" style="107" customWidth="1"/>
    <col min="11523" max="11523" width="14.85546875" style="107" customWidth="1"/>
    <col min="11524" max="11524" width="15.42578125" style="107" customWidth="1"/>
    <col min="11525" max="11525" width="15.5703125" style="107" customWidth="1"/>
    <col min="11526" max="11526" width="15" style="107" customWidth="1"/>
    <col min="11527" max="11527" width="14.5703125" style="107" customWidth="1"/>
    <col min="11528" max="11528" width="14.140625" style="107" customWidth="1"/>
    <col min="11529" max="11529" width="13.28515625" style="107" bestFit="1" customWidth="1"/>
    <col min="11530" max="11530" width="17.5703125" style="107" customWidth="1"/>
    <col min="11531" max="11776" width="11.42578125" style="107"/>
    <col min="11777" max="11777" width="17.85546875" style="107" customWidth="1"/>
    <col min="11778" max="11778" width="14.7109375" style="107" customWidth="1"/>
    <col min="11779" max="11779" width="14.85546875" style="107" customWidth="1"/>
    <col min="11780" max="11780" width="15.42578125" style="107" customWidth="1"/>
    <col min="11781" max="11781" width="15.5703125" style="107" customWidth="1"/>
    <col min="11782" max="11782" width="15" style="107" customWidth="1"/>
    <col min="11783" max="11783" width="14.5703125" style="107" customWidth="1"/>
    <col min="11784" max="11784" width="14.140625" style="107" customWidth="1"/>
    <col min="11785" max="11785" width="13.28515625" style="107" bestFit="1" customWidth="1"/>
    <col min="11786" max="11786" width="17.5703125" style="107" customWidth="1"/>
    <col min="11787" max="12032" width="11.42578125" style="107"/>
    <col min="12033" max="12033" width="17.85546875" style="107" customWidth="1"/>
    <col min="12034" max="12034" width="14.7109375" style="107" customWidth="1"/>
    <col min="12035" max="12035" width="14.85546875" style="107" customWidth="1"/>
    <col min="12036" max="12036" width="15.42578125" style="107" customWidth="1"/>
    <col min="12037" max="12037" width="15.5703125" style="107" customWidth="1"/>
    <col min="12038" max="12038" width="15" style="107" customWidth="1"/>
    <col min="12039" max="12039" width="14.5703125" style="107" customWidth="1"/>
    <col min="12040" max="12040" width="14.140625" style="107" customWidth="1"/>
    <col min="12041" max="12041" width="13.28515625" style="107" bestFit="1" customWidth="1"/>
    <col min="12042" max="12042" width="17.5703125" style="107" customWidth="1"/>
    <col min="12043" max="12288" width="11.42578125" style="107"/>
    <col min="12289" max="12289" width="17.85546875" style="107" customWidth="1"/>
    <col min="12290" max="12290" width="14.7109375" style="107" customWidth="1"/>
    <col min="12291" max="12291" width="14.85546875" style="107" customWidth="1"/>
    <col min="12292" max="12292" width="15.42578125" style="107" customWidth="1"/>
    <col min="12293" max="12293" width="15.5703125" style="107" customWidth="1"/>
    <col min="12294" max="12294" width="15" style="107" customWidth="1"/>
    <col min="12295" max="12295" width="14.5703125" style="107" customWidth="1"/>
    <col min="12296" max="12296" width="14.140625" style="107" customWidth="1"/>
    <col min="12297" max="12297" width="13.28515625" style="107" bestFit="1" customWidth="1"/>
    <col min="12298" max="12298" width="17.5703125" style="107" customWidth="1"/>
    <col min="12299" max="12544" width="11.42578125" style="107"/>
    <col min="12545" max="12545" width="17.85546875" style="107" customWidth="1"/>
    <col min="12546" max="12546" width="14.7109375" style="107" customWidth="1"/>
    <col min="12547" max="12547" width="14.85546875" style="107" customWidth="1"/>
    <col min="12548" max="12548" width="15.42578125" style="107" customWidth="1"/>
    <col min="12549" max="12549" width="15.5703125" style="107" customWidth="1"/>
    <col min="12550" max="12550" width="15" style="107" customWidth="1"/>
    <col min="12551" max="12551" width="14.5703125" style="107" customWidth="1"/>
    <col min="12552" max="12552" width="14.140625" style="107" customWidth="1"/>
    <col min="12553" max="12553" width="13.28515625" style="107" bestFit="1" customWidth="1"/>
    <col min="12554" max="12554" width="17.5703125" style="107" customWidth="1"/>
    <col min="12555" max="12800" width="11.42578125" style="107"/>
    <col min="12801" max="12801" width="17.85546875" style="107" customWidth="1"/>
    <col min="12802" max="12802" width="14.7109375" style="107" customWidth="1"/>
    <col min="12803" max="12803" width="14.85546875" style="107" customWidth="1"/>
    <col min="12804" max="12804" width="15.42578125" style="107" customWidth="1"/>
    <col min="12805" max="12805" width="15.5703125" style="107" customWidth="1"/>
    <col min="12806" max="12806" width="15" style="107" customWidth="1"/>
    <col min="12807" max="12807" width="14.5703125" style="107" customWidth="1"/>
    <col min="12808" max="12808" width="14.140625" style="107" customWidth="1"/>
    <col min="12809" max="12809" width="13.28515625" style="107" bestFit="1" customWidth="1"/>
    <col min="12810" max="12810" width="17.5703125" style="107" customWidth="1"/>
    <col min="12811" max="13056" width="11.42578125" style="107"/>
    <col min="13057" max="13057" width="17.85546875" style="107" customWidth="1"/>
    <col min="13058" max="13058" width="14.7109375" style="107" customWidth="1"/>
    <col min="13059" max="13059" width="14.85546875" style="107" customWidth="1"/>
    <col min="13060" max="13060" width="15.42578125" style="107" customWidth="1"/>
    <col min="13061" max="13061" width="15.5703125" style="107" customWidth="1"/>
    <col min="13062" max="13062" width="15" style="107" customWidth="1"/>
    <col min="13063" max="13063" width="14.5703125" style="107" customWidth="1"/>
    <col min="13064" max="13064" width="14.140625" style="107" customWidth="1"/>
    <col min="13065" max="13065" width="13.28515625" style="107" bestFit="1" customWidth="1"/>
    <col min="13066" max="13066" width="17.5703125" style="107" customWidth="1"/>
    <col min="13067" max="13312" width="11.42578125" style="107"/>
    <col min="13313" max="13313" width="17.85546875" style="107" customWidth="1"/>
    <col min="13314" max="13314" width="14.7109375" style="107" customWidth="1"/>
    <col min="13315" max="13315" width="14.85546875" style="107" customWidth="1"/>
    <col min="13316" max="13316" width="15.42578125" style="107" customWidth="1"/>
    <col min="13317" max="13317" width="15.5703125" style="107" customWidth="1"/>
    <col min="13318" max="13318" width="15" style="107" customWidth="1"/>
    <col min="13319" max="13319" width="14.5703125" style="107" customWidth="1"/>
    <col min="13320" max="13320" width="14.140625" style="107" customWidth="1"/>
    <col min="13321" max="13321" width="13.28515625" style="107" bestFit="1" customWidth="1"/>
    <col min="13322" max="13322" width="17.5703125" style="107" customWidth="1"/>
    <col min="13323" max="13568" width="11.42578125" style="107"/>
    <col min="13569" max="13569" width="17.85546875" style="107" customWidth="1"/>
    <col min="13570" max="13570" width="14.7109375" style="107" customWidth="1"/>
    <col min="13571" max="13571" width="14.85546875" style="107" customWidth="1"/>
    <col min="13572" max="13572" width="15.42578125" style="107" customWidth="1"/>
    <col min="13573" max="13573" width="15.5703125" style="107" customWidth="1"/>
    <col min="13574" max="13574" width="15" style="107" customWidth="1"/>
    <col min="13575" max="13575" width="14.5703125" style="107" customWidth="1"/>
    <col min="13576" max="13576" width="14.140625" style="107" customWidth="1"/>
    <col min="13577" max="13577" width="13.28515625" style="107" bestFit="1" customWidth="1"/>
    <col min="13578" max="13578" width="17.5703125" style="107" customWidth="1"/>
    <col min="13579" max="13824" width="11.42578125" style="107"/>
    <col min="13825" max="13825" width="17.85546875" style="107" customWidth="1"/>
    <col min="13826" max="13826" width="14.7109375" style="107" customWidth="1"/>
    <col min="13827" max="13827" width="14.85546875" style="107" customWidth="1"/>
    <col min="13828" max="13828" width="15.42578125" style="107" customWidth="1"/>
    <col min="13829" max="13829" width="15.5703125" style="107" customWidth="1"/>
    <col min="13830" max="13830" width="15" style="107" customWidth="1"/>
    <col min="13831" max="13831" width="14.5703125" style="107" customWidth="1"/>
    <col min="13832" max="13832" width="14.140625" style="107" customWidth="1"/>
    <col min="13833" max="13833" width="13.28515625" style="107" bestFit="1" customWidth="1"/>
    <col min="13834" max="13834" width="17.5703125" style="107" customWidth="1"/>
    <col min="13835" max="14080" width="11.42578125" style="107"/>
    <col min="14081" max="14081" width="17.85546875" style="107" customWidth="1"/>
    <col min="14082" max="14082" width="14.7109375" style="107" customWidth="1"/>
    <col min="14083" max="14083" width="14.85546875" style="107" customWidth="1"/>
    <col min="14084" max="14084" width="15.42578125" style="107" customWidth="1"/>
    <col min="14085" max="14085" width="15.5703125" style="107" customWidth="1"/>
    <col min="14086" max="14086" width="15" style="107" customWidth="1"/>
    <col min="14087" max="14087" width="14.5703125" style="107" customWidth="1"/>
    <col min="14088" max="14088" width="14.140625" style="107" customWidth="1"/>
    <col min="14089" max="14089" width="13.28515625" style="107" bestFit="1" customWidth="1"/>
    <col min="14090" max="14090" width="17.5703125" style="107" customWidth="1"/>
    <col min="14091" max="14336" width="11.42578125" style="107"/>
    <col min="14337" max="14337" width="17.85546875" style="107" customWidth="1"/>
    <col min="14338" max="14338" width="14.7109375" style="107" customWidth="1"/>
    <col min="14339" max="14339" width="14.85546875" style="107" customWidth="1"/>
    <col min="14340" max="14340" width="15.42578125" style="107" customWidth="1"/>
    <col min="14341" max="14341" width="15.5703125" style="107" customWidth="1"/>
    <col min="14342" max="14342" width="15" style="107" customWidth="1"/>
    <col min="14343" max="14343" width="14.5703125" style="107" customWidth="1"/>
    <col min="14344" max="14344" width="14.140625" style="107" customWidth="1"/>
    <col min="14345" max="14345" width="13.28515625" style="107" bestFit="1" customWidth="1"/>
    <col min="14346" max="14346" width="17.5703125" style="107" customWidth="1"/>
    <col min="14347" max="14592" width="11.42578125" style="107"/>
    <col min="14593" max="14593" width="17.85546875" style="107" customWidth="1"/>
    <col min="14594" max="14594" width="14.7109375" style="107" customWidth="1"/>
    <col min="14595" max="14595" width="14.85546875" style="107" customWidth="1"/>
    <col min="14596" max="14596" width="15.42578125" style="107" customWidth="1"/>
    <col min="14597" max="14597" width="15.5703125" style="107" customWidth="1"/>
    <col min="14598" max="14598" width="15" style="107" customWidth="1"/>
    <col min="14599" max="14599" width="14.5703125" style="107" customWidth="1"/>
    <col min="14600" max="14600" width="14.140625" style="107" customWidth="1"/>
    <col min="14601" max="14601" width="13.28515625" style="107" bestFit="1" customWidth="1"/>
    <col min="14602" max="14602" width="17.5703125" style="107" customWidth="1"/>
    <col min="14603" max="14848" width="11.42578125" style="107"/>
    <col min="14849" max="14849" width="17.85546875" style="107" customWidth="1"/>
    <col min="14850" max="14850" width="14.7109375" style="107" customWidth="1"/>
    <col min="14851" max="14851" width="14.85546875" style="107" customWidth="1"/>
    <col min="14852" max="14852" width="15.42578125" style="107" customWidth="1"/>
    <col min="14853" max="14853" width="15.5703125" style="107" customWidth="1"/>
    <col min="14854" max="14854" width="15" style="107" customWidth="1"/>
    <col min="14855" max="14855" width="14.5703125" style="107" customWidth="1"/>
    <col min="14856" max="14856" width="14.140625" style="107" customWidth="1"/>
    <col min="14857" max="14857" width="13.28515625" style="107" bestFit="1" customWidth="1"/>
    <col min="14858" max="14858" width="17.5703125" style="107" customWidth="1"/>
    <col min="14859" max="15104" width="11.42578125" style="107"/>
    <col min="15105" max="15105" width="17.85546875" style="107" customWidth="1"/>
    <col min="15106" max="15106" width="14.7109375" style="107" customWidth="1"/>
    <col min="15107" max="15107" width="14.85546875" style="107" customWidth="1"/>
    <col min="15108" max="15108" width="15.42578125" style="107" customWidth="1"/>
    <col min="15109" max="15109" width="15.5703125" style="107" customWidth="1"/>
    <col min="15110" max="15110" width="15" style="107" customWidth="1"/>
    <col min="15111" max="15111" width="14.5703125" style="107" customWidth="1"/>
    <col min="15112" max="15112" width="14.140625" style="107" customWidth="1"/>
    <col min="15113" max="15113" width="13.28515625" style="107" bestFit="1" customWidth="1"/>
    <col min="15114" max="15114" width="17.5703125" style="107" customWidth="1"/>
    <col min="15115" max="15360" width="11.42578125" style="107"/>
    <col min="15361" max="15361" width="17.85546875" style="107" customWidth="1"/>
    <col min="15362" max="15362" width="14.7109375" style="107" customWidth="1"/>
    <col min="15363" max="15363" width="14.85546875" style="107" customWidth="1"/>
    <col min="15364" max="15364" width="15.42578125" style="107" customWidth="1"/>
    <col min="15365" max="15365" width="15.5703125" style="107" customWidth="1"/>
    <col min="15366" max="15366" width="15" style="107" customWidth="1"/>
    <col min="15367" max="15367" width="14.5703125" style="107" customWidth="1"/>
    <col min="15368" max="15368" width="14.140625" style="107" customWidth="1"/>
    <col min="15369" max="15369" width="13.28515625" style="107" bestFit="1" customWidth="1"/>
    <col min="15370" max="15370" width="17.5703125" style="107" customWidth="1"/>
    <col min="15371" max="15616" width="11.42578125" style="107"/>
    <col min="15617" max="15617" width="17.85546875" style="107" customWidth="1"/>
    <col min="15618" max="15618" width="14.7109375" style="107" customWidth="1"/>
    <col min="15619" max="15619" width="14.85546875" style="107" customWidth="1"/>
    <col min="15620" max="15620" width="15.42578125" style="107" customWidth="1"/>
    <col min="15621" max="15621" width="15.5703125" style="107" customWidth="1"/>
    <col min="15622" max="15622" width="15" style="107" customWidth="1"/>
    <col min="15623" max="15623" width="14.5703125" style="107" customWidth="1"/>
    <col min="15624" max="15624" width="14.140625" style="107" customWidth="1"/>
    <col min="15625" max="15625" width="13.28515625" style="107" bestFit="1" customWidth="1"/>
    <col min="15626" max="15626" width="17.5703125" style="107" customWidth="1"/>
    <col min="15627" max="15872" width="11.42578125" style="107"/>
    <col min="15873" max="15873" width="17.85546875" style="107" customWidth="1"/>
    <col min="15874" max="15874" width="14.7109375" style="107" customWidth="1"/>
    <col min="15875" max="15875" width="14.85546875" style="107" customWidth="1"/>
    <col min="15876" max="15876" width="15.42578125" style="107" customWidth="1"/>
    <col min="15877" max="15877" width="15.5703125" style="107" customWidth="1"/>
    <col min="15878" max="15878" width="15" style="107" customWidth="1"/>
    <col min="15879" max="15879" width="14.5703125" style="107" customWidth="1"/>
    <col min="15880" max="15880" width="14.140625" style="107" customWidth="1"/>
    <col min="15881" max="15881" width="13.28515625" style="107" bestFit="1" customWidth="1"/>
    <col min="15882" max="15882" width="17.5703125" style="107" customWidth="1"/>
    <col min="15883" max="16128" width="11.42578125" style="107"/>
    <col min="16129" max="16129" width="17.85546875" style="107" customWidth="1"/>
    <col min="16130" max="16130" width="14.7109375" style="107" customWidth="1"/>
    <col min="16131" max="16131" width="14.85546875" style="107" customWidth="1"/>
    <col min="16132" max="16132" width="15.42578125" style="107" customWidth="1"/>
    <col min="16133" max="16133" width="15.5703125" style="107" customWidth="1"/>
    <col min="16134" max="16134" width="15" style="107" customWidth="1"/>
    <col min="16135" max="16135" width="14.5703125" style="107" customWidth="1"/>
    <col min="16136" max="16136" width="14.140625" style="107" customWidth="1"/>
    <col min="16137" max="16137" width="13.28515625" style="107" bestFit="1" customWidth="1"/>
    <col min="16138" max="16138" width="17.5703125" style="107" customWidth="1"/>
    <col min="16139" max="16384" width="11.42578125" style="107"/>
  </cols>
  <sheetData>
    <row r="1" spans="1:10" s="103" customFormat="1" x14ac:dyDescent="0.2"/>
    <row r="2" spans="1:10" s="103" customFormat="1" x14ac:dyDescent="0.2"/>
    <row r="3" spans="1:10" x14ac:dyDescent="0.2">
      <c r="A3" s="103" t="s">
        <v>78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5.75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</row>
    <row r="5" spans="1:10" ht="15.75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</row>
    <row r="6" spans="1:10" ht="15.75" x14ac:dyDescent="0.25">
      <c r="A6" s="199" t="s">
        <v>234</v>
      </c>
      <c r="B6" s="199"/>
      <c r="C6" s="199"/>
      <c r="D6" s="199"/>
      <c r="E6" s="199"/>
      <c r="F6" s="199"/>
      <c r="G6" s="199"/>
      <c r="H6" s="199"/>
      <c r="I6" s="199"/>
      <c r="J6" s="199"/>
    </row>
    <row r="7" spans="1:10" ht="15.75" x14ac:dyDescent="0.25">
      <c r="A7" s="199" t="s">
        <v>83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0" ht="16.5" thickBot="1" x14ac:dyDescent="0.3">
      <c r="A8" s="77"/>
      <c r="B8" s="77"/>
      <c r="C8" s="77"/>
      <c r="D8" s="77"/>
      <c r="E8" s="77"/>
      <c r="F8" s="77"/>
      <c r="G8" s="77"/>
      <c r="H8" s="77"/>
      <c r="I8" s="77"/>
      <c r="J8" s="77"/>
    </row>
    <row r="9" spans="1:10" x14ac:dyDescent="0.2">
      <c r="A9" s="174" t="s">
        <v>1</v>
      </c>
      <c r="B9" s="175" t="s">
        <v>2</v>
      </c>
      <c r="C9" s="175" t="s">
        <v>3</v>
      </c>
      <c r="D9" s="175" t="s">
        <v>4</v>
      </c>
      <c r="E9" s="175" t="s">
        <v>5</v>
      </c>
      <c r="F9" s="175" t="s">
        <v>6</v>
      </c>
      <c r="G9" s="175" t="s">
        <v>7</v>
      </c>
      <c r="H9" s="175" t="s">
        <v>8</v>
      </c>
      <c r="I9" s="175" t="s">
        <v>9</v>
      </c>
      <c r="J9" s="176" t="s">
        <v>10</v>
      </c>
    </row>
    <row r="10" spans="1:10" ht="20.100000000000001" customHeight="1" x14ac:dyDescent="0.2">
      <c r="A10" s="161" t="s">
        <v>125</v>
      </c>
      <c r="B10" s="15">
        <v>28936</v>
      </c>
      <c r="C10" s="15">
        <v>1028258</v>
      </c>
      <c r="D10" s="15">
        <v>722407</v>
      </c>
      <c r="E10" s="15">
        <v>424632</v>
      </c>
      <c r="F10" s="15">
        <v>71282</v>
      </c>
      <c r="G10" s="15">
        <v>0</v>
      </c>
      <c r="H10" s="15">
        <v>162094</v>
      </c>
      <c r="I10" s="15">
        <v>39878</v>
      </c>
      <c r="J10" s="177">
        <f>SUM(B10:I10)</f>
        <v>2477487</v>
      </c>
    </row>
    <row r="11" spans="1:10" ht="20.100000000000001" customHeight="1" x14ac:dyDescent="0.2">
      <c r="A11" s="161" t="s">
        <v>126</v>
      </c>
      <c r="B11" s="15">
        <v>34504</v>
      </c>
      <c r="C11" s="15">
        <v>14401</v>
      </c>
      <c r="D11" s="15">
        <v>24506</v>
      </c>
      <c r="E11" s="15">
        <v>16131</v>
      </c>
      <c r="F11" s="15">
        <v>37937</v>
      </c>
      <c r="G11" s="15">
        <v>44327</v>
      </c>
      <c r="H11" s="15">
        <v>176025</v>
      </c>
      <c r="I11" s="15">
        <v>30274</v>
      </c>
      <c r="J11" s="177">
        <f t="shared" ref="J11:J43" si="0">SUM(B11:I11)</f>
        <v>378105</v>
      </c>
    </row>
    <row r="12" spans="1:10" ht="20.100000000000001" customHeight="1" x14ac:dyDescent="0.2">
      <c r="A12" s="161" t="s">
        <v>127</v>
      </c>
      <c r="B12" s="15">
        <v>335</v>
      </c>
      <c r="C12" s="15">
        <v>0</v>
      </c>
      <c r="D12" s="15">
        <v>450</v>
      </c>
      <c r="E12" s="15">
        <v>0</v>
      </c>
      <c r="F12" s="15">
        <v>0</v>
      </c>
      <c r="G12" s="15">
        <v>13082</v>
      </c>
      <c r="H12" s="15">
        <v>0</v>
      </c>
      <c r="I12" s="15">
        <v>0</v>
      </c>
      <c r="J12" s="177">
        <f t="shared" si="0"/>
        <v>13867</v>
      </c>
    </row>
    <row r="13" spans="1:10" ht="20.100000000000001" customHeight="1" x14ac:dyDescent="0.2">
      <c r="A13" s="161" t="s">
        <v>128</v>
      </c>
      <c r="B13" s="15">
        <v>15</v>
      </c>
      <c r="C13" s="15">
        <v>2730</v>
      </c>
      <c r="D13" s="15">
        <v>32</v>
      </c>
      <c r="E13" s="15">
        <v>3</v>
      </c>
      <c r="F13" s="15">
        <v>43</v>
      </c>
      <c r="G13" s="15">
        <v>3</v>
      </c>
      <c r="H13" s="15">
        <v>0</v>
      </c>
      <c r="I13" s="15">
        <v>257</v>
      </c>
      <c r="J13" s="177">
        <f t="shared" si="0"/>
        <v>3083</v>
      </c>
    </row>
    <row r="14" spans="1:10" ht="20.100000000000001" customHeight="1" x14ac:dyDescent="0.2">
      <c r="A14" s="161" t="s">
        <v>129</v>
      </c>
      <c r="B14" s="15">
        <v>24</v>
      </c>
      <c r="C14" s="15">
        <v>55</v>
      </c>
      <c r="D14" s="15">
        <v>4313</v>
      </c>
      <c r="E14" s="15">
        <v>2</v>
      </c>
      <c r="F14" s="15">
        <v>99</v>
      </c>
      <c r="G14" s="15">
        <v>66</v>
      </c>
      <c r="H14" s="15">
        <v>26304</v>
      </c>
      <c r="I14" s="15">
        <v>2116</v>
      </c>
      <c r="J14" s="177">
        <f t="shared" si="0"/>
        <v>32979</v>
      </c>
    </row>
    <row r="15" spans="1:10" ht="20.100000000000001" customHeight="1" x14ac:dyDescent="0.2">
      <c r="A15" s="161" t="s">
        <v>130</v>
      </c>
      <c r="B15" s="15">
        <v>8244</v>
      </c>
      <c r="C15" s="15">
        <v>1938</v>
      </c>
      <c r="D15" s="15">
        <v>9392</v>
      </c>
      <c r="E15" s="15">
        <v>19767</v>
      </c>
      <c r="F15" s="15">
        <v>22250</v>
      </c>
      <c r="G15" s="15">
        <v>12954</v>
      </c>
      <c r="H15" s="15">
        <v>284681</v>
      </c>
      <c r="I15" s="15">
        <v>24482</v>
      </c>
      <c r="J15" s="177">
        <f>SUM(B15:I15)</f>
        <v>383708</v>
      </c>
    </row>
    <row r="16" spans="1:10" ht="20.100000000000001" customHeight="1" x14ac:dyDescent="0.2">
      <c r="A16" s="161" t="s">
        <v>131</v>
      </c>
      <c r="B16" s="15">
        <v>1624</v>
      </c>
      <c r="C16" s="15">
        <v>1774</v>
      </c>
      <c r="D16" s="15">
        <v>3398</v>
      </c>
      <c r="E16" s="15">
        <v>608</v>
      </c>
      <c r="F16" s="15">
        <v>2973</v>
      </c>
      <c r="G16" s="15">
        <v>61493</v>
      </c>
      <c r="H16" s="15">
        <v>135110</v>
      </c>
      <c r="I16" s="15">
        <v>9923</v>
      </c>
      <c r="J16" s="177">
        <f t="shared" si="0"/>
        <v>216903</v>
      </c>
    </row>
    <row r="17" spans="1:10" ht="20.100000000000001" customHeight="1" x14ac:dyDescent="0.2">
      <c r="A17" s="161" t="s">
        <v>132</v>
      </c>
      <c r="B17" s="15">
        <v>1027</v>
      </c>
      <c r="C17" s="15">
        <v>15</v>
      </c>
      <c r="D17" s="15">
        <v>0</v>
      </c>
      <c r="E17" s="15">
        <v>5</v>
      </c>
      <c r="F17" s="15">
        <v>490</v>
      </c>
      <c r="G17" s="15">
        <v>6003</v>
      </c>
      <c r="H17" s="15">
        <v>3196</v>
      </c>
      <c r="I17" s="15">
        <v>20</v>
      </c>
      <c r="J17" s="177">
        <f t="shared" si="0"/>
        <v>10756</v>
      </c>
    </row>
    <row r="18" spans="1:10" ht="20.100000000000001" customHeight="1" x14ac:dyDescent="0.2">
      <c r="A18" s="161" t="s">
        <v>133</v>
      </c>
      <c r="B18" s="15">
        <v>3446</v>
      </c>
      <c r="C18" s="15">
        <v>1668</v>
      </c>
      <c r="D18" s="15">
        <v>6064</v>
      </c>
      <c r="E18" s="15">
        <v>742</v>
      </c>
      <c r="F18" s="15">
        <v>22685</v>
      </c>
      <c r="G18" s="15">
        <v>75962</v>
      </c>
      <c r="H18" s="15">
        <v>160278</v>
      </c>
      <c r="I18" s="15">
        <v>5787</v>
      </c>
      <c r="J18" s="177">
        <f t="shared" si="0"/>
        <v>276632</v>
      </c>
    </row>
    <row r="19" spans="1:10" ht="20.100000000000001" customHeight="1" x14ac:dyDescent="0.2">
      <c r="A19" s="161" t="s">
        <v>134</v>
      </c>
      <c r="B19" s="15">
        <v>8188</v>
      </c>
      <c r="C19" s="15">
        <v>12576</v>
      </c>
      <c r="D19" s="15">
        <v>1212</v>
      </c>
      <c r="E19" s="15">
        <v>22889</v>
      </c>
      <c r="F19" s="15">
        <v>9870</v>
      </c>
      <c r="G19" s="15">
        <v>2117</v>
      </c>
      <c r="H19" s="15">
        <v>21720</v>
      </c>
      <c r="I19" s="15">
        <v>5174</v>
      </c>
      <c r="J19" s="177">
        <f t="shared" si="0"/>
        <v>83746</v>
      </c>
    </row>
    <row r="20" spans="1:10" ht="20.100000000000001" customHeight="1" x14ac:dyDescent="0.2">
      <c r="A20" s="161" t="s">
        <v>135</v>
      </c>
      <c r="B20" s="15">
        <v>307</v>
      </c>
      <c r="C20" s="15">
        <v>14160</v>
      </c>
      <c r="D20" s="15">
        <v>107</v>
      </c>
      <c r="E20" s="15">
        <v>614</v>
      </c>
      <c r="F20" s="15">
        <v>18519</v>
      </c>
      <c r="G20" s="15">
        <v>11195</v>
      </c>
      <c r="H20" s="15">
        <v>103</v>
      </c>
      <c r="I20" s="15">
        <v>11675</v>
      </c>
      <c r="J20" s="177">
        <f t="shared" si="0"/>
        <v>56680</v>
      </c>
    </row>
    <row r="21" spans="1:10" ht="20.100000000000001" customHeight="1" x14ac:dyDescent="0.2">
      <c r="A21" s="161" t="s">
        <v>136</v>
      </c>
      <c r="B21" s="15">
        <v>61</v>
      </c>
      <c r="C21" s="15">
        <v>0</v>
      </c>
      <c r="D21" s="15">
        <v>629</v>
      </c>
      <c r="E21" s="15">
        <v>25651</v>
      </c>
      <c r="F21" s="15">
        <v>3000</v>
      </c>
      <c r="G21" s="15">
        <v>243</v>
      </c>
      <c r="H21" s="15">
        <v>28</v>
      </c>
      <c r="I21" s="15">
        <v>0</v>
      </c>
      <c r="J21" s="177">
        <f t="shared" si="0"/>
        <v>29612</v>
      </c>
    </row>
    <row r="22" spans="1:10" ht="20.100000000000001" customHeight="1" x14ac:dyDescent="0.2">
      <c r="A22" s="161" t="s">
        <v>137</v>
      </c>
      <c r="B22" s="15">
        <v>4468</v>
      </c>
      <c r="C22" s="15">
        <v>13279</v>
      </c>
      <c r="D22" s="15">
        <v>551</v>
      </c>
      <c r="E22" s="15">
        <v>4225</v>
      </c>
      <c r="F22" s="15">
        <v>21765</v>
      </c>
      <c r="G22" s="15">
        <v>10581</v>
      </c>
      <c r="H22" s="15">
        <v>538</v>
      </c>
      <c r="I22" s="15">
        <v>8294</v>
      </c>
      <c r="J22" s="177">
        <f t="shared" si="0"/>
        <v>63701</v>
      </c>
    </row>
    <row r="23" spans="1:10" ht="20.100000000000001" customHeight="1" x14ac:dyDescent="0.2">
      <c r="A23" s="161" t="s">
        <v>138</v>
      </c>
      <c r="B23" s="15">
        <v>42431</v>
      </c>
      <c r="C23" s="15">
        <v>19459</v>
      </c>
      <c r="D23" s="15">
        <v>40082</v>
      </c>
      <c r="E23" s="15">
        <v>61807</v>
      </c>
      <c r="F23" s="15">
        <v>35124</v>
      </c>
      <c r="G23" s="15">
        <v>12569</v>
      </c>
      <c r="H23" s="15">
        <v>27286</v>
      </c>
      <c r="I23" s="15">
        <v>22750</v>
      </c>
      <c r="J23" s="177">
        <f t="shared" si="0"/>
        <v>261508</v>
      </c>
    </row>
    <row r="24" spans="1:10" ht="20.100000000000001" customHeight="1" x14ac:dyDescent="0.2">
      <c r="A24" s="161" t="s">
        <v>139</v>
      </c>
      <c r="B24" s="15">
        <v>3670</v>
      </c>
      <c r="C24" s="15">
        <v>929</v>
      </c>
      <c r="D24" s="15">
        <v>11065</v>
      </c>
      <c r="E24" s="15">
        <v>3493</v>
      </c>
      <c r="F24" s="15">
        <v>6824</v>
      </c>
      <c r="G24" s="15">
        <v>5011</v>
      </c>
      <c r="H24" s="15">
        <v>7235</v>
      </c>
      <c r="I24" s="15">
        <v>1043</v>
      </c>
      <c r="J24" s="177">
        <f t="shared" si="0"/>
        <v>39270</v>
      </c>
    </row>
    <row r="25" spans="1:10" ht="20.100000000000001" customHeight="1" x14ac:dyDescent="0.2">
      <c r="A25" s="161" t="s">
        <v>140</v>
      </c>
      <c r="B25" s="15">
        <v>4</v>
      </c>
      <c r="C25" s="15">
        <v>0</v>
      </c>
      <c r="D25" s="15">
        <v>0</v>
      </c>
      <c r="E25" s="15">
        <v>8253</v>
      </c>
      <c r="F25" s="15">
        <v>0</v>
      </c>
      <c r="G25" s="15">
        <v>2</v>
      </c>
      <c r="H25" s="15">
        <v>86</v>
      </c>
      <c r="I25" s="15">
        <v>0</v>
      </c>
      <c r="J25" s="177">
        <f t="shared" si="0"/>
        <v>8345</v>
      </c>
    </row>
    <row r="26" spans="1:10" ht="20.100000000000001" customHeight="1" x14ac:dyDescent="0.2">
      <c r="A26" s="161" t="s">
        <v>141</v>
      </c>
      <c r="B26" s="15">
        <v>7422</v>
      </c>
      <c r="C26" s="15">
        <v>9680</v>
      </c>
      <c r="D26" s="15">
        <v>4590</v>
      </c>
      <c r="E26" s="15">
        <v>6101</v>
      </c>
      <c r="F26" s="15">
        <v>22562</v>
      </c>
      <c r="G26" s="15">
        <v>7261</v>
      </c>
      <c r="H26" s="15">
        <v>20014</v>
      </c>
      <c r="I26" s="15">
        <v>13594</v>
      </c>
      <c r="J26" s="177">
        <f t="shared" si="0"/>
        <v>91224</v>
      </c>
    </row>
    <row r="27" spans="1:10" ht="20.100000000000001" customHeight="1" x14ac:dyDescent="0.2">
      <c r="A27" s="161" t="s">
        <v>142</v>
      </c>
      <c r="B27" s="15">
        <v>2596</v>
      </c>
      <c r="C27" s="15">
        <v>339</v>
      </c>
      <c r="D27" s="15">
        <v>2539</v>
      </c>
      <c r="E27" s="15">
        <v>2829</v>
      </c>
      <c r="F27" s="15">
        <v>2623</v>
      </c>
      <c r="G27" s="15">
        <v>1078</v>
      </c>
      <c r="H27" s="15">
        <v>3149</v>
      </c>
      <c r="I27" s="15">
        <v>812</v>
      </c>
      <c r="J27" s="177">
        <f t="shared" si="0"/>
        <v>15965</v>
      </c>
    </row>
    <row r="28" spans="1:10" ht="20.100000000000001" customHeight="1" x14ac:dyDescent="0.2">
      <c r="A28" s="161" t="s">
        <v>143</v>
      </c>
      <c r="B28" s="15">
        <v>1576</v>
      </c>
      <c r="C28" s="15">
        <v>23</v>
      </c>
      <c r="D28" s="15">
        <v>1857</v>
      </c>
      <c r="E28" s="15">
        <v>5582</v>
      </c>
      <c r="F28" s="15">
        <v>14195</v>
      </c>
      <c r="G28" s="15">
        <v>4233</v>
      </c>
      <c r="H28" s="15">
        <v>11614</v>
      </c>
      <c r="I28" s="15">
        <v>300</v>
      </c>
      <c r="J28" s="177">
        <f t="shared" si="0"/>
        <v>39380</v>
      </c>
    </row>
    <row r="29" spans="1:10" ht="20.100000000000001" customHeight="1" x14ac:dyDescent="0.2">
      <c r="A29" s="161" t="s">
        <v>144</v>
      </c>
      <c r="B29" s="15">
        <v>967</v>
      </c>
      <c r="C29" s="15">
        <v>340</v>
      </c>
      <c r="D29" s="15">
        <v>1719</v>
      </c>
      <c r="E29" s="15">
        <v>1598</v>
      </c>
      <c r="F29" s="15">
        <v>3855</v>
      </c>
      <c r="G29" s="15">
        <v>951</v>
      </c>
      <c r="H29" s="15">
        <v>1203</v>
      </c>
      <c r="I29" s="15">
        <v>462</v>
      </c>
      <c r="J29" s="177">
        <f t="shared" si="0"/>
        <v>11095</v>
      </c>
    </row>
    <row r="30" spans="1:10" ht="20.100000000000001" customHeight="1" x14ac:dyDescent="0.2">
      <c r="A30" s="161" t="s">
        <v>145</v>
      </c>
      <c r="B30" s="15">
        <v>430</v>
      </c>
      <c r="C30" s="15">
        <v>71</v>
      </c>
      <c r="D30" s="15">
        <v>40</v>
      </c>
      <c r="E30" s="15">
        <v>6637</v>
      </c>
      <c r="F30" s="15">
        <v>2555</v>
      </c>
      <c r="G30" s="15">
        <v>246</v>
      </c>
      <c r="H30" s="15">
        <v>50</v>
      </c>
      <c r="I30" s="15">
        <v>509</v>
      </c>
      <c r="J30" s="177">
        <f t="shared" si="0"/>
        <v>10538</v>
      </c>
    </row>
    <row r="31" spans="1:10" ht="20.100000000000001" customHeight="1" x14ac:dyDescent="0.2">
      <c r="A31" s="161" t="s">
        <v>146</v>
      </c>
      <c r="B31" s="15">
        <v>0</v>
      </c>
      <c r="C31" s="15">
        <v>0</v>
      </c>
      <c r="D31" s="15">
        <v>0</v>
      </c>
      <c r="E31" s="15">
        <v>4307</v>
      </c>
      <c r="F31" s="15">
        <v>59</v>
      </c>
      <c r="G31" s="15">
        <v>488</v>
      </c>
      <c r="H31" s="15">
        <v>600</v>
      </c>
      <c r="I31" s="15">
        <v>16</v>
      </c>
      <c r="J31" s="177">
        <f t="shared" si="0"/>
        <v>5470</v>
      </c>
    </row>
    <row r="32" spans="1:10" ht="20.100000000000001" customHeight="1" x14ac:dyDescent="0.2">
      <c r="A32" s="161" t="s">
        <v>147</v>
      </c>
      <c r="B32" s="15">
        <v>626</v>
      </c>
      <c r="C32" s="15">
        <v>111</v>
      </c>
      <c r="D32" s="15">
        <v>355</v>
      </c>
      <c r="E32" s="15">
        <v>834</v>
      </c>
      <c r="F32" s="15">
        <v>6624</v>
      </c>
      <c r="G32" s="15">
        <v>1290</v>
      </c>
      <c r="H32" s="15">
        <v>621</v>
      </c>
      <c r="I32" s="15">
        <v>268</v>
      </c>
      <c r="J32" s="177">
        <f t="shared" si="0"/>
        <v>10729</v>
      </c>
    </row>
    <row r="33" spans="1:10" ht="20.100000000000001" customHeight="1" x14ac:dyDescent="0.2">
      <c r="A33" s="161" t="s">
        <v>148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77">
        <f t="shared" si="0"/>
        <v>0</v>
      </c>
    </row>
    <row r="34" spans="1:10" ht="20.100000000000001" customHeight="1" x14ac:dyDescent="0.2">
      <c r="A34" s="161" t="s">
        <v>149</v>
      </c>
      <c r="B34" s="15">
        <v>10</v>
      </c>
      <c r="C34" s="15">
        <v>22</v>
      </c>
      <c r="D34" s="15">
        <v>14</v>
      </c>
      <c r="E34" s="15">
        <v>8040</v>
      </c>
      <c r="F34" s="15">
        <v>2480</v>
      </c>
      <c r="G34" s="15">
        <v>2146</v>
      </c>
      <c r="H34" s="15">
        <v>32</v>
      </c>
      <c r="I34" s="15">
        <v>101</v>
      </c>
      <c r="J34" s="177">
        <f t="shared" si="0"/>
        <v>12845</v>
      </c>
    </row>
    <row r="35" spans="1:10" ht="20.100000000000001" customHeight="1" x14ac:dyDescent="0.2">
      <c r="A35" s="161" t="s">
        <v>150</v>
      </c>
      <c r="B35" s="15">
        <v>1148</v>
      </c>
      <c r="C35" s="15">
        <v>258</v>
      </c>
      <c r="D35" s="15">
        <v>1336</v>
      </c>
      <c r="E35" s="15">
        <v>388</v>
      </c>
      <c r="F35" s="15">
        <v>5251</v>
      </c>
      <c r="G35" s="15">
        <v>6848</v>
      </c>
      <c r="H35" s="15">
        <v>4075</v>
      </c>
      <c r="I35" s="15">
        <v>1496</v>
      </c>
      <c r="J35" s="177">
        <f t="shared" si="0"/>
        <v>20800</v>
      </c>
    </row>
    <row r="36" spans="1:10" ht="20.100000000000001" customHeight="1" x14ac:dyDescent="0.2">
      <c r="A36" s="161" t="s">
        <v>151</v>
      </c>
      <c r="B36" s="15">
        <v>314</v>
      </c>
      <c r="C36" s="15">
        <v>1805</v>
      </c>
      <c r="D36" s="15">
        <v>92</v>
      </c>
      <c r="E36" s="15">
        <v>243</v>
      </c>
      <c r="F36" s="15">
        <v>2990</v>
      </c>
      <c r="G36" s="15">
        <v>48</v>
      </c>
      <c r="H36" s="15">
        <v>0</v>
      </c>
      <c r="I36" s="15">
        <v>2696</v>
      </c>
      <c r="J36" s="177">
        <f t="shared" si="0"/>
        <v>8188</v>
      </c>
    </row>
    <row r="37" spans="1:10" ht="20.100000000000001" customHeight="1" x14ac:dyDescent="0.2">
      <c r="A37" s="161" t="s">
        <v>152</v>
      </c>
      <c r="B37" s="15">
        <v>1314</v>
      </c>
      <c r="C37" s="15">
        <v>1178</v>
      </c>
      <c r="D37" s="15">
        <v>4208</v>
      </c>
      <c r="E37" s="15">
        <v>1241</v>
      </c>
      <c r="F37" s="15">
        <v>2915</v>
      </c>
      <c r="G37" s="15">
        <v>4842</v>
      </c>
      <c r="H37" s="15">
        <v>2580</v>
      </c>
      <c r="I37" s="15">
        <v>1494</v>
      </c>
      <c r="J37" s="177">
        <f t="shared" si="0"/>
        <v>19772</v>
      </c>
    </row>
    <row r="38" spans="1:10" ht="20.100000000000001" customHeight="1" x14ac:dyDescent="0.2">
      <c r="A38" s="161" t="s">
        <v>153</v>
      </c>
      <c r="B38" s="15">
        <v>906</v>
      </c>
      <c r="C38" s="15">
        <v>15</v>
      </c>
      <c r="D38" s="15">
        <v>2558</v>
      </c>
      <c r="E38" s="15">
        <v>0</v>
      </c>
      <c r="F38" s="15">
        <v>198</v>
      </c>
      <c r="G38" s="15">
        <v>4875</v>
      </c>
      <c r="H38" s="15">
        <v>4264</v>
      </c>
      <c r="I38" s="15">
        <v>6931</v>
      </c>
      <c r="J38" s="177">
        <f t="shared" si="0"/>
        <v>19747</v>
      </c>
    </row>
    <row r="39" spans="1:10" ht="20.100000000000001" customHeight="1" x14ac:dyDescent="0.2">
      <c r="A39" s="161" t="s">
        <v>154</v>
      </c>
      <c r="B39" s="15">
        <v>27</v>
      </c>
      <c r="C39" s="15">
        <v>802</v>
      </c>
      <c r="D39" s="15">
        <v>66</v>
      </c>
      <c r="E39" s="15">
        <v>267</v>
      </c>
      <c r="F39" s="15">
        <v>107</v>
      </c>
      <c r="G39" s="15">
        <v>1464</v>
      </c>
      <c r="H39" s="15">
        <v>966</v>
      </c>
      <c r="I39" s="15">
        <v>3508</v>
      </c>
      <c r="J39" s="177">
        <f t="shared" si="0"/>
        <v>7207</v>
      </c>
    </row>
    <row r="40" spans="1:10" ht="20.100000000000001" customHeight="1" x14ac:dyDescent="0.2">
      <c r="A40" s="161" t="s">
        <v>155</v>
      </c>
      <c r="B40" s="15">
        <v>1936</v>
      </c>
      <c r="C40" s="15">
        <v>10777</v>
      </c>
      <c r="D40" s="15">
        <v>15</v>
      </c>
      <c r="E40" s="15">
        <v>483</v>
      </c>
      <c r="F40" s="15">
        <v>2279</v>
      </c>
      <c r="G40" s="15">
        <v>0</v>
      </c>
      <c r="H40" s="15">
        <v>0</v>
      </c>
      <c r="I40" s="15">
        <v>553</v>
      </c>
      <c r="J40" s="177">
        <f t="shared" si="0"/>
        <v>16043</v>
      </c>
    </row>
    <row r="41" spans="1:10" ht="20.100000000000001" customHeight="1" x14ac:dyDescent="0.2">
      <c r="A41" s="161" t="s">
        <v>156</v>
      </c>
      <c r="B41" s="15">
        <v>0</v>
      </c>
      <c r="C41" s="15">
        <v>45</v>
      </c>
      <c r="D41" s="15">
        <v>0</v>
      </c>
      <c r="E41" s="15">
        <v>0</v>
      </c>
      <c r="F41" s="15">
        <v>910</v>
      </c>
      <c r="G41" s="15">
        <v>1219</v>
      </c>
      <c r="H41" s="15">
        <v>0</v>
      </c>
      <c r="I41" s="15">
        <v>80</v>
      </c>
      <c r="J41" s="177">
        <f t="shared" si="0"/>
        <v>2254</v>
      </c>
    </row>
    <row r="42" spans="1:10" ht="20.100000000000001" customHeight="1" x14ac:dyDescent="0.2">
      <c r="A42" s="161" t="s">
        <v>157</v>
      </c>
      <c r="B42" s="15">
        <v>1668</v>
      </c>
      <c r="C42" s="15">
        <v>2291</v>
      </c>
      <c r="D42" s="15">
        <v>14778</v>
      </c>
      <c r="E42" s="15">
        <v>3138</v>
      </c>
      <c r="F42" s="15">
        <v>3772</v>
      </c>
      <c r="G42" s="15">
        <v>4228</v>
      </c>
      <c r="H42" s="15">
        <v>3669</v>
      </c>
      <c r="I42" s="15">
        <v>1419</v>
      </c>
      <c r="J42" s="177">
        <f t="shared" si="0"/>
        <v>34963</v>
      </c>
    </row>
    <row r="43" spans="1:10" ht="20.100000000000001" customHeight="1" x14ac:dyDescent="0.2">
      <c r="A43" s="161" t="s">
        <v>158</v>
      </c>
      <c r="B43" s="15">
        <v>23697</v>
      </c>
      <c r="C43" s="15">
        <v>19044</v>
      </c>
      <c r="D43" s="15">
        <v>19996</v>
      </c>
      <c r="E43" s="15">
        <v>28782</v>
      </c>
      <c r="F43" s="15">
        <v>16563</v>
      </c>
      <c r="G43" s="15">
        <v>12009</v>
      </c>
      <c r="H43" s="15">
        <v>38228</v>
      </c>
      <c r="I43" s="15">
        <v>10919</v>
      </c>
      <c r="J43" s="177">
        <f t="shared" si="0"/>
        <v>169238</v>
      </c>
    </row>
    <row r="44" spans="1:10" ht="15.75" customHeight="1" thickBot="1" x14ac:dyDescent="0.25">
      <c r="A44" s="68" t="s">
        <v>10</v>
      </c>
      <c r="B44" s="53">
        <f t="shared" ref="B44:J44" si="1">SUM(B10:B43)</f>
        <v>181921</v>
      </c>
      <c r="C44" s="53">
        <f t="shared" si="1"/>
        <v>1158043</v>
      </c>
      <c r="D44" s="53">
        <f t="shared" si="1"/>
        <v>878371</v>
      </c>
      <c r="E44" s="53">
        <f t="shared" si="1"/>
        <v>659292</v>
      </c>
      <c r="F44" s="53">
        <f t="shared" si="1"/>
        <v>342799</v>
      </c>
      <c r="G44" s="53">
        <f t="shared" si="1"/>
        <v>308834</v>
      </c>
      <c r="H44" s="53">
        <f t="shared" si="1"/>
        <v>1095749</v>
      </c>
      <c r="I44" s="53">
        <f t="shared" si="1"/>
        <v>206831</v>
      </c>
      <c r="J44" s="54">
        <f t="shared" si="1"/>
        <v>4831840</v>
      </c>
    </row>
    <row r="45" spans="1:10" ht="15.75" customHeight="1" x14ac:dyDescent="0.2">
      <c r="A45" s="109" t="s">
        <v>159</v>
      </c>
      <c r="B45" s="110"/>
      <c r="C45" s="110"/>
      <c r="D45" s="110"/>
      <c r="E45" s="103"/>
      <c r="F45" s="103"/>
      <c r="G45" s="103"/>
      <c r="H45" s="103"/>
      <c r="I45" s="103"/>
      <c r="J45" s="103"/>
    </row>
    <row r="46" spans="1:10" s="103" customFormat="1" ht="15.75" customHeight="1" x14ac:dyDescent="0.2">
      <c r="A46" s="109"/>
      <c r="B46" s="110"/>
      <c r="C46" s="110"/>
      <c r="D46" s="110"/>
    </row>
    <row r="47" spans="1:10" s="103" customFormat="1" ht="15.75" customHeight="1" x14ac:dyDescent="0.2">
      <c r="A47" s="78"/>
    </row>
    <row r="48" spans="1:10" x14ac:dyDescent="0.2">
      <c r="A48" s="103"/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x14ac:dyDescent="0.2">
      <c r="A49" s="103"/>
      <c r="B49" s="103"/>
      <c r="C49" s="103"/>
      <c r="D49" s="103"/>
      <c r="E49" s="103"/>
      <c r="F49" s="103"/>
      <c r="G49" s="103"/>
      <c r="H49" s="103"/>
      <c r="I49" s="103"/>
      <c r="J49" s="103"/>
    </row>
    <row r="50" spans="1:10" x14ac:dyDescent="0.2">
      <c r="A50" s="103"/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.75" x14ac:dyDescent="0.25">
      <c r="A51" s="199" t="s">
        <v>235</v>
      </c>
      <c r="B51" s="199"/>
      <c r="C51" s="199"/>
      <c r="D51" s="199"/>
      <c r="E51" s="199"/>
      <c r="F51" s="199"/>
      <c r="G51" s="199"/>
      <c r="H51" s="199"/>
      <c r="I51" s="199"/>
      <c r="J51" s="199"/>
    </row>
    <row r="52" spans="1:10" ht="15.75" x14ac:dyDescent="0.25">
      <c r="A52" s="199" t="s">
        <v>83</v>
      </c>
      <c r="B52" s="199"/>
      <c r="C52" s="199"/>
      <c r="D52" s="199"/>
      <c r="E52" s="199"/>
      <c r="F52" s="199"/>
      <c r="G52" s="199"/>
      <c r="H52" s="199"/>
      <c r="I52" s="199"/>
      <c r="J52" s="199"/>
    </row>
    <row r="53" spans="1:10" ht="6" customHeight="1" thickBot="1" x14ac:dyDescent="0.25">
      <c r="A53" s="103"/>
      <c r="B53" s="103"/>
      <c r="C53" s="103"/>
      <c r="D53" s="103"/>
      <c r="E53" s="103"/>
      <c r="F53" s="103"/>
      <c r="G53" s="103"/>
      <c r="H53" s="103"/>
      <c r="I53" s="103"/>
      <c r="J53" s="103"/>
    </row>
    <row r="54" spans="1:10" ht="15" customHeight="1" x14ac:dyDescent="0.2">
      <c r="A54" s="174" t="s">
        <v>1</v>
      </c>
      <c r="B54" s="175" t="s">
        <v>2</v>
      </c>
      <c r="C54" s="175" t="s">
        <v>3</v>
      </c>
      <c r="D54" s="175" t="s">
        <v>4</v>
      </c>
      <c r="E54" s="175" t="s">
        <v>5</v>
      </c>
      <c r="F54" s="175" t="s">
        <v>6</v>
      </c>
      <c r="G54" s="175" t="s">
        <v>7</v>
      </c>
      <c r="H54" s="175" t="s">
        <v>8</v>
      </c>
      <c r="I54" s="175" t="s">
        <v>9</v>
      </c>
      <c r="J54" s="176" t="s">
        <v>10</v>
      </c>
    </row>
    <row r="55" spans="1:10" ht="20.100000000000001" customHeight="1" x14ac:dyDescent="0.2">
      <c r="A55" s="161" t="s">
        <v>125</v>
      </c>
      <c r="B55" s="15">
        <v>32502</v>
      </c>
      <c r="C55" s="15">
        <v>1010140</v>
      </c>
      <c r="D55" s="15">
        <v>706502</v>
      </c>
      <c r="E55" s="15">
        <v>408277</v>
      </c>
      <c r="F55" s="15">
        <v>65232</v>
      </c>
      <c r="G55" s="15">
        <v>0</v>
      </c>
      <c r="H55" s="15">
        <v>161560</v>
      </c>
      <c r="I55" s="15">
        <v>37558</v>
      </c>
      <c r="J55" s="177">
        <f>SUM(B55:I55)</f>
        <v>2421771</v>
      </c>
    </row>
    <row r="56" spans="1:10" ht="20.100000000000001" customHeight="1" x14ac:dyDescent="0.2">
      <c r="A56" s="161" t="s">
        <v>126</v>
      </c>
      <c r="B56" s="15">
        <v>23557</v>
      </c>
      <c r="C56" s="15">
        <v>14052</v>
      </c>
      <c r="D56" s="15">
        <v>19574</v>
      </c>
      <c r="E56" s="15">
        <v>16236</v>
      </c>
      <c r="F56" s="15">
        <v>43166</v>
      </c>
      <c r="G56" s="15">
        <v>42572</v>
      </c>
      <c r="H56" s="15">
        <v>166391</v>
      </c>
      <c r="I56" s="15">
        <v>27903</v>
      </c>
      <c r="J56" s="177">
        <f t="shared" ref="J56:J88" si="2">SUM(B56:I56)</f>
        <v>353451</v>
      </c>
    </row>
    <row r="57" spans="1:10" ht="20.100000000000001" customHeight="1" x14ac:dyDescent="0.2">
      <c r="A57" s="161" t="s">
        <v>127</v>
      </c>
      <c r="B57" s="15">
        <v>310</v>
      </c>
      <c r="C57" s="15">
        <v>0</v>
      </c>
      <c r="D57" s="15">
        <v>450</v>
      </c>
      <c r="E57" s="15">
        <v>0</v>
      </c>
      <c r="F57" s="15">
        <v>0</v>
      </c>
      <c r="G57" s="15">
        <v>4035</v>
      </c>
      <c r="H57" s="15">
        <v>0</v>
      </c>
      <c r="I57" s="15">
        <v>0</v>
      </c>
      <c r="J57" s="177">
        <f t="shared" si="2"/>
        <v>4795</v>
      </c>
    </row>
    <row r="58" spans="1:10" ht="20.100000000000001" customHeight="1" x14ac:dyDescent="0.2">
      <c r="A58" s="161" t="s">
        <v>128</v>
      </c>
      <c r="B58" s="15">
        <v>18307</v>
      </c>
      <c r="C58" s="15">
        <v>861673</v>
      </c>
      <c r="D58" s="15">
        <v>4813</v>
      </c>
      <c r="E58" s="15">
        <v>13588</v>
      </c>
      <c r="F58" s="15">
        <v>103619</v>
      </c>
      <c r="G58" s="15">
        <v>237940</v>
      </c>
      <c r="H58" s="15">
        <v>7611</v>
      </c>
      <c r="I58" s="15">
        <v>356926</v>
      </c>
      <c r="J58" s="177">
        <f>SUM(B58:I58)</f>
        <v>1604477</v>
      </c>
    </row>
    <row r="59" spans="1:10" ht="20.100000000000001" customHeight="1" x14ac:dyDescent="0.2">
      <c r="A59" s="161" t="s">
        <v>129</v>
      </c>
      <c r="B59" s="15">
        <v>0</v>
      </c>
      <c r="C59" s="15">
        <v>81</v>
      </c>
      <c r="D59" s="15">
        <v>4164</v>
      </c>
      <c r="E59" s="15">
        <v>0</v>
      </c>
      <c r="F59" s="15">
        <v>120</v>
      </c>
      <c r="G59" s="15">
        <v>86</v>
      </c>
      <c r="H59" s="15">
        <v>28553</v>
      </c>
      <c r="I59" s="15">
        <v>2053</v>
      </c>
      <c r="J59" s="177">
        <f t="shared" si="2"/>
        <v>35057</v>
      </c>
    </row>
    <row r="60" spans="1:10" ht="20.100000000000001" customHeight="1" x14ac:dyDescent="0.2">
      <c r="A60" s="161" t="s">
        <v>130</v>
      </c>
      <c r="B60" s="15">
        <v>14209</v>
      </c>
      <c r="C60" s="15">
        <v>3284</v>
      </c>
      <c r="D60" s="15">
        <v>9421</v>
      </c>
      <c r="E60" s="15">
        <v>16728</v>
      </c>
      <c r="F60" s="15">
        <v>12034</v>
      </c>
      <c r="G60" s="15">
        <v>13903</v>
      </c>
      <c r="H60" s="15">
        <v>239590</v>
      </c>
      <c r="I60" s="15">
        <v>15547</v>
      </c>
      <c r="J60" s="177">
        <f t="shared" si="2"/>
        <v>324716</v>
      </c>
    </row>
    <row r="61" spans="1:10" ht="20.100000000000001" customHeight="1" x14ac:dyDescent="0.2">
      <c r="A61" s="161" t="s">
        <v>131</v>
      </c>
      <c r="B61" s="15">
        <v>2039</v>
      </c>
      <c r="C61" s="15">
        <v>4748</v>
      </c>
      <c r="D61" s="15">
        <v>2223</v>
      </c>
      <c r="E61" s="15">
        <v>813</v>
      </c>
      <c r="F61" s="15">
        <v>2651</v>
      </c>
      <c r="G61" s="15">
        <v>59741</v>
      </c>
      <c r="H61" s="15">
        <v>131875</v>
      </c>
      <c r="I61" s="15">
        <v>14858</v>
      </c>
      <c r="J61" s="177">
        <f t="shared" si="2"/>
        <v>218948</v>
      </c>
    </row>
    <row r="62" spans="1:10" ht="20.100000000000001" customHeight="1" x14ac:dyDescent="0.2">
      <c r="A62" s="161" t="s">
        <v>132</v>
      </c>
      <c r="B62" s="15">
        <v>964</v>
      </c>
      <c r="C62" s="15">
        <v>0</v>
      </c>
      <c r="D62" s="15">
        <v>0</v>
      </c>
      <c r="E62" s="15">
        <v>0</v>
      </c>
      <c r="F62" s="15">
        <v>380</v>
      </c>
      <c r="G62" s="15">
        <v>6180</v>
      </c>
      <c r="H62" s="15">
        <v>3790</v>
      </c>
      <c r="I62" s="15">
        <v>45</v>
      </c>
      <c r="J62" s="177">
        <f t="shared" si="2"/>
        <v>11359</v>
      </c>
    </row>
    <row r="63" spans="1:10" ht="20.100000000000001" customHeight="1" x14ac:dyDescent="0.2">
      <c r="A63" s="161" t="s">
        <v>133</v>
      </c>
      <c r="B63" s="15">
        <v>18313</v>
      </c>
      <c r="C63" s="15">
        <v>12684</v>
      </c>
      <c r="D63" s="15">
        <v>13765</v>
      </c>
      <c r="E63" s="15">
        <v>2698</v>
      </c>
      <c r="F63" s="15">
        <v>21305</v>
      </c>
      <c r="G63" s="15">
        <v>150152</v>
      </c>
      <c r="H63" s="15">
        <v>189773</v>
      </c>
      <c r="I63" s="15">
        <v>11128</v>
      </c>
      <c r="J63" s="177">
        <f t="shared" si="2"/>
        <v>419818</v>
      </c>
    </row>
    <row r="64" spans="1:10" ht="20.100000000000001" customHeight="1" x14ac:dyDescent="0.2">
      <c r="A64" s="161" t="s">
        <v>134</v>
      </c>
      <c r="B64" s="15">
        <v>7675</v>
      </c>
      <c r="C64" s="15">
        <v>5403</v>
      </c>
      <c r="D64" s="15">
        <v>1333</v>
      </c>
      <c r="E64" s="15">
        <v>13724</v>
      </c>
      <c r="F64" s="15">
        <v>9659</v>
      </c>
      <c r="G64" s="15">
        <v>2363</v>
      </c>
      <c r="H64" s="15">
        <v>19346</v>
      </c>
      <c r="I64" s="15">
        <v>5643</v>
      </c>
      <c r="J64" s="177">
        <f t="shared" si="2"/>
        <v>65146</v>
      </c>
    </row>
    <row r="65" spans="1:10" ht="20.100000000000001" customHeight="1" x14ac:dyDescent="0.2">
      <c r="A65" s="161" t="s">
        <v>135</v>
      </c>
      <c r="B65" s="15">
        <v>442</v>
      </c>
      <c r="C65" s="15">
        <v>15358</v>
      </c>
      <c r="D65" s="15">
        <v>175</v>
      </c>
      <c r="E65" s="15">
        <v>537</v>
      </c>
      <c r="F65" s="15">
        <v>23634</v>
      </c>
      <c r="G65" s="15">
        <v>7751</v>
      </c>
      <c r="H65" s="15">
        <v>27</v>
      </c>
      <c r="I65" s="15">
        <v>14337</v>
      </c>
      <c r="J65" s="177">
        <f t="shared" si="2"/>
        <v>62261</v>
      </c>
    </row>
    <row r="66" spans="1:10" ht="20.100000000000001" customHeight="1" x14ac:dyDescent="0.2">
      <c r="A66" s="161" t="s">
        <v>136</v>
      </c>
      <c r="B66" s="15">
        <v>39</v>
      </c>
      <c r="C66" s="15">
        <v>0</v>
      </c>
      <c r="D66" s="15">
        <v>1040</v>
      </c>
      <c r="E66" s="15">
        <v>23388</v>
      </c>
      <c r="F66" s="15">
        <v>2655</v>
      </c>
      <c r="G66" s="15">
        <v>3127</v>
      </c>
      <c r="H66" s="15">
        <v>55</v>
      </c>
      <c r="I66" s="15">
        <v>0</v>
      </c>
      <c r="J66" s="177">
        <f t="shared" si="2"/>
        <v>30304</v>
      </c>
    </row>
    <row r="67" spans="1:10" ht="20.100000000000001" customHeight="1" x14ac:dyDescent="0.2">
      <c r="A67" s="161" t="s">
        <v>137</v>
      </c>
      <c r="B67" s="15">
        <v>5451</v>
      </c>
      <c r="C67" s="15">
        <v>11740</v>
      </c>
      <c r="D67" s="15">
        <v>164</v>
      </c>
      <c r="E67" s="15">
        <v>4153</v>
      </c>
      <c r="F67" s="15">
        <v>29264</v>
      </c>
      <c r="G67" s="15">
        <v>12461</v>
      </c>
      <c r="H67" s="15">
        <v>60</v>
      </c>
      <c r="I67" s="15">
        <v>7901</v>
      </c>
      <c r="J67" s="177">
        <f t="shared" si="2"/>
        <v>71194</v>
      </c>
    </row>
    <row r="68" spans="1:10" ht="20.100000000000001" customHeight="1" x14ac:dyDescent="0.2">
      <c r="A68" s="161" t="s">
        <v>138</v>
      </c>
      <c r="B68" s="15">
        <v>58816</v>
      </c>
      <c r="C68" s="15">
        <v>26410</v>
      </c>
      <c r="D68" s="15">
        <v>48100</v>
      </c>
      <c r="E68" s="15">
        <v>49914</v>
      </c>
      <c r="F68" s="15">
        <v>39957</v>
      </c>
      <c r="G68" s="15">
        <v>12262</v>
      </c>
      <c r="H68" s="15">
        <v>27125</v>
      </c>
      <c r="I68" s="15">
        <v>20180</v>
      </c>
      <c r="J68" s="177">
        <f t="shared" si="2"/>
        <v>282764</v>
      </c>
    </row>
    <row r="69" spans="1:10" ht="20.100000000000001" customHeight="1" x14ac:dyDescent="0.2">
      <c r="A69" s="161" t="s">
        <v>139</v>
      </c>
      <c r="B69" s="15">
        <v>15578</v>
      </c>
      <c r="C69" s="15">
        <v>2187</v>
      </c>
      <c r="D69" s="15">
        <v>33485</v>
      </c>
      <c r="E69" s="15">
        <v>11045</v>
      </c>
      <c r="F69" s="15">
        <v>10560</v>
      </c>
      <c r="G69" s="15">
        <v>9832</v>
      </c>
      <c r="H69" s="15">
        <v>10255</v>
      </c>
      <c r="I69" s="15">
        <v>2220</v>
      </c>
      <c r="J69" s="177">
        <f t="shared" si="2"/>
        <v>95162</v>
      </c>
    </row>
    <row r="70" spans="1:10" ht="20.100000000000001" customHeight="1" x14ac:dyDescent="0.2">
      <c r="A70" s="161" t="s">
        <v>140</v>
      </c>
      <c r="B70" s="15">
        <v>5</v>
      </c>
      <c r="C70" s="15">
        <v>0</v>
      </c>
      <c r="D70" s="15">
        <v>0</v>
      </c>
      <c r="E70" s="15">
        <v>7567</v>
      </c>
      <c r="F70" s="15">
        <v>0</v>
      </c>
      <c r="G70" s="15">
        <v>6</v>
      </c>
      <c r="H70" s="15">
        <v>51</v>
      </c>
      <c r="I70" s="15">
        <v>0</v>
      </c>
      <c r="J70" s="177">
        <f t="shared" si="2"/>
        <v>7629</v>
      </c>
    </row>
    <row r="71" spans="1:10" ht="20.100000000000001" customHeight="1" x14ac:dyDescent="0.2">
      <c r="A71" s="161" t="s">
        <v>141</v>
      </c>
      <c r="B71" s="15">
        <v>22760</v>
      </c>
      <c r="C71" s="15">
        <v>29733</v>
      </c>
      <c r="D71" s="15">
        <v>3763</v>
      </c>
      <c r="E71" s="15">
        <v>8049</v>
      </c>
      <c r="F71" s="15">
        <v>20124</v>
      </c>
      <c r="G71" s="15">
        <v>10698</v>
      </c>
      <c r="H71" s="15">
        <v>14554</v>
      </c>
      <c r="I71" s="15">
        <v>15699</v>
      </c>
      <c r="J71" s="177">
        <f t="shared" si="2"/>
        <v>125380</v>
      </c>
    </row>
    <row r="72" spans="1:10" ht="20.100000000000001" customHeight="1" x14ac:dyDescent="0.2">
      <c r="A72" s="161" t="s">
        <v>142</v>
      </c>
      <c r="B72" s="15">
        <v>19736</v>
      </c>
      <c r="C72" s="15">
        <v>1226</v>
      </c>
      <c r="D72" s="15">
        <v>9969</v>
      </c>
      <c r="E72" s="15">
        <v>15023</v>
      </c>
      <c r="F72" s="15">
        <v>3273</v>
      </c>
      <c r="G72" s="15">
        <v>6016</v>
      </c>
      <c r="H72" s="15">
        <v>6176</v>
      </c>
      <c r="I72" s="15">
        <v>656</v>
      </c>
      <c r="J72" s="177">
        <f t="shared" si="2"/>
        <v>62075</v>
      </c>
    </row>
    <row r="73" spans="1:10" ht="20.100000000000001" customHeight="1" x14ac:dyDescent="0.2">
      <c r="A73" s="161" t="s">
        <v>143</v>
      </c>
      <c r="B73" s="15">
        <v>1347</v>
      </c>
      <c r="C73" s="15">
        <v>61</v>
      </c>
      <c r="D73" s="15">
        <v>2069</v>
      </c>
      <c r="E73" s="15">
        <v>5738</v>
      </c>
      <c r="F73" s="15">
        <v>12650</v>
      </c>
      <c r="G73" s="15">
        <v>4032</v>
      </c>
      <c r="H73" s="15">
        <v>18218</v>
      </c>
      <c r="I73" s="15">
        <v>204</v>
      </c>
      <c r="J73" s="177">
        <f t="shared" si="2"/>
        <v>44319</v>
      </c>
    </row>
    <row r="74" spans="1:10" ht="20.100000000000001" customHeight="1" x14ac:dyDescent="0.2">
      <c r="A74" s="161" t="s">
        <v>144</v>
      </c>
      <c r="B74" s="15">
        <v>2313</v>
      </c>
      <c r="C74" s="15">
        <v>847</v>
      </c>
      <c r="D74" s="15">
        <v>2059</v>
      </c>
      <c r="E74" s="15">
        <v>2199</v>
      </c>
      <c r="F74" s="15">
        <v>3973</v>
      </c>
      <c r="G74" s="15">
        <v>820</v>
      </c>
      <c r="H74" s="15">
        <v>924</v>
      </c>
      <c r="I74" s="15">
        <v>585</v>
      </c>
      <c r="J74" s="177">
        <f t="shared" si="2"/>
        <v>13720</v>
      </c>
    </row>
    <row r="75" spans="1:10" ht="20.100000000000001" customHeight="1" x14ac:dyDescent="0.2">
      <c r="A75" s="161" t="s">
        <v>145</v>
      </c>
      <c r="B75" s="15">
        <v>218</v>
      </c>
      <c r="C75" s="15">
        <v>94</v>
      </c>
      <c r="D75" s="15">
        <v>1</v>
      </c>
      <c r="E75" s="15">
        <v>7048</v>
      </c>
      <c r="F75" s="15">
        <v>2465</v>
      </c>
      <c r="G75" s="15">
        <v>268</v>
      </c>
      <c r="H75" s="15">
        <v>32</v>
      </c>
      <c r="I75" s="15">
        <v>271</v>
      </c>
      <c r="J75" s="177">
        <f t="shared" si="2"/>
        <v>10397</v>
      </c>
    </row>
    <row r="76" spans="1:10" ht="20.100000000000001" customHeight="1" x14ac:dyDescent="0.2">
      <c r="A76" s="161" t="s">
        <v>146</v>
      </c>
      <c r="B76" s="15">
        <v>770</v>
      </c>
      <c r="C76" s="15">
        <v>0</v>
      </c>
      <c r="D76" s="15">
        <v>113</v>
      </c>
      <c r="E76" s="15">
        <v>57054</v>
      </c>
      <c r="F76" s="15">
        <v>368</v>
      </c>
      <c r="G76" s="15">
        <v>7387</v>
      </c>
      <c r="H76" s="15">
        <v>1993</v>
      </c>
      <c r="I76" s="15">
        <v>6144</v>
      </c>
      <c r="J76" s="177">
        <f t="shared" si="2"/>
        <v>73829</v>
      </c>
    </row>
    <row r="77" spans="1:10" ht="20.100000000000001" customHeight="1" x14ac:dyDescent="0.2">
      <c r="A77" s="161" t="s">
        <v>147</v>
      </c>
      <c r="B77" s="15">
        <v>7488</v>
      </c>
      <c r="C77" s="15">
        <v>373</v>
      </c>
      <c r="D77" s="15">
        <v>317</v>
      </c>
      <c r="E77" s="15">
        <v>2453</v>
      </c>
      <c r="F77" s="15">
        <v>7386</v>
      </c>
      <c r="G77" s="15">
        <v>1381</v>
      </c>
      <c r="H77" s="15">
        <v>823</v>
      </c>
      <c r="I77" s="15">
        <v>467</v>
      </c>
      <c r="J77" s="177">
        <f t="shared" si="2"/>
        <v>20688</v>
      </c>
    </row>
    <row r="78" spans="1:10" ht="20.100000000000001" customHeight="1" x14ac:dyDescent="0.2">
      <c r="A78" s="161" t="s">
        <v>148</v>
      </c>
      <c r="B78" s="15">
        <v>20000</v>
      </c>
      <c r="C78" s="15">
        <v>0</v>
      </c>
      <c r="D78" s="15">
        <v>4000</v>
      </c>
      <c r="E78" s="15">
        <v>0</v>
      </c>
      <c r="F78" s="15">
        <v>6985</v>
      </c>
      <c r="G78" s="15">
        <v>22538</v>
      </c>
      <c r="H78" s="15">
        <v>48075</v>
      </c>
      <c r="I78" s="15">
        <v>0</v>
      </c>
      <c r="J78" s="177">
        <f>SUM(B78:I78)</f>
        <v>101598</v>
      </c>
    </row>
    <row r="79" spans="1:10" ht="20.100000000000001" customHeight="1" x14ac:dyDescent="0.2">
      <c r="A79" s="161" t="s">
        <v>149</v>
      </c>
      <c r="B79" s="15">
        <v>16</v>
      </c>
      <c r="C79" s="15">
        <v>43</v>
      </c>
      <c r="D79" s="15">
        <v>54</v>
      </c>
      <c r="E79" s="15">
        <v>7658</v>
      </c>
      <c r="F79" s="15">
        <v>2610</v>
      </c>
      <c r="G79" s="15">
        <v>1922</v>
      </c>
      <c r="H79" s="15">
        <v>97</v>
      </c>
      <c r="I79" s="15">
        <v>124</v>
      </c>
      <c r="J79" s="177">
        <f t="shared" si="2"/>
        <v>12524</v>
      </c>
    </row>
    <row r="80" spans="1:10" ht="20.100000000000001" customHeight="1" x14ac:dyDescent="0.2">
      <c r="A80" s="161" t="s">
        <v>150</v>
      </c>
      <c r="B80" s="15">
        <v>222052</v>
      </c>
      <c r="C80" s="15">
        <v>6827</v>
      </c>
      <c r="D80" s="15">
        <v>17465</v>
      </c>
      <c r="E80" s="15">
        <v>19330</v>
      </c>
      <c r="F80" s="15">
        <v>17057</v>
      </c>
      <c r="G80" s="15">
        <v>42206</v>
      </c>
      <c r="H80" s="15">
        <v>12241</v>
      </c>
      <c r="I80" s="15">
        <v>3902</v>
      </c>
      <c r="J80" s="177">
        <f t="shared" si="2"/>
        <v>341080</v>
      </c>
    </row>
    <row r="81" spans="1:10" ht="20.100000000000001" customHeight="1" x14ac:dyDescent="0.2">
      <c r="A81" s="161" t="s">
        <v>151</v>
      </c>
      <c r="B81" s="15">
        <v>4675</v>
      </c>
      <c r="C81" s="15">
        <v>60677</v>
      </c>
      <c r="D81" s="15">
        <v>856</v>
      </c>
      <c r="E81" s="15">
        <v>1293</v>
      </c>
      <c r="F81" s="15">
        <v>50921</v>
      </c>
      <c r="G81" s="15">
        <v>3871</v>
      </c>
      <c r="H81" s="15">
        <v>0</v>
      </c>
      <c r="I81" s="15">
        <v>9968</v>
      </c>
      <c r="J81" s="177">
        <f t="shared" si="2"/>
        <v>132261</v>
      </c>
    </row>
    <row r="82" spans="1:10" ht="20.100000000000001" customHeight="1" x14ac:dyDescent="0.2">
      <c r="A82" s="161" t="s">
        <v>152</v>
      </c>
      <c r="B82" s="15">
        <v>10602</v>
      </c>
      <c r="C82" s="15">
        <v>19642</v>
      </c>
      <c r="D82" s="15">
        <v>45195</v>
      </c>
      <c r="E82" s="15">
        <v>4938</v>
      </c>
      <c r="F82" s="15">
        <v>3495</v>
      </c>
      <c r="G82" s="15">
        <v>22265</v>
      </c>
      <c r="H82" s="15">
        <v>1915</v>
      </c>
      <c r="I82" s="15">
        <v>3352</v>
      </c>
      <c r="J82" s="177">
        <f t="shared" si="2"/>
        <v>111404</v>
      </c>
    </row>
    <row r="83" spans="1:10" ht="20.100000000000001" customHeight="1" x14ac:dyDescent="0.2">
      <c r="A83" s="161" t="s">
        <v>153</v>
      </c>
      <c r="B83" s="15">
        <v>804</v>
      </c>
      <c r="C83" s="15">
        <v>57</v>
      </c>
      <c r="D83" s="15">
        <v>3124</v>
      </c>
      <c r="E83" s="15">
        <v>0</v>
      </c>
      <c r="F83" s="15">
        <v>144</v>
      </c>
      <c r="G83" s="15">
        <v>5084</v>
      </c>
      <c r="H83" s="15">
        <v>5825</v>
      </c>
      <c r="I83" s="15">
        <v>9625</v>
      </c>
      <c r="J83" s="177">
        <f t="shared" si="2"/>
        <v>24663</v>
      </c>
    </row>
    <row r="84" spans="1:10" ht="20.100000000000001" customHeight="1" x14ac:dyDescent="0.2">
      <c r="A84" s="161" t="s">
        <v>154</v>
      </c>
      <c r="B84" s="15">
        <v>42972</v>
      </c>
      <c r="C84" s="15">
        <v>42778</v>
      </c>
      <c r="D84" s="15">
        <v>1813</v>
      </c>
      <c r="E84" s="15">
        <v>22347</v>
      </c>
      <c r="F84" s="15">
        <v>108314</v>
      </c>
      <c r="G84" s="15">
        <v>24364</v>
      </c>
      <c r="H84" s="15">
        <v>171</v>
      </c>
      <c r="I84" s="15">
        <v>94954</v>
      </c>
      <c r="J84" s="177">
        <f t="shared" si="2"/>
        <v>337713</v>
      </c>
    </row>
    <row r="85" spans="1:10" ht="20.100000000000001" customHeight="1" x14ac:dyDescent="0.2">
      <c r="A85" s="161" t="s">
        <v>155</v>
      </c>
      <c r="B85" s="15">
        <v>1938</v>
      </c>
      <c r="C85" s="15">
        <v>114948</v>
      </c>
      <c r="D85" s="15">
        <v>15</v>
      </c>
      <c r="E85" s="15">
        <v>1243</v>
      </c>
      <c r="F85" s="15">
        <v>2583</v>
      </c>
      <c r="G85" s="15">
        <v>0</v>
      </c>
      <c r="H85" s="15">
        <v>0</v>
      </c>
      <c r="I85" s="15">
        <v>1862</v>
      </c>
      <c r="J85" s="177">
        <f t="shared" si="2"/>
        <v>122589</v>
      </c>
    </row>
    <row r="86" spans="1:10" ht="20.100000000000001" customHeight="1" x14ac:dyDescent="0.2">
      <c r="A86" s="161" t="s">
        <v>156</v>
      </c>
      <c r="B86" s="15">
        <v>3065</v>
      </c>
      <c r="C86" s="15">
        <v>412</v>
      </c>
      <c r="D86" s="15">
        <v>0</v>
      </c>
      <c r="E86" s="15">
        <v>197</v>
      </c>
      <c r="F86" s="15">
        <v>2866</v>
      </c>
      <c r="G86" s="15">
        <v>27867</v>
      </c>
      <c r="H86" s="15">
        <v>22</v>
      </c>
      <c r="I86" s="15">
        <v>5030</v>
      </c>
      <c r="J86" s="177">
        <f t="shared" si="2"/>
        <v>39459</v>
      </c>
    </row>
    <row r="87" spans="1:10" ht="20.100000000000001" customHeight="1" x14ac:dyDescent="0.2">
      <c r="A87" s="161" t="s">
        <v>157</v>
      </c>
      <c r="B87" s="15">
        <v>365219</v>
      </c>
      <c r="C87" s="15">
        <v>108859</v>
      </c>
      <c r="D87" s="15">
        <v>1753852</v>
      </c>
      <c r="E87" s="15">
        <v>49894</v>
      </c>
      <c r="F87" s="15">
        <v>279435</v>
      </c>
      <c r="G87" s="15">
        <v>898997</v>
      </c>
      <c r="H87" s="15">
        <v>214933</v>
      </c>
      <c r="I87" s="15">
        <v>11508</v>
      </c>
      <c r="J87" s="177">
        <f t="shared" si="2"/>
        <v>3682697</v>
      </c>
    </row>
    <row r="88" spans="1:10" ht="20.100000000000001" customHeight="1" x14ac:dyDescent="0.2">
      <c r="A88" s="161" t="s">
        <v>158</v>
      </c>
      <c r="B88" s="15">
        <v>1770905</v>
      </c>
      <c r="C88" s="15">
        <v>1968782</v>
      </c>
      <c r="D88" s="15">
        <v>281183</v>
      </c>
      <c r="E88" s="15">
        <v>2210034</v>
      </c>
      <c r="F88" s="15">
        <v>412564</v>
      </c>
      <c r="G88" s="15">
        <v>1375271</v>
      </c>
      <c r="H88" s="15">
        <v>371610</v>
      </c>
      <c r="I88" s="15">
        <v>98158</v>
      </c>
      <c r="J88" s="177">
        <f t="shared" si="2"/>
        <v>8488507</v>
      </c>
    </row>
    <row r="89" spans="1:10" ht="15" customHeight="1" thickBot="1" x14ac:dyDescent="0.25">
      <c r="A89" s="68" t="s">
        <v>10</v>
      </c>
      <c r="B89" s="53">
        <f t="shared" ref="B89:J89" si="3">SUM(B55:B88)</f>
        <v>2695087</v>
      </c>
      <c r="C89" s="53">
        <f t="shared" si="3"/>
        <v>4323119</v>
      </c>
      <c r="D89" s="53">
        <f t="shared" si="3"/>
        <v>2971057</v>
      </c>
      <c r="E89" s="53">
        <f t="shared" si="3"/>
        <v>2983166</v>
      </c>
      <c r="F89" s="53">
        <f t="shared" si="3"/>
        <v>1301449</v>
      </c>
      <c r="G89" s="53">
        <f t="shared" si="3"/>
        <v>3017398</v>
      </c>
      <c r="H89" s="53">
        <f t="shared" si="3"/>
        <v>1683671</v>
      </c>
      <c r="I89" s="53">
        <f t="shared" si="3"/>
        <v>778808</v>
      </c>
      <c r="J89" s="54">
        <f t="shared" si="3"/>
        <v>19753755</v>
      </c>
    </row>
    <row r="90" spans="1:10" x14ac:dyDescent="0.2">
      <c r="A90" s="109" t="s">
        <v>159</v>
      </c>
      <c r="B90" s="110"/>
      <c r="C90" s="110"/>
      <c r="D90" s="110"/>
      <c r="E90" s="103"/>
      <c r="F90" s="103"/>
      <c r="G90" s="103"/>
      <c r="H90" s="103"/>
      <c r="I90" s="103"/>
      <c r="J90" s="103"/>
    </row>
    <row r="91" spans="1:10" x14ac:dyDescent="0.2">
      <c r="A91" s="112"/>
      <c r="B91" s="110"/>
      <c r="C91" s="110"/>
      <c r="D91" s="110"/>
      <c r="E91" s="103"/>
      <c r="F91" s="103"/>
      <c r="G91" s="103"/>
      <c r="H91" s="103"/>
      <c r="I91" s="103"/>
      <c r="J91" s="103"/>
    </row>
    <row r="92" spans="1:10" x14ac:dyDescent="0.2">
      <c r="A92" s="112"/>
      <c r="B92" s="110"/>
      <c r="C92" s="110"/>
      <c r="D92" s="110"/>
      <c r="E92" s="103"/>
      <c r="F92" s="103"/>
      <c r="G92" s="103"/>
      <c r="H92" s="103"/>
      <c r="I92" s="103"/>
      <c r="J92" s="103"/>
    </row>
    <row r="93" spans="1:10" x14ac:dyDescent="0.2">
      <c r="A93" s="103"/>
      <c r="B93" s="103"/>
      <c r="C93" s="103"/>
      <c r="D93" s="103"/>
      <c r="E93" s="103"/>
      <c r="F93" s="103"/>
      <c r="G93" s="103"/>
      <c r="H93" s="103"/>
      <c r="I93" s="103"/>
      <c r="J93" s="103"/>
    </row>
    <row r="94" spans="1:10" x14ac:dyDescent="0.2">
      <c r="A94" s="103"/>
      <c r="B94" s="103"/>
      <c r="C94" s="103"/>
      <c r="D94" s="103"/>
      <c r="E94" s="103"/>
      <c r="F94" s="103"/>
      <c r="G94" s="103"/>
      <c r="H94" s="103"/>
      <c r="I94" s="103"/>
      <c r="J94" s="103"/>
    </row>
    <row r="95" spans="1:10" x14ac:dyDescent="0.2">
      <c r="A95" s="103"/>
      <c r="B95" s="103"/>
      <c r="C95" s="103"/>
      <c r="D95" s="103"/>
      <c r="E95" s="103"/>
      <c r="F95" s="103"/>
      <c r="G95" s="103"/>
      <c r="H95" s="103"/>
      <c r="I95" s="103"/>
      <c r="J95" s="103"/>
    </row>
    <row r="96" spans="1:10" ht="15.75" x14ac:dyDescent="0.25">
      <c r="A96" s="199" t="s">
        <v>236</v>
      </c>
      <c r="B96" s="199"/>
      <c r="C96" s="199"/>
      <c r="D96" s="199"/>
      <c r="E96" s="199"/>
      <c r="F96" s="199"/>
      <c r="G96" s="199"/>
      <c r="H96" s="199"/>
      <c r="I96" s="199"/>
      <c r="J96" s="199"/>
    </row>
    <row r="97" spans="1:10" ht="15.75" x14ac:dyDescent="0.25">
      <c r="A97" s="199" t="s">
        <v>162</v>
      </c>
      <c r="B97" s="199"/>
      <c r="C97" s="199"/>
      <c r="D97" s="199"/>
      <c r="E97" s="199"/>
      <c r="F97" s="199"/>
      <c r="G97" s="199"/>
      <c r="H97" s="199"/>
      <c r="I97" s="199"/>
      <c r="J97" s="199"/>
    </row>
    <row r="98" spans="1:10" ht="3.75" customHeight="1" thickBot="1" x14ac:dyDescent="0.25">
      <c r="A98" s="103"/>
      <c r="B98" s="103"/>
      <c r="C98" s="103"/>
      <c r="D98" s="103"/>
      <c r="E98" s="103"/>
      <c r="F98" s="103"/>
      <c r="G98" s="103"/>
      <c r="H98" s="103"/>
      <c r="I98" s="103"/>
      <c r="J98" s="103"/>
    </row>
    <row r="99" spans="1:10" x14ac:dyDescent="0.2">
      <c r="A99" s="174" t="s">
        <v>1</v>
      </c>
      <c r="B99" s="175" t="s">
        <v>2</v>
      </c>
      <c r="C99" s="175" t="s">
        <v>3</v>
      </c>
      <c r="D99" s="175" t="s">
        <v>4</v>
      </c>
      <c r="E99" s="175" t="s">
        <v>5</v>
      </c>
      <c r="F99" s="175" t="s">
        <v>6</v>
      </c>
      <c r="G99" s="175" t="s">
        <v>7</v>
      </c>
      <c r="H99" s="175" t="s">
        <v>8</v>
      </c>
      <c r="I99" s="175" t="s">
        <v>9</v>
      </c>
      <c r="J99" s="176" t="s">
        <v>10</v>
      </c>
    </row>
    <row r="100" spans="1:10" ht="20.100000000000001" customHeight="1" x14ac:dyDescent="0.2">
      <c r="A100" s="161" t="s">
        <v>125</v>
      </c>
      <c r="B100" s="15">
        <v>151480</v>
      </c>
      <c r="C100" s="15">
        <v>3582213</v>
      </c>
      <c r="D100" s="15">
        <v>3606080</v>
      </c>
      <c r="E100" s="15">
        <v>1871435</v>
      </c>
      <c r="F100" s="15">
        <v>248493</v>
      </c>
      <c r="G100" s="15">
        <v>0</v>
      </c>
      <c r="H100" s="15">
        <v>646392</v>
      </c>
      <c r="I100" s="15">
        <v>122885</v>
      </c>
      <c r="J100" s="177">
        <f>SUM(B100:I100)</f>
        <v>10228978</v>
      </c>
    </row>
    <row r="101" spans="1:10" ht="20.100000000000001" customHeight="1" x14ac:dyDescent="0.2">
      <c r="A101" s="161" t="s">
        <v>126</v>
      </c>
      <c r="B101" s="15">
        <v>49811</v>
      </c>
      <c r="C101" s="15">
        <v>25346</v>
      </c>
      <c r="D101" s="15">
        <v>41370</v>
      </c>
      <c r="E101" s="15">
        <v>25070</v>
      </c>
      <c r="F101" s="15">
        <v>86949</v>
      </c>
      <c r="G101" s="15">
        <v>71277</v>
      </c>
      <c r="H101" s="15">
        <v>338236</v>
      </c>
      <c r="I101" s="15">
        <v>43140</v>
      </c>
      <c r="J101" s="177">
        <f t="shared" ref="J101:J133" si="4">SUM(B101:I101)</f>
        <v>681199</v>
      </c>
    </row>
    <row r="102" spans="1:10" ht="20.100000000000001" customHeight="1" x14ac:dyDescent="0.2">
      <c r="A102" s="161" t="s">
        <v>127</v>
      </c>
      <c r="B102" s="15">
        <v>1784</v>
      </c>
      <c r="C102" s="15">
        <v>0</v>
      </c>
      <c r="D102" s="15">
        <v>1800</v>
      </c>
      <c r="E102" s="15">
        <v>0</v>
      </c>
      <c r="F102" s="15">
        <v>0</v>
      </c>
      <c r="G102" s="15">
        <v>10055</v>
      </c>
      <c r="H102" s="15">
        <v>0</v>
      </c>
      <c r="I102" s="15">
        <v>0</v>
      </c>
      <c r="J102" s="177">
        <f t="shared" si="4"/>
        <v>13639</v>
      </c>
    </row>
    <row r="103" spans="1:10" ht="20.100000000000001" customHeight="1" x14ac:dyDescent="0.2">
      <c r="A103" s="161" t="s">
        <v>163</v>
      </c>
      <c r="B103" s="15">
        <v>3779</v>
      </c>
      <c r="C103" s="15">
        <v>63604</v>
      </c>
      <c r="D103" s="15">
        <v>1109</v>
      </c>
      <c r="E103" s="15">
        <v>2220</v>
      </c>
      <c r="F103" s="15">
        <v>11964</v>
      </c>
      <c r="G103" s="15">
        <v>24751</v>
      </c>
      <c r="H103" s="15">
        <v>1366</v>
      </c>
      <c r="I103" s="15">
        <v>27291</v>
      </c>
      <c r="J103" s="177">
        <f t="shared" si="4"/>
        <v>136084</v>
      </c>
    </row>
    <row r="104" spans="1:10" ht="20.100000000000001" customHeight="1" x14ac:dyDescent="0.2">
      <c r="A104" s="161" t="s">
        <v>129</v>
      </c>
      <c r="B104" s="15">
        <v>0</v>
      </c>
      <c r="C104" s="15">
        <v>190</v>
      </c>
      <c r="D104" s="15">
        <v>6712</v>
      </c>
      <c r="E104" s="15">
        <v>0</v>
      </c>
      <c r="F104" s="15">
        <v>228</v>
      </c>
      <c r="G104" s="15">
        <v>113</v>
      </c>
      <c r="H104" s="15">
        <v>45177</v>
      </c>
      <c r="I104" s="15">
        <v>3189</v>
      </c>
      <c r="J104" s="177">
        <f t="shared" si="4"/>
        <v>55609</v>
      </c>
    </row>
    <row r="105" spans="1:10" ht="20.100000000000001" customHeight="1" x14ac:dyDescent="0.2">
      <c r="A105" s="161" t="s">
        <v>130</v>
      </c>
      <c r="B105" s="15">
        <v>8545</v>
      </c>
      <c r="C105" s="15">
        <v>2005</v>
      </c>
      <c r="D105" s="15">
        <v>6882</v>
      </c>
      <c r="E105" s="15">
        <v>30769</v>
      </c>
      <c r="F105" s="15">
        <v>23294</v>
      </c>
      <c r="G105" s="15">
        <v>10236</v>
      </c>
      <c r="H105" s="15">
        <v>301906</v>
      </c>
      <c r="I105" s="15">
        <v>18138</v>
      </c>
      <c r="J105" s="177">
        <f t="shared" si="4"/>
        <v>401775</v>
      </c>
    </row>
    <row r="106" spans="1:10" ht="20.100000000000001" customHeight="1" x14ac:dyDescent="0.2">
      <c r="A106" s="161" t="s">
        <v>131</v>
      </c>
      <c r="B106" s="15">
        <v>2026</v>
      </c>
      <c r="C106" s="15">
        <v>2597</v>
      </c>
      <c r="D106" s="15">
        <v>3478</v>
      </c>
      <c r="E106" s="15">
        <v>688</v>
      </c>
      <c r="F106" s="15">
        <v>5401</v>
      </c>
      <c r="G106" s="15">
        <v>52423</v>
      </c>
      <c r="H106" s="15">
        <v>136063</v>
      </c>
      <c r="I106" s="15">
        <v>23617</v>
      </c>
      <c r="J106" s="177">
        <f t="shared" si="4"/>
        <v>226293</v>
      </c>
    </row>
    <row r="107" spans="1:10" ht="20.100000000000001" customHeight="1" x14ac:dyDescent="0.2">
      <c r="A107" s="161" t="s">
        <v>132</v>
      </c>
      <c r="B107" s="15">
        <v>1072</v>
      </c>
      <c r="C107" s="15">
        <v>0</v>
      </c>
      <c r="D107" s="15">
        <v>0</v>
      </c>
      <c r="E107" s="15">
        <v>0</v>
      </c>
      <c r="F107" s="15">
        <v>795</v>
      </c>
      <c r="G107" s="15">
        <v>5295</v>
      </c>
      <c r="H107" s="15">
        <v>3442</v>
      </c>
      <c r="I107" s="15">
        <v>24</v>
      </c>
      <c r="J107" s="177">
        <f t="shared" si="4"/>
        <v>10628</v>
      </c>
    </row>
    <row r="108" spans="1:10" ht="20.100000000000001" customHeight="1" x14ac:dyDescent="0.2">
      <c r="A108" s="161" t="s">
        <v>133</v>
      </c>
      <c r="B108" s="15">
        <v>40484</v>
      </c>
      <c r="C108" s="15">
        <v>6017</v>
      </c>
      <c r="D108" s="15">
        <v>24277</v>
      </c>
      <c r="E108" s="15">
        <v>4702</v>
      </c>
      <c r="F108" s="15">
        <v>30480</v>
      </c>
      <c r="G108" s="15">
        <v>163799</v>
      </c>
      <c r="H108" s="15">
        <v>249314</v>
      </c>
      <c r="I108" s="15">
        <v>15388</v>
      </c>
      <c r="J108" s="177">
        <f t="shared" si="4"/>
        <v>534461</v>
      </c>
    </row>
    <row r="109" spans="1:10" ht="20.100000000000001" customHeight="1" x14ac:dyDescent="0.2">
      <c r="A109" s="161" t="s">
        <v>134</v>
      </c>
      <c r="B109" s="15">
        <v>97414</v>
      </c>
      <c r="C109" s="15">
        <v>59182</v>
      </c>
      <c r="D109" s="15">
        <v>10514</v>
      </c>
      <c r="E109" s="15">
        <v>154145</v>
      </c>
      <c r="F109" s="15">
        <v>80913</v>
      </c>
      <c r="G109" s="15">
        <v>15277</v>
      </c>
      <c r="H109" s="15">
        <v>178383</v>
      </c>
      <c r="I109" s="15">
        <v>37806</v>
      </c>
      <c r="J109" s="177">
        <f t="shared" si="4"/>
        <v>633634</v>
      </c>
    </row>
    <row r="110" spans="1:10" ht="20.100000000000001" customHeight="1" x14ac:dyDescent="0.2">
      <c r="A110" s="161" t="s">
        <v>135</v>
      </c>
      <c r="B110" s="15">
        <v>3918</v>
      </c>
      <c r="C110" s="15">
        <v>146465</v>
      </c>
      <c r="D110" s="15">
        <v>523</v>
      </c>
      <c r="E110" s="15">
        <v>4974</v>
      </c>
      <c r="F110" s="15">
        <v>203854</v>
      </c>
      <c r="G110" s="15">
        <v>59950</v>
      </c>
      <c r="H110" s="15">
        <v>164</v>
      </c>
      <c r="I110" s="15">
        <v>132534</v>
      </c>
      <c r="J110" s="177">
        <f t="shared" si="4"/>
        <v>552382</v>
      </c>
    </row>
    <row r="111" spans="1:10" ht="20.100000000000001" customHeight="1" x14ac:dyDescent="0.2">
      <c r="A111" s="161" t="s">
        <v>136</v>
      </c>
      <c r="B111" s="15">
        <v>505</v>
      </c>
      <c r="C111" s="15">
        <v>0</v>
      </c>
      <c r="D111" s="15">
        <v>36400</v>
      </c>
      <c r="E111" s="15">
        <v>823305</v>
      </c>
      <c r="F111" s="15">
        <v>38575</v>
      </c>
      <c r="G111" s="15">
        <v>33745</v>
      </c>
      <c r="H111" s="15">
        <v>830</v>
      </c>
      <c r="I111" s="15">
        <v>0</v>
      </c>
      <c r="J111" s="177">
        <f t="shared" si="4"/>
        <v>933360</v>
      </c>
    </row>
    <row r="112" spans="1:10" ht="20.100000000000001" customHeight="1" x14ac:dyDescent="0.2">
      <c r="A112" s="161" t="s">
        <v>137</v>
      </c>
      <c r="B112" s="15">
        <v>51552</v>
      </c>
      <c r="C112" s="15">
        <v>108095</v>
      </c>
      <c r="D112" s="15">
        <v>907</v>
      </c>
      <c r="E112" s="15">
        <v>21840</v>
      </c>
      <c r="F112" s="15">
        <v>260457</v>
      </c>
      <c r="G112" s="15">
        <v>74228</v>
      </c>
      <c r="H112" s="15">
        <v>1014</v>
      </c>
      <c r="I112" s="15">
        <v>64676</v>
      </c>
      <c r="J112" s="177">
        <f t="shared" si="4"/>
        <v>582769</v>
      </c>
    </row>
    <row r="113" spans="1:11" ht="20.100000000000001" customHeight="1" x14ac:dyDescent="0.2">
      <c r="A113" s="161" t="s">
        <v>138</v>
      </c>
      <c r="B113" s="15">
        <v>709090</v>
      </c>
      <c r="C113" s="15">
        <v>205193</v>
      </c>
      <c r="D113" s="15">
        <v>489767</v>
      </c>
      <c r="E113" s="15">
        <v>534539</v>
      </c>
      <c r="F113" s="15">
        <v>371183</v>
      </c>
      <c r="G113" s="15">
        <v>89700</v>
      </c>
      <c r="H113" s="15">
        <v>274072</v>
      </c>
      <c r="I113" s="15">
        <v>156482</v>
      </c>
      <c r="J113" s="177">
        <f t="shared" si="4"/>
        <v>2830026</v>
      </c>
    </row>
    <row r="114" spans="1:11" ht="20.100000000000001" customHeight="1" x14ac:dyDescent="0.2">
      <c r="A114" s="161" t="s">
        <v>139</v>
      </c>
      <c r="B114" s="15">
        <v>121229</v>
      </c>
      <c r="C114" s="15">
        <v>5471</v>
      </c>
      <c r="D114" s="15">
        <v>145831</v>
      </c>
      <c r="E114" s="15">
        <v>114977</v>
      </c>
      <c r="F114" s="15">
        <v>112948</v>
      </c>
      <c r="G114" s="15">
        <v>45100</v>
      </c>
      <c r="H114" s="15">
        <v>82570</v>
      </c>
      <c r="I114" s="15">
        <v>9945</v>
      </c>
      <c r="J114" s="177">
        <f t="shared" si="4"/>
        <v>638071</v>
      </c>
    </row>
    <row r="115" spans="1:11" ht="20.100000000000001" customHeight="1" x14ac:dyDescent="0.2">
      <c r="A115" s="161" t="s">
        <v>140</v>
      </c>
      <c r="B115" s="15">
        <v>36</v>
      </c>
      <c r="C115" s="15">
        <v>0</v>
      </c>
      <c r="D115" s="15">
        <v>0</v>
      </c>
      <c r="E115" s="15">
        <v>65644</v>
      </c>
      <c r="F115" s="15">
        <v>0</v>
      </c>
      <c r="G115" s="15">
        <v>7</v>
      </c>
      <c r="H115" s="15">
        <v>218</v>
      </c>
      <c r="I115" s="15">
        <v>0</v>
      </c>
      <c r="J115" s="177">
        <f t="shared" si="4"/>
        <v>65905</v>
      </c>
    </row>
    <row r="116" spans="1:11" ht="20.100000000000001" customHeight="1" x14ac:dyDescent="0.2">
      <c r="A116" s="161" t="s">
        <v>141</v>
      </c>
      <c r="B116" s="15">
        <v>146253</v>
      </c>
      <c r="C116" s="15">
        <v>134190</v>
      </c>
      <c r="D116" s="15">
        <v>24311</v>
      </c>
      <c r="E116" s="15">
        <v>46081</v>
      </c>
      <c r="F116" s="15">
        <v>184745</v>
      </c>
      <c r="G116" s="15">
        <v>47521</v>
      </c>
      <c r="H116" s="15">
        <v>94660</v>
      </c>
      <c r="I116" s="15">
        <v>120316</v>
      </c>
      <c r="J116" s="177">
        <f t="shared" si="4"/>
        <v>798077</v>
      </c>
    </row>
    <row r="117" spans="1:11" ht="20.100000000000001" customHeight="1" x14ac:dyDescent="0.2">
      <c r="A117" s="161" t="s">
        <v>142</v>
      </c>
      <c r="B117" s="15">
        <v>160626</v>
      </c>
      <c r="C117" s="15">
        <v>3978</v>
      </c>
      <c r="D117" s="15">
        <v>70203</v>
      </c>
      <c r="E117" s="15">
        <v>145745</v>
      </c>
      <c r="F117" s="15">
        <v>43247</v>
      </c>
      <c r="G117" s="15">
        <v>37184</v>
      </c>
      <c r="H117" s="15">
        <v>69101</v>
      </c>
      <c r="I117" s="15">
        <v>2887</v>
      </c>
      <c r="J117" s="177">
        <f t="shared" si="4"/>
        <v>532971</v>
      </c>
    </row>
    <row r="118" spans="1:11" ht="20.100000000000001" customHeight="1" x14ac:dyDescent="0.2">
      <c r="A118" s="161" t="s">
        <v>143</v>
      </c>
      <c r="B118" s="15">
        <v>30858</v>
      </c>
      <c r="C118" s="15">
        <v>468</v>
      </c>
      <c r="D118" s="15">
        <v>37276</v>
      </c>
      <c r="E118" s="15">
        <v>158914</v>
      </c>
      <c r="F118" s="15">
        <v>314702</v>
      </c>
      <c r="G118" s="15">
        <v>41378</v>
      </c>
      <c r="H118" s="15">
        <v>360696</v>
      </c>
      <c r="I118" s="15">
        <v>2689</v>
      </c>
      <c r="J118" s="177">
        <f t="shared" si="4"/>
        <v>946981</v>
      </c>
    </row>
    <row r="119" spans="1:11" ht="20.100000000000001" customHeight="1" x14ac:dyDescent="0.2">
      <c r="A119" s="161" t="s">
        <v>144</v>
      </c>
      <c r="B119" s="15">
        <v>18799</v>
      </c>
      <c r="C119" s="15">
        <v>2167</v>
      </c>
      <c r="D119" s="15">
        <v>27797</v>
      </c>
      <c r="E119" s="15">
        <v>42302</v>
      </c>
      <c r="F119" s="15">
        <v>60655</v>
      </c>
      <c r="G119" s="15">
        <v>9583</v>
      </c>
      <c r="H119" s="15">
        <v>8498</v>
      </c>
      <c r="I119" s="15">
        <v>2723</v>
      </c>
      <c r="J119" s="177">
        <f t="shared" si="4"/>
        <v>172524</v>
      </c>
    </row>
    <row r="120" spans="1:11" ht="20.100000000000001" customHeight="1" x14ac:dyDescent="0.2">
      <c r="A120" s="161" t="s">
        <v>164</v>
      </c>
      <c r="B120" s="15">
        <v>362</v>
      </c>
      <c r="C120" s="15">
        <v>169</v>
      </c>
      <c r="D120" s="15">
        <v>1</v>
      </c>
      <c r="E120" s="15">
        <v>13554</v>
      </c>
      <c r="F120" s="15">
        <v>4650</v>
      </c>
      <c r="G120" s="15">
        <v>449</v>
      </c>
      <c r="H120" s="15">
        <v>60</v>
      </c>
      <c r="I120" s="15">
        <v>548</v>
      </c>
      <c r="J120" s="177">
        <f t="shared" si="4"/>
        <v>19793</v>
      </c>
    </row>
    <row r="121" spans="1:11" ht="20.100000000000001" customHeight="1" x14ac:dyDescent="0.2">
      <c r="A121" s="161" t="s">
        <v>165</v>
      </c>
      <c r="B121" s="15">
        <v>602</v>
      </c>
      <c r="C121" s="15">
        <v>0</v>
      </c>
      <c r="D121" s="15">
        <v>54</v>
      </c>
      <c r="E121" s="15">
        <v>147529</v>
      </c>
      <c r="F121" s="15">
        <v>368</v>
      </c>
      <c r="G121" s="15">
        <v>3707</v>
      </c>
      <c r="H121" s="15">
        <v>1529</v>
      </c>
      <c r="I121" s="15">
        <v>8097</v>
      </c>
      <c r="J121" s="177">
        <f t="shared" si="4"/>
        <v>161886</v>
      </c>
    </row>
    <row r="122" spans="1:11" ht="20.100000000000001" customHeight="1" x14ac:dyDescent="0.2">
      <c r="A122" s="161" t="s">
        <v>147</v>
      </c>
      <c r="B122" s="15">
        <v>58782</v>
      </c>
      <c r="C122" s="15">
        <v>985</v>
      </c>
      <c r="D122" s="15">
        <v>5695</v>
      </c>
      <c r="E122" s="15">
        <v>33099</v>
      </c>
      <c r="F122" s="15">
        <v>151210</v>
      </c>
      <c r="G122" s="15">
        <v>30622</v>
      </c>
      <c r="H122" s="15">
        <v>17102</v>
      </c>
      <c r="I122" s="15">
        <v>3089</v>
      </c>
      <c r="J122" s="177">
        <f>SUM(B122:I122)</f>
        <v>300584</v>
      </c>
      <c r="K122" s="108"/>
    </row>
    <row r="123" spans="1:11" ht="20.100000000000001" customHeight="1" x14ac:dyDescent="0.2">
      <c r="A123" s="161" t="s">
        <v>148</v>
      </c>
      <c r="B123" s="15">
        <v>1120000</v>
      </c>
      <c r="C123" s="15">
        <v>0</v>
      </c>
      <c r="D123" s="15">
        <v>200000</v>
      </c>
      <c r="E123" s="15">
        <v>0</v>
      </c>
      <c r="F123" s="15">
        <v>391160</v>
      </c>
      <c r="G123" s="15">
        <v>1659852</v>
      </c>
      <c r="H123" s="15">
        <v>1935000</v>
      </c>
      <c r="I123" s="15">
        <v>0</v>
      </c>
      <c r="J123" s="177">
        <f t="shared" si="4"/>
        <v>5306012</v>
      </c>
    </row>
    <row r="124" spans="1:11" ht="20.100000000000001" customHeight="1" x14ac:dyDescent="0.2">
      <c r="A124" s="161" t="s">
        <v>149</v>
      </c>
      <c r="B124" s="15">
        <v>210</v>
      </c>
      <c r="C124" s="15">
        <v>200</v>
      </c>
      <c r="D124" s="15">
        <v>544</v>
      </c>
      <c r="E124" s="15">
        <v>409898</v>
      </c>
      <c r="F124" s="15">
        <v>34640</v>
      </c>
      <c r="G124" s="15">
        <v>20245</v>
      </c>
      <c r="H124" s="15">
        <v>995</v>
      </c>
      <c r="I124" s="15">
        <v>417</v>
      </c>
      <c r="J124" s="177">
        <f t="shared" si="4"/>
        <v>467149</v>
      </c>
    </row>
    <row r="125" spans="1:11" ht="20.100000000000001" customHeight="1" x14ac:dyDescent="0.2">
      <c r="A125" s="161" t="s">
        <v>166</v>
      </c>
      <c r="B125" s="15">
        <v>353155</v>
      </c>
      <c r="C125" s="15">
        <v>4508</v>
      </c>
      <c r="D125" s="15">
        <v>20497</v>
      </c>
      <c r="E125" s="15">
        <v>3151</v>
      </c>
      <c r="F125" s="15">
        <v>17437</v>
      </c>
      <c r="G125" s="15">
        <v>26350</v>
      </c>
      <c r="H125" s="15">
        <v>44342</v>
      </c>
      <c r="I125" s="15">
        <v>7588</v>
      </c>
      <c r="J125" s="177">
        <f t="shared" si="4"/>
        <v>477028</v>
      </c>
    </row>
    <row r="126" spans="1:11" ht="20.100000000000001" customHeight="1" x14ac:dyDescent="0.2">
      <c r="A126" s="161" t="s">
        <v>167</v>
      </c>
      <c r="B126" s="15">
        <v>3679</v>
      </c>
      <c r="C126" s="15">
        <v>11576</v>
      </c>
      <c r="D126" s="15">
        <v>227</v>
      </c>
      <c r="E126" s="15">
        <v>1859</v>
      </c>
      <c r="F126" s="15">
        <v>25371</v>
      </c>
      <c r="G126" s="15">
        <v>2923</v>
      </c>
      <c r="H126" s="15">
        <v>0</v>
      </c>
      <c r="I126" s="15">
        <v>15246</v>
      </c>
      <c r="J126" s="177">
        <f t="shared" si="4"/>
        <v>60881</v>
      </c>
    </row>
    <row r="127" spans="1:11" ht="20.100000000000001" customHeight="1" x14ac:dyDescent="0.2">
      <c r="A127" s="161" t="s">
        <v>168</v>
      </c>
      <c r="B127" s="15">
        <v>17924</v>
      </c>
      <c r="C127" s="15">
        <v>2354</v>
      </c>
      <c r="D127" s="15">
        <v>51267</v>
      </c>
      <c r="E127" s="15">
        <v>3346</v>
      </c>
      <c r="F127" s="15">
        <v>29848</v>
      </c>
      <c r="G127" s="15">
        <v>14434</v>
      </c>
      <c r="H127" s="15">
        <v>5482</v>
      </c>
      <c r="I127" s="15">
        <v>4594</v>
      </c>
      <c r="J127" s="177">
        <f t="shared" si="4"/>
        <v>129249</v>
      </c>
    </row>
    <row r="128" spans="1:11" ht="20.100000000000001" customHeight="1" x14ac:dyDescent="0.2">
      <c r="A128" s="161" t="s">
        <v>169</v>
      </c>
      <c r="B128" s="15">
        <v>916</v>
      </c>
      <c r="C128" s="15">
        <v>619</v>
      </c>
      <c r="D128" s="15">
        <v>3339</v>
      </c>
      <c r="E128" s="15">
        <v>12</v>
      </c>
      <c r="F128" s="15">
        <v>193</v>
      </c>
      <c r="G128" s="15">
        <v>3529</v>
      </c>
      <c r="H128" s="15">
        <v>65843</v>
      </c>
      <c r="I128" s="15">
        <v>19941</v>
      </c>
      <c r="J128" s="177">
        <f t="shared" si="4"/>
        <v>94392</v>
      </c>
    </row>
    <row r="129" spans="1:10" ht="20.100000000000001" customHeight="1" x14ac:dyDescent="0.2">
      <c r="A129" s="161" t="s">
        <v>170</v>
      </c>
      <c r="B129" s="15">
        <v>25944</v>
      </c>
      <c r="C129" s="15">
        <v>53957</v>
      </c>
      <c r="D129" s="15">
        <v>1512</v>
      </c>
      <c r="E129" s="15">
        <v>4832</v>
      </c>
      <c r="F129" s="15">
        <v>119607</v>
      </c>
      <c r="G129" s="15">
        <v>11094</v>
      </c>
      <c r="H129" s="15">
        <v>323</v>
      </c>
      <c r="I129" s="15">
        <v>298164</v>
      </c>
      <c r="J129" s="177">
        <f t="shared" si="4"/>
        <v>515433</v>
      </c>
    </row>
    <row r="130" spans="1:10" ht="20.100000000000001" customHeight="1" x14ac:dyDescent="0.2">
      <c r="A130" s="161" t="s">
        <v>171</v>
      </c>
      <c r="B130" s="15">
        <v>4262</v>
      </c>
      <c r="C130" s="15">
        <v>16090</v>
      </c>
      <c r="D130" s="15">
        <v>13</v>
      </c>
      <c r="E130" s="15">
        <v>841</v>
      </c>
      <c r="F130" s="15">
        <v>6994</v>
      </c>
      <c r="G130" s="15">
        <v>0</v>
      </c>
      <c r="H130" s="15">
        <v>0</v>
      </c>
      <c r="I130" s="15">
        <v>2939</v>
      </c>
      <c r="J130" s="177">
        <f t="shared" si="4"/>
        <v>31139</v>
      </c>
    </row>
    <row r="131" spans="1:10" ht="20.100000000000001" customHeight="1" x14ac:dyDescent="0.2">
      <c r="A131" s="161" t="s">
        <v>172</v>
      </c>
      <c r="B131" s="15">
        <v>1547</v>
      </c>
      <c r="C131" s="15">
        <v>262</v>
      </c>
      <c r="D131" s="15">
        <v>0</v>
      </c>
      <c r="E131" s="15">
        <v>97</v>
      </c>
      <c r="F131" s="15">
        <v>2717</v>
      </c>
      <c r="G131" s="15">
        <v>13749</v>
      </c>
      <c r="H131" s="15">
        <v>44</v>
      </c>
      <c r="I131" s="15">
        <v>10567</v>
      </c>
      <c r="J131" s="177">
        <f t="shared" si="4"/>
        <v>28983</v>
      </c>
    </row>
    <row r="132" spans="1:10" ht="20.100000000000001" customHeight="1" x14ac:dyDescent="0.2">
      <c r="A132" s="161" t="s">
        <v>173</v>
      </c>
      <c r="B132" s="15">
        <v>1687001</v>
      </c>
      <c r="C132" s="15">
        <v>544300</v>
      </c>
      <c r="D132" s="15">
        <v>11126794</v>
      </c>
      <c r="E132" s="15">
        <v>137938</v>
      </c>
      <c r="F132" s="15">
        <v>1253698</v>
      </c>
      <c r="G132" s="15">
        <v>4395348</v>
      </c>
      <c r="H132" s="15">
        <v>877202</v>
      </c>
      <c r="I132" s="15">
        <v>424493</v>
      </c>
      <c r="J132" s="177">
        <f t="shared" si="4"/>
        <v>20446774</v>
      </c>
    </row>
    <row r="133" spans="1:10" ht="20.100000000000001" customHeight="1" thickBot="1" x14ac:dyDescent="0.25">
      <c r="A133" s="162" t="s">
        <v>174</v>
      </c>
      <c r="B133" s="178">
        <v>397840</v>
      </c>
      <c r="C133" s="178">
        <v>256780</v>
      </c>
      <c r="D133" s="178">
        <v>119322</v>
      </c>
      <c r="E133" s="178">
        <v>438778</v>
      </c>
      <c r="F133" s="178">
        <v>80607</v>
      </c>
      <c r="G133" s="178">
        <v>378841</v>
      </c>
      <c r="H133" s="178">
        <v>201247</v>
      </c>
      <c r="I133" s="178">
        <v>154651</v>
      </c>
      <c r="J133" s="179">
        <f t="shared" si="4"/>
        <v>2028066</v>
      </c>
    </row>
    <row r="134" spans="1:10" x14ac:dyDescent="0.2">
      <c r="A134" s="109" t="s">
        <v>159</v>
      </c>
      <c r="B134" s="110"/>
      <c r="C134" s="110"/>
      <c r="D134" s="110"/>
      <c r="E134" s="103"/>
      <c r="F134" s="103"/>
      <c r="G134" s="103"/>
      <c r="H134" s="103"/>
      <c r="I134" s="103"/>
      <c r="J134" s="105"/>
    </row>
    <row r="135" spans="1:10" x14ac:dyDescent="0.2">
      <c r="A135" s="111" t="s">
        <v>175</v>
      </c>
      <c r="B135" s="110"/>
      <c r="C135" s="110"/>
      <c r="D135" s="110"/>
      <c r="E135" s="103"/>
      <c r="F135" s="103"/>
      <c r="G135" s="103"/>
      <c r="H135" s="103"/>
      <c r="I135" s="103"/>
      <c r="J135" s="103"/>
    </row>
    <row r="136" spans="1:10" x14ac:dyDescent="0.2">
      <c r="A136" s="111" t="s">
        <v>176</v>
      </c>
      <c r="B136" s="110"/>
      <c r="C136" s="110"/>
      <c r="D136" s="110"/>
      <c r="E136" s="103"/>
      <c r="F136" s="103"/>
      <c r="G136" s="103"/>
      <c r="H136" s="103"/>
      <c r="I136" s="103"/>
      <c r="J136" s="103"/>
    </row>
    <row r="137" spans="1:10" x14ac:dyDescent="0.2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</row>
    <row r="138" spans="1:10" x14ac:dyDescent="0.2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</row>
    <row r="139" spans="1:10" x14ac:dyDescent="0.2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</row>
    <row r="140" spans="1:10" x14ac:dyDescent="0.2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</row>
    <row r="141" spans="1:10" x14ac:dyDescent="0.2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</row>
    <row r="142" spans="1:10" x14ac:dyDescent="0.2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</row>
    <row r="143" spans="1:10" x14ac:dyDescent="0.2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</row>
    <row r="144" spans="1:10" x14ac:dyDescent="0.2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</row>
    <row r="145" spans="1:10" x14ac:dyDescent="0.2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</row>
    <row r="146" spans="1:10" x14ac:dyDescent="0.2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</row>
  </sheetData>
  <mergeCells count="6">
    <mergeCell ref="A97:J97"/>
    <mergeCell ref="A6:J6"/>
    <mergeCell ref="A7:J7"/>
    <mergeCell ref="A51:J51"/>
    <mergeCell ref="A52:J52"/>
    <mergeCell ref="A96:J9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66"/>
  <sheetViews>
    <sheetView workbookViewId="0">
      <selection activeCell="J5" sqref="J5"/>
    </sheetView>
  </sheetViews>
  <sheetFormatPr baseColWidth="10" defaultRowHeight="15" x14ac:dyDescent="0.25"/>
  <cols>
    <col min="1" max="10" width="16.7109375" customWidth="1"/>
    <col min="11" max="18" width="11.42578125" style="69"/>
    <col min="257" max="257" width="17" customWidth="1"/>
    <col min="258" max="258" width="13.42578125" customWidth="1"/>
    <col min="259" max="259" width="14.28515625" customWidth="1"/>
    <col min="260" max="260" width="14.85546875" customWidth="1"/>
    <col min="261" max="261" width="15" customWidth="1"/>
    <col min="262" max="262" width="13.85546875" customWidth="1"/>
    <col min="263" max="263" width="14.140625" customWidth="1"/>
    <col min="264" max="264" width="14" customWidth="1"/>
    <col min="265" max="265" width="13.7109375" customWidth="1"/>
    <col min="266" max="266" width="18" customWidth="1"/>
    <col min="513" max="513" width="17" customWidth="1"/>
    <col min="514" max="514" width="13.42578125" customWidth="1"/>
    <col min="515" max="515" width="14.28515625" customWidth="1"/>
    <col min="516" max="516" width="14.85546875" customWidth="1"/>
    <col min="517" max="517" width="15" customWidth="1"/>
    <col min="518" max="518" width="13.85546875" customWidth="1"/>
    <col min="519" max="519" width="14.140625" customWidth="1"/>
    <col min="520" max="520" width="14" customWidth="1"/>
    <col min="521" max="521" width="13.7109375" customWidth="1"/>
    <col min="522" max="522" width="18" customWidth="1"/>
    <col min="769" max="769" width="17" customWidth="1"/>
    <col min="770" max="770" width="13.42578125" customWidth="1"/>
    <col min="771" max="771" width="14.28515625" customWidth="1"/>
    <col min="772" max="772" width="14.85546875" customWidth="1"/>
    <col min="773" max="773" width="15" customWidth="1"/>
    <col min="774" max="774" width="13.85546875" customWidth="1"/>
    <col min="775" max="775" width="14.140625" customWidth="1"/>
    <col min="776" max="776" width="14" customWidth="1"/>
    <col min="777" max="777" width="13.7109375" customWidth="1"/>
    <col min="778" max="778" width="18" customWidth="1"/>
    <col min="1025" max="1025" width="17" customWidth="1"/>
    <col min="1026" max="1026" width="13.42578125" customWidth="1"/>
    <col min="1027" max="1027" width="14.28515625" customWidth="1"/>
    <col min="1028" max="1028" width="14.85546875" customWidth="1"/>
    <col min="1029" max="1029" width="15" customWidth="1"/>
    <col min="1030" max="1030" width="13.85546875" customWidth="1"/>
    <col min="1031" max="1031" width="14.140625" customWidth="1"/>
    <col min="1032" max="1032" width="14" customWidth="1"/>
    <col min="1033" max="1033" width="13.7109375" customWidth="1"/>
    <col min="1034" max="1034" width="18" customWidth="1"/>
    <col min="1281" max="1281" width="17" customWidth="1"/>
    <col min="1282" max="1282" width="13.42578125" customWidth="1"/>
    <col min="1283" max="1283" width="14.28515625" customWidth="1"/>
    <col min="1284" max="1284" width="14.85546875" customWidth="1"/>
    <col min="1285" max="1285" width="15" customWidth="1"/>
    <col min="1286" max="1286" width="13.85546875" customWidth="1"/>
    <col min="1287" max="1287" width="14.140625" customWidth="1"/>
    <col min="1288" max="1288" width="14" customWidth="1"/>
    <col min="1289" max="1289" width="13.7109375" customWidth="1"/>
    <col min="1290" max="1290" width="18" customWidth="1"/>
    <col min="1537" max="1537" width="17" customWidth="1"/>
    <col min="1538" max="1538" width="13.42578125" customWidth="1"/>
    <col min="1539" max="1539" width="14.28515625" customWidth="1"/>
    <col min="1540" max="1540" width="14.85546875" customWidth="1"/>
    <col min="1541" max="1541" width="15" customWidth="1"/>
    <col min="1542" max="1542" width="13.85546875" customWidth="1"/>
    <col min="1543" max="1543" width="14.140625" customWidth="1"/>
    <col min="1544" max="1544" width="14" customWidth="1"/>
    <col min="1545" max="1545" width="13.7109375" customWidth="1"/>
    <col min="1546" max="1546" width="18" customWidth="1"/>
    <col min="1793" max="1793" width="17" customWidth="1"/>
    <col min="1794" max="1794" width="13.42578125" customWidth="1"/>
    <col min="1795" max="1795" width="14.28515625" customWidth="1"/>
    <col min="1796" max="1796" width="14.85546875" customWidth="1"/>
    <col min="1797" max="1797" width="15" customWidth="1"/>
    <col min="1798" max="1798" width="13.85546875" customWidth="1"/>
    <col min="1799" max="1799" width="14.140625" customWidth="1"/>
    <col min="1800" max="1800" width="14" customWidth="1"/>
    <col min="1801" max="1801" width="13.7109375" customWidth="1"/>
    <col min="1802" max="1802" width="18" customWidth="1"/>
    <col min="2049" max="2049" width="17" customWidth="1"/>
    <col min="2050" max="2050" width="13.42578125" customWidth="1"/>
    <col min="2051" max="2051" width="14.28515625" customWidth="1"/>
    <col min="2052" max="2052" width="14.85546875" customWidth="1"/>
    <col min="2053" max="2053" width="15" customWidth="1"/>
    <col min="2054" max="2054" width="13.85546875" customWidth="1"/>
    <col min="2055" max="2055" width="14.140625" customWidth="1"/>
    <col min="2056" max="2056" width="14" customWidth="1"/>
    <col min="2057" max="2057" width="13.7109375" customWidth="1"/>
    <col min="2058" max="2058" width="18" customWidth="1"/>
    <col min="2305" max="2305" width="17" customWidth="1"/>
    <col min="2306" max="2306" width="13.42578125" customWidth="1"/>
    <col min="2307" max="2307" width="14.28515625" customWidth="1"/>
    <col min="2308" max="2308" width="14.85546875" customWidth="1"/>
    <col min="2309" max="2309" width="15" customWidth="1"/>
    <col min="2310" max="2310" width="13.85546875" customWidth="1"/>
    <col min="2311" max="2311" width="14.140625" customWidth="1"/>
    <col min="2312" max="2312" width="14" customWidth="1"/>
    <col min="2313" max="2313" width="13.7109375" customWidth="1"/>
    <col min="2314" max="2314" width="18" customWidth="1"/>
    <col min="2561" max="2561" width="17" customWidth="1"/>
    <col min="2562" max="2562" width="13.42578125" customWidth="1"/>
    <col min="2563" max="2563" width="14.28515625" customWidth="1"/>
    <col min="2564" max="2564" width="14.85546875" customWidth="1"/>
    <col min="2565" max="2565" width="15" customWidth="1"/>
    <col min="2566" max="2566" width="13.85546875" customWidth="1"/>
    <col min="2567" max="2567" width="14.140625" customWidth="1"/>
    <col min="2568" max="2568" width="14" customWidth="1"/>
    <col min="2569" max="2569" width="13.7109375" customWidth="1"/>
    <col min="2570" max="2570" width="18" customWidth="1"/>
    <col min="2817" max="2817" width="17" customWidth="1"/>
    <col min="2818" max="2818" width="13.42578125" customWidth="1"/>
    <col min="2819" max="2819" width="14.28515625" customWidth="1"/>
    <col min="2820" max="2820" width="14.85546875" customWidth="1"/>
    <col min="2821" max="2821" width="15" customWidth="1"/>
    <col min="2822" max="2822" width="13.85546875" customWidth="1"/>
    <col min="2823" max="2823" width="14.140625" customWidth="1"/>
    <col min="2824" max="2824" width="14" customWidth="1"/>
    <col min="2825" max="2825" width="13.7109375" customWidth="1"/>
    <col min="2826" max="2826" width="18" customWidth="1"/>
    <col min="3073" max="3073" width="17" customWidth="1"/>
    <col min="3074" max="3074" width="13.42578125" customWidth="1"/>
    <col min="3075" max="3075" width="14.28515625" customWidth="1"/>
    <col min="3076" max="3076" width="14.85546875" customWidth="1"/>
    <col min="3077" max="3077" width="15" customWidth="1"/>
    <col min="3078" max="3078" width="13.85546875" customWidth="1"/>
    <col min="3079" max="3079" width="14.140625" customWidth="1"/>
    <col min="3080" max="3080" width="14" customWidth="1"/>
    <col min="3081" max="3081" width="13.7109375" customWidth="1"/>
    <col min="3082" max="3082" width="18" customWidth="1"/>
    <col min="3329" max="3329" width="17" customWidth="1"/>
    <col min="3330" max="3330" width="13.42578125" customWidth="1"/>
    <col min="3331" max="3331" width="14.28515625" customWidth="1"/>
    <col min="3332" max="3332" width="14.85546875" customWidth="1"/>
    <col min="3333" max="3333" width="15" customWidth="1"/>
    <col min="3334" max="3334" width="13.85546875" customWidth="1"/>
    <col min="3335" max="3335" width="14.140625" customWidth="1"/>
    <col min="3336" max="3336" width="14" customWidth="1"/>
    <col min="3337" max="3337" width="13.7109375" customWidth="1"/>
    <col min="3338" max="3338" width="18" customWidth="1"/>
    <col min="3585" max="3585" width="17" customWidth="1"/>
    <col min="3586" max="3586" width="13.42578125" customWidth="1"/>
    <col min="3587" max="3587" width="14.28515625" customWidth="1"/>
    <col min="3588" max="3588" width="14.85546875" customWidth="1"/>
    <col min="3589" max="3589" width="15" customWidth="1"/>
    <col min="3590" max="3590" width="13.85546875" customWidth="1"/>
    <col min="3591" max="3591" width="14.140625" customWidth="1"/>
    <col min="3592" max="3592" width="14" customWidth="1"/>
    <col min="3593" max="3593" width="13.7109375" customWidth="1"/>
    <col min="3594" max="3594" width="18" customWidth="1"/>
    <col min="3841" max="3841" width="17" customWidth="1"/>
    <col min="3842" max="3842" width="13.42578125" customWidth="1"/>
    <col min="3843" max="3843" width="14.28515625" customWidth="1"/>
    <col min="3844" max="3844" width="14.85546875" customWidth="1"/>
    <col min="3845" max="3845" width="15" customWidth="1"/>
    <col min="3846" max="3846" width="13.85546875" customWidth="1"/>
    <col min="3847" max="3847" width="14.140625" customWidth="1"/>
    <col min="3848" max="3848" width="14" customWidth="1"/>
    <col min="3849" max="3849" width="13.7109375" customWidth="1"/>
    <col min="3850" max="3850" width="18" customWidth="1"/>
    <col min="4097" max="4097" width="17" customWidth="1"/>
    <col min="4098" max="4098" width="13.42578125" customWidth="1"/>
    <col min="4099" max="4099" width="14.28515625" customWidth="1"/>
    <col min="4100" max="4100" width="14.85546875" customWidth="1"/>
    <col min="4101" max="4101" width="15" customWidth="1"/>
    <col min="4102" max="4102" width="13.85546875" customWidth="1"/>
    <col min="4103" max="4103" width="14.140625" customWidth="1"/>
    <col min="4104" max="4104" width="14" customWidth="1"/>
    <col min="4105" max="4105" width="13.7109375" customWidth="1"/>
    <col min="4106" max="4106" width="18" customWidth="1"/>
    <col min="4353" max="4353" width="17" customWidth="1"/>
    <col min="4354" max="4354" width="13.42578125" customWidth="1"/>
    <col min="4355" max="4355" width="14.28515625" customWidth="1"/>
    <col min="4356" max="4356" width="14.85546875" customWidth="1"/>
    <col min="4357" max="4357" width="15" customWidth="1"/>
    <col min="4358" max="4358" width="13.85546875" customWidth="1"/>
    <col min="4359" max="4359" width="14.140625" customWidth="1"/>
    <col min="4360" max="4360" width="14" customWidth="1"/>
    <col min="4361" max="4361" width="13.7109375" customWidth="1"/>
    <col min="4362" max="4362" width="18" customWidth="1"/>
    <col min="4609" max="4609" width="17" customWidth="1"/>
    <col min="4610" max="4610" width="13.42578125" customWidth="1"/>
    <col min="4611" max="4611" width="14.28515625" customWidth="1"/>
    <col min="4612" max="4612" width="14.85546875" customWidth="1"/>
    <col min="4613" max="4613" width="15" customWidth="1"/>
    <col min="4614" max="4614" width="13.85546875" customWidth="1"/>
    <col min="4615" max="4615" width="14.140625" customWidth="1"/>
    <col min="4616" max="4616" width="14" customWidth="1"/>
    <col min="4617" max="4617" width="13.7109375" customWidth="1"/>
    <col min="4618" max="4618" width="18" customWidth="1"/>
    <col min="4865" max="4865" width="17" customWidth="1"/>
    <col min="4866" max="4866" width="13.42578125" customWidth="1"/>
    <col min="4867" max="4867" width="14.28515625" customWidth="1"/>
    <col min="4868" max="4868" width="14.85546875" customWidth="1"/>
    <col min="4869" max="4869" width="15" customWidth="1"/>
    <col min="4870" max="4870" width="13.85546875" customWidth="1"/>
    <col min="4871" max="4871" width="14.140625" customWidth="1"/>
    <col min="4872" max="4872" width="14" customWidth="1"/>
    <col min="4873" max="4873" width="13.7109375" customWidth="1"/>
    <col min="4874" max="4874" width="18" customWidth="1"/>
    <col min="5121" max="5121" width="17" customWidth="1"/>
    <col min="5122" max="5122" width="13.42578125" customWidth="1"/>
    <col min="5123" max="5123" width="14.28515625" customWidth="1"/>
    <col min="5124" max="5124" width="14.85546875" customWidth="1"/>
    <col min="5125" max="5125" width="15" customWidth="1"/>
    <col min="5126" max="5126" width="13.85546875" customWidth="1"/>
    <col min="5127" max="5127" width="14.140625" customWidth="1"/>
    <col min="5128" max="5128" width="14" customWidth="1"/>
    <col min="5129" max="5129" width="13.7109375" customWidth="1"/>
    <col min="5130" max="5130" width="18" customWidth="1"/>
    <col min="5377" max="5377" width="17" customWidth="1"/>
    <col min="5378" max="5378" width="13.42578125" customWidth="1"/>
    <col min="5379" max="5379" width="14.28515625" customWidth="1"/>
    <col min="5380" max="5380" width="14.85546875" customWidth="1"/>
    <col min="5381" max="5381" width="15" customWidth="1"/>
    <col min="5382" max="5382" width="13.85546875" customWidth="1"/>
    <col min="5383" max="5383" width="14.140625" customWidth="1"/>
    <col min="5384" max="5384" width="14" customWidth="1"/>
    <col min="5385" max="5385" width="13.7109375" customWidth="1"/>
    <col min="5386" max="5386" width="18" customWidth="1"/>
    <col min="5633" max="5633" width="17" customWidth="1"/>
    <col min="5634" max="5634" width="13.42578125" customWidth="1"/>
    <col min="5635" max="5635" width="14.28515625" customWidth="1"/>
    <col min="5636" max="5636" width="14.85546875" customWidth="1"/>
    <col min="5637" max="5637" width="15" customWidth="1"/>
    <col min="5638" max="5638" width="13.85546875" customWidth="1"/>
    <col min="5639" max="5639" width="14.140625" customWidth="1"/>
    <col min="5640" max="5640" width="14" customWidth="1"/>
    <col min="5641" max="5641" width="13.7109375" customWidth="1"/>
    <col min="5642" max="5642" width="18" customWidth="1"/>
    <col min="5889" max="5889" width="17" customWidth="1"/>
    <col min="5890" max="5890" width="13.42578125" customWidth="1"/>
    <col min="5891" max="5891" width="14.28515625" customWidth="1"/>
    <col min="5892" max="5892" width="14.85546875" customWidth="1"/>
    <col min="5893" max="5893" width="15" customWidth="1"/>
    <col min="5894" max="5894" width="13.85546875" customWidth="1"/>
    <col min="5895" max="5895" width="14.140625" customWidth="1"/>
    <col min="5896" max="5896" width="14" customWidth="1"/>
    <col min="5897" max="5897" width="13.7109375" customWidth="1"/>
    <col min="5898" max="5898" width="18" customWidth="1"/>
    <col min="6145" max="6145" width="17" customWidth="1"/>
    <col min="6146" max="6146" width="13.42578125" customWidth="1"/>
    <col min="6147" max="6147" width="14.28515625" customWidth="1"/>
    <col min="6148" max="6148" width="14.85546875" customWidth="1"/>
    <col min="6149" max="6149" width="15" customWidth="1"/>
    <col min="6150" max="6150" width="13.85546875" customWidth="1"/>
    <col min="6151" max="6151" width="14.140625" customWidth="1"/>
    <col min="6152" max="6152" width="14" customWidth="1"/>
    <col min="6153" max="6153" width="13.7109375" customWidth="1"/>
    <col min="6154" max="6154" width="18" customWidth="1"/>
    <col min="6401" max="6401" width="17" customWidth="1"/>
    <col min="6402" max="6402" width="13.42578125" customWidth="1"/>
    <col min="6403" max="6403" width="14.28515625" customWidth="1"/>
    <col min="6404" max="6404" width="14.85546875" customWidth="1"/>
    <col min="6405" max="6405" width="15" customWidth="1"/>
    <col min="6406" max="6406" width="13.85546875" customWidth="1"/>
    <col min="6407" max="6407" width="14.140625" customWidth="1"/>
    <col min="6408" max="6408" width="14" customWidth="1"/>
    <col min="6409" max="6409" width="13.7109375" customWidth="1"/>
    <col min="6410" max="6410" width="18" customWidth="1"/>
    <col min="6657" max="6657" width="17" customWidth="1"/>
    <col min="6658" max="6658" width="13.42578125" customWidth="1"/>
    <col min="6659" max="6659" width="14.28515625" customWidth="1"/>
    <col min="6660" max="6660" width="14.85546875" customWidth="1"/>
    <col min="6661" max="6661" width="15" customWidth="1"/>
    <col min="6662" max="6662" width="13.85546875" customWidth="1"/>
    <col min="6663" max="6663" width="14.140625" customWidth="1"/>
    <col min="6664" max="6664" width="14" customWidth="1"/>
    <col min="6665" max="6665" width="13.7109375" customWidth="1"/>
    <col min="6666" max="6666" width="18" customWidth="1"/>
    <col min="6913" max="6913" width="17" customWidth="1"/>
    <col min="6914" max="6914" width="13.42578125" customWidth="1"/>
    <col min="6915" max="6915" width="14.28515625" customWidth="1"/>
    <col min="6916" max="6916" width="14.85546875" customWidth="1"/>
    <col min="6917" max="6917" width="15" customWidth="1"/>
    <col min="6918" max="6918" width="13.85546875" customWidth="1"/>
    <col min="6919" max="6919" width="14.140625" customWidth="1"/>
    <col min="6920" max="6920" width="14" customWidth="1"/>
    <col min="6921" max="6921" width="13.7109375" customWidth="1"/>
    <col min="6922" max="6922" width="18" customWidth="1"/>
    <col min="7169" max="7169" width="17" customWidth="1"/>
    <col min="7170" max="7170" width="13.42578125" customWidth="1"/>
    <col min="7171" max="7171" width="14.28515625" customWidth="1"/>
    <col min="7172" max="7172" width="14.85546875" customWidth="1"/>
    <col min="7173" max="7173" width="15" customWidth="1"/>
    <col min="7174" max="7174" width="13.85546875" customWidth="1"/>
    <col min="7175" max="7175" width="14.140625" customWidth="1"/>
    <col min="7176" max="7176" width="14" customWidth="1"/>
    <col min="7177" max="7177" width="13.7109375" customWidth="1"/>
    <col min="7178" max="7178" width="18" customWidth="1"/>
    <col min="7425" max="7425" width="17" customWidth="1"/>
    <col min="7426" max="7426" width="13.42578125" customWidth="1"/>
    <col min="7427" max="7427" width="14.28515625" customWidth="1"/>
    <col min="7428" max="7428" width="14.85546875" customWidth="1"/>
    <col min="7429" max="7429" width="15" customWidth="1"/>
    <col min="7430" max="7430" width="13.85546875" customWidth="1"/>
    <col min="7431" max="7431" width="14.140625" customWidth="1"/>
    <col min="7432" max="7432" width="14" customWidth="1"/>
    <col min="7433" max="7433" width="13.7109375" customWidth="1"/>
    <col min="7434" max="7434" width="18" customWidth="1"/>
    <col min="7681" max="7681" width="17" customWidth="1"/>
    <col min="7682" max="7682" width="13.42578125" customWidth="1"/>
    <col min="7683" max="7683" width="14.28515625" customWidth="1"/>
    <col min="7684" max="7684" width="14.85546875" customWidth="1"/>
    <col min="7685" max="7685" width="15" customWidth="1"/>
    <col min="7686" max="7686" width="13.85546875" customWidth="1"/>
    <col min="7687" max="7687" width="14.140625" customWidth="1"/>
    <col min="7688" max="7688" width="14" customWidth="1"/>
    <col min="7689" max="7689" width="13.7109375" customWidth="1"/>
    <col min="7690" max="7690" width="18" customWidth="1"/>
    <col min="7937" max="7937" width="17" customWidth="1"/>
    <col min="7938" max="7938" width="13.42578125" customWidth="1"/>
    <col min="7939" max="7939" width="14.28515625" customWidth="1"/>
    <col min="7940" max="7940" width="14.85546875" customWidth="1"/>
    <col min="7941" max="7941" width="15" customWidth="1"/>
    <col min="7942" max="7942" width="13.85546875" customWidth="1"/>
    <col min="7943" max="7943" width="14.140625" customWidth="1"/>
    <col min="7944" max="7944" width="14" customWidth="1"/>
    <col min="7945" max="7945" width="13.7109375" customWidth="1"/>
    <col min="7946" max="7946" width="18" customWidth="1"/>
    <col min="8193" max="8193" width="17" customWidth="1"/>
    <col min="8194" max="8194" width="13.42578125" customWidth="1"/>
    <col min="8195" max="8195" width="14.28515625" customWidth="1"/>
    <col min="8196" max="8196" width="14.85546875" customWidth="1"/>
    <col min="8197" max="8197" width="15" customWidth="1"/>
    <col min="8198" max="8198" width="13.85546875" customWidth="1"/>
    <col min="8199" max="8199" width="14.140625" customWidth="1"/>
    <col min="8200" max="8200" width="14" customWidth="1"/>
    <col min="8201" max="8201" width="13.7109375" customWidth="1"/>
    <col min="8202" max="8202" width="18" customWidth="1"/>
    <col min="8449" max="8449" width="17" customWidth="1"/>
    <col min="8450" max="8450" width="13.42578125" customWidth="1"/>
    <col min="8451" max="8451" width="14.28515625" customWidth="1"/>
    <col min="8452" max="8452" width="14.85546875" customWidth="1"/>
    <col min="8453" max="8453" width="15" customWidth="1"/>
    <col min="8454" max="8454" width="13.85546875" customWidth="1"/>
    <col min="8455" max="8455" width="14.140625" customWidth="1"/>
    <col min="8456" max="8456" width="14" customWidth="1"/>
    <col min="8457" max="8457" width="13.7109375" customWidth="1"/>
    <col min="8458" max="8458" width="18" customWidth="1"/>
    <col min="8705" max="8705" width="17" customWidth="1"/>
    <col min="8706" max="8706" width="13.42578125" customWidth="1"/>
    <col min="8707" max="8707" width="14.28515625" customWidth="1"/>
    <col min="8708" max="8708" width="14.85546875" customWidth="1"/>
    <col min="8709" max="8709" width="15" customWidth="1"/>
    <col min="8710" max="8710" width="13.85546875" customWidth="1"/>
    <col min="8711" max="8711" width="14.140625" customWidth="1"/>
    <col min="8712" max="8712" width="14" customWidth="1"/>
    <col min="8713" max="8713" width="13.7109375" customWidth="1"/>
    <col min="8714" max="8714" width="18" customWidth="1"/>
    <col min="8961" max="8961" width="17" customWidth="1"/>
    <col min="8962" max="8962" width="13.42578125" customWidth="1"/>
    <col min="8963" max="8963" width="14.28515625" customWidth="1"/>
    <col min="8964" max="8964" width="14.85546875" customWidth="1"/>
    <col min="8965" max="8965" width="15" customWidth="1"/>
    <col min="8966" max="8966" width="13.85546875" customWidth="1"/>
    <col min="8967" max="8967" width="14.140625" customWidth="1"/>
    <col min="8968" max="8968" width="14" customWidth="1"/>
    <col min="8969" max="8969" width="13.7109375" customWidth="1"/>
    <col min="8970" max="8970" width="18" customWidth="1"/>
    <col min="9217" max="9217" width="17" customWidth="1"/>
    <col min="9218" max="9218" width="13.42578125" customWidth="1"/>
    <col min="9219" max="9219" width="14.28515625" customWidth="1"/>
    <col min="9220" max="9220" width="14.85546875" customWidth="1"/>
    <col min="9221" max="9221" width="15" customWidth="1"/>
    <col min="9222" max="9222" width="13.85546875" customWidth="1"/>
    <col min="9223" max="9223" width="14.140625" customWidth="1"/>
    <col min="9224" max="9224" width="14" customWidth="1"/>
    <col min="9225" max="9225" width="13.7109375" customWidth="1"/>
    <col min="9226" max="9226" width="18" customWidth="1"/>
    <col min="9473" max="9473" width="17" customWidth="1"/>
    <col min="9474" max="9474" width="13.42578125" customWidth="1"/>
    <col min="9475" max="9475" width="14.28515625" customWidth="1"/>
    <col min="9476" max="9476" width="14.85546875" customWidth="1"/>
    <col min="9477" max="9477" width="15" customWidth="1"/>
    <col min="9478" max="9478" width="13.85546875" customWidth="1"/>
    <col min="9479" max="9479" width="14.140625" customWidth="1"/>
    <col min="9480" max="9480" width="14" customWidth="1"/>
    <col min="9481" max="9481" width="13.7109375" customWidth="1"/>
    <col min="9482" max="9482" width="18" customWidth="1"/>
    <col min="9729" max="9729" width="17" customWidth="1"/>
    <col min="9730" max="9730" width="13.42578125" customWidth="1"/>
    <col min="9731" max="9731" width="14.28515625" customWidth="1"/>
    <col min="9732" max="9732" width="14.85546875" customWidth="1"/>
    <col min="9733" max="9733" width="15" customWidth="1"/>
    <col min="9734" max="9734" width="13.85546875" customWidth="1"/>
    <col min="9735" max="9735" width="14.140625" customWidth="1"/>
    <col min="9736" max="9736" width="14" customWidth="1"/>
    <col min="9737" max="9737" width="13.7109375" customWidth="1"/>
    <col min="9738" max="9738" width="18" customWidth="1"/>
    <col min="9985" max="9985" width="17" customWidth="1"/>
    <col min="9986" max="9986" width="13.42578125" customWidth="1"/>
    <col min="9987" max="9987" width="14.28515625" customWidth="1"/>
    <col min="9988" max="9988" width="14.85546875" customWidth="1"/>
    <col min="9989" max="9989" width="15" customWidth="1"/>
    <col min="9990" max="9990" width="13.85546875" customWidth="1"/>
    <col min="9991" max="9991" width="14.140625" customWidth="1"/>
    <col min="9992" max="9992" width="14" customWidth="1"/>
    <col min="9993" max="9993" width="13.7109375" customWidth="1"/>
    <col min="9994" max="9994" width="18" customWidth="1"/>
    <col min="10241" max="10241" width="17" customWidth="1"/>
    <col min="10242" max="10242" width="13.42578125" customWidth="1"/>
    <col min="10243" max="10243" width="14.28515625" customWidth="1"/>
    <col min="10244" max="10244" width="14.85546875" customWidth="1"/>
    <col min="10245" max="10245" width="15" customWidth="1"/>
    <col min="10246" max="10246" width="13.85546875" customWidth="1"/>
    <col min="10247" max="10247" width="14.140625" customWidth="1"/>
    <col min="10248" max="10248" width="14" customWidth="1"/>
    <col min="10249" max="10249" width="13.7109375" customWidth="1"/>
    <col min="10250" max="10250" width="18" customWidth="1"/>
    <col min="10497" max="10497" width="17" customWidth="1"/>
    <col min="10498" max="10498" width="13.42578125" customWidth="1"/>
    <col min="10499" max="10499" width="14.28515625" customWidth="1"/>
    <col min="10500" max="10500" width="14.85546875" customWidth="1"/>
    <col min="10501" max="10501" width="15" customWidth="1"/>
    <col min="10502" max="10502" width="13.85546875" customWidth="1"/>
    <col min="10503" max="10503" width="14.140625" customWidth="1"/>
    <col min="10504" max="10504" width="14" customWidth="1"/>
    <col min="10505" max="10505" width="13.7109375" customWidth="1"/>
    <col min="10506" max="10506" width="18" customWidth="1"/>
    <col min="10753" max="10753" width="17" customWidth="1"/>
    <col min="10754" max="10754" width="13.42578125" customWidth="1"/>
    <col min="10755" max="10755" width="14.28515625" customWidth="1"/>
    <col min="10756" max="10756" width="14.85546875" customWidth="1"/>
    <col min="10757" max="10757" width="15" customWidth="1"/>
    <col min="10758" max="10758" width="13.85546875" customWidth="1"/>
    <col min="10759" max="10759" width="14.140625" customWidth="1"/>
    <col min="10760" max="10760" width="14" customWidth="1"/>
    <col min="10761" max="10761" width="13.7109375" customWidth="1"/>
    <col min="10762" max="10762" width="18" customWidth="1"/>
    <col min="11009" max="11009" width="17" customWidth="1"/>
    <col min="11010" max="11010" width="13.42578125" customWidth="1"/>
    <col min="11011" max="11011" width="14.28515625" customWidth="1"/>
    <col min="11012" max="11012" width="14.85546875" customWidth="1"/>
    <col min="11013" max="11013" width="15" customWidth="1"/>
    <col min="11014" max="11014" width="13.85546875" customWidth="1"/>
    <col min="11015" max="11015" width="14.140625" customWidth="1"/>
    <col min="11016" max="11016" width="14" customWidth="1"/>
    <col min="11017" max="11017" width="13.7109375" customWidth="1"/>
    <col min="11018" max="11018" width="18" customWidth="1"/>
    <col min="11265" max="11265" width="17" customWidth="1"/>
    <col min="11266" max="11266" width="13.42578125" customWidth="1"/>
    <col min="11267" max="11267" width="14.28515625" customWidth="1"/>
    <col min="11268" max="11268" width="14.85546875" customWidth="1"/>
    <col min="11269" max="11269" width="15" customWidth="1"/>
    <col min="11270" max="11270" width="13.85546875" customWidth="1"/>
    <col min="11271" max="11271" width="14.140625" customWidth="1"/>
    <col min="11272" max="11272" width="14" customWidth="1"/>
    <col min="11273" max="11273" width="13.7109375" customWidth="1"/>
    <col min="11274" max="11274" width="18" customWidth="1"/>
    <col min="11521" max="11521" width="17" customWidth="1"/>
    <col min="11522" max="11522" width="13.42578125" customWidth="1"/>
    <col min="11523" max="11523" width="14.28515625" customWidth="1"/>
    <col min="11524" max="11524" width="14.85546875" customWidth="1"/>
    <col min="11525" max="11525" width="15" customWidth="1"/>
    <col min="11526" max="11526" width="13.85546875" customWidth="1"/>
    <col min="11527" max="11527" width="14.140625" customWidth="1"/>
    <col min="11528" max="11528" width="14" customWidth="1"/>
    <col min="11529" max="11529" width="13.7109375" customWidth="1"/>
    <col min="11530" max="11530" width="18" customWidth="1"/>
    <col min="11777" max="11777" width="17" customWidth="1"/>
    <col min="11778" max="11778" width="13.42578125" customWidth="1"/>
    <col min="11779" max="11779" width="14.28515625" customWidth="1"/>
    <col min="11780" max="11780" width="14.85546875" customWidth="1"/>
    <col min="11781" max="11781" width="15" customWidth="1"/>
    <col min="11782" max="11782" width="13.85546875" customWidth="1"/>
    <col min="11783" max="11783" width="14.140625" customWidth="1"/>
    <col min="11784" max="11784" width="14" customWidth="1"/>
    <col min="11785" max="11785" width="13.7109375" customWidth="1"/>
    <col min="11786" max="11786" width="18" customWidth="1"/>
    <col min="12033" max="12033" width="17" customWidth="1"/>
    <col min="12034" max="12034" width="13.42578125" customWidth="1"/>
    <col min="12035" max="12035" width="14.28515625" customWidth="1"/>
    <col min="12036" max="12036" width="14.85546875" customWidth="1"/>
    <col min="12037" max="12037" width="15" customWidth="1"/>
    <col min="12038" max="12038" width="13.85546875" customWidth="1"/>
    <col min="12039" max="12039" width="14.140625" customWidth="1"/>
    <col min="12040" max="12040" width="14" customWidth="1"/>
    <col min="12041" max="12041" width="13.7109375" customWidth="1"/>
    <col min="12042" max="12042" width="18" customWidth="1"/>
    <col min="12289" max="12289" width="17" customWidth="1"/>
    <col min="12290" max="12290" width="13.42578125" customWidth="1"/>
    <col min="12291" max="12291" width="14.28515625" customWidth="1"/>
    <col min="12292" max="12292" width="14.85546875" customWidth="1"/>
    <col min="12293" max="12293" width="15" customWidth="1"/>
    <col min="12294" max="12294" width="13.85546875" customWidth="1"/>
    <col min="12295" max="12295" width="14.140625" customWidth="1"/>
    <col min="12296" max="12296" width="14" customWidth="1"/>
    <col min="12297" max="12297" width="13.7109375" customWidth="1"/>
    <col min="12298" max="12298" width="18" customWidth="1"/>
    <col min="12545" max="12545" width="17" customWidth="1"/>
    <col min="12546" max="12546" width="13.42578125" customWidth="1"/>
    <col min="12547" max="12547" width="14.28515625" customWidth="1"/>
    <col min="12548" max="12548" width="14.85546875" customWidth="1"/>
    <col min="12549" max="12549" width="15" customWidth="1"/>
    <col min="12550" max="12550" width="13.85546875" customWidth="1"/>
    <col min="12551" max="12551" width="14.140625" customWidth="1"/>
    <col min="12552" max="12552" width="14" customWidth="1"/>
    <col min="12553" max="12553" width="13.7109375" customWidth="1"/>
    <col min="12554" max="12554" width="18" customWidth="1"/>
    <col min="12801" max="12801" width="17" customWidth="1"/>
    <col min="12802" max="12802" width="13.42578125" customWidth="1"/>
    <col min="12803" max="12803" width="14.28515625" customWidth="1"/>
    <col min="12804" max="12804" width="14.85546875" customWidth="1"/>
    <col min="12805" max="12805" width="15" customWidth="1"/>
    <col min="12806" max="12806" width="13.85546875" customWidth="1"/>
    <col min="12807" max="12807" width="14.140625" customWidth="1"/>
    <col min="12808" max="12808" width="14" customWidth="1"/>
    <col min="12809" max="12809" width="13.7109375" customWidth="1"/>
    <col min="12810" max="12810" width="18" customWidth="1"/>
    <col min="13057" max="13057" width="17" customWidth="1"/>
    <col min="13058" max="13058" width="13.42578125" customWidth="1"/>
    <col min="13059" max="13059" width="14.28515625" customWidth="1"/>
    <col min="13060" max="13060" width="14.85546875" customWidth="1"/>
    <col min="13061" max="13061" width="15" customWidth="1"/>
    <col min="13062" max="13062" width="13.85546875" customWidth="1"/>
    <col min="13063" max="13063" width="14.140625" customWidth="1"/>
    <col min="13064" max="13064" width="14" customWidth="1"/>
    <col min="13065" max="13065" width="13.7109375" customWidth="1"/>
    <col min="13066" max="13066" width="18" customWidth="1"/>
    <col min="13313" max="13313" width="17" customWidth="1"/>
    <col min="13314" max="13314" width="13.42578125" customWidth="1"/>
    <col min="13315" max="13315" width="14.28515625" customWidth="1"/>
    <col min="13316" max="13316" width="14.85546875" customWidth="1"/>
    <col min="13317" max="13317" width="15" customWidth="1"/>
    <col min="13318" max="13318" width="13.85546875" customWidth="1"/>
    <col min="13319" max="13319" width="14.140625" customWidth="1"/>
    <col min="13320" max="13320" width="14" customWidth="1"/>
    <col min="13321" max="13321" width="13.7109375" customWidth="1"/>
    <col min="13322" max="13322" width="18" customWidth="1"/>
    <col min="13569" max="13569" width="17" customWidth="1"/>
    <col min="13570" max="13570" width="13.42578125" customWidth="1"/>
    <col min="13571" max="13571" width="14.28515625" customWidth="1"/>
    <col min="13572" max="13572" width="14.85546875" customWidth="1"/>
    <col min="13573" max="13573" width="15" customWidth="1"/>
    <col min="13574" max="13574" width="13.85546875" customWidth="1"/>
    <col min="13575" max="13575" width="14.140625" customWidth="1"/>
    <col min="13576" max="13576" width="14" customWidth="1"/>
    <col min="13577" max="13577" width="13.7109375" customWidth="1"/>
    <col min="13578" max="13578" width="18" customWidth="1"/>
    <col min="13825" max="13825" width="17" customWidth="1"/>
    <col min="13826" max="13826" width="13.42578125" customWidth="1"/>
    <col min="13827" max="13827" width="14.28515625" customWidth="1"/>
    <col min="13828" max="13828" width="14.85546875" customWidth="1"/>
    <col min="13829" max="13829" width="15" customWidth="1"/>
    <col min="13830" max="13830" width="13.85546875" customWidth="1"/>
    <col min="13831" max="13831" width="14.140625" customWidth="1"/>
    <col min="13832" max="13832" width="14" customWidth="1"/>
    <col min="13833" max="13833" width="13.7109375" customWidth="1"/>
    <col min="13834" max="13834" width="18" customWidth="1"/>
    <col min="14081" max="14081" width="17" customWidth="1"/>
    <col min="14082" max="14082" width="13.42578125" customWidth="1"/>
    <col min="14083" max="14083" width="14.28515625" customWidth="1"/>
    <col min="14084" max="14084" width="14.85546875" customWidth="1"/>
    <col min="14085" max="14085" width="15" customWidth="1"/>
    <col min="14086" max="14086" width="13.85546875" customWidth="1"/>
    <col min="14087" max="14087" width="14.140625" customWidth="1"/>
    <col min="14088" max="14088" width="14" customWidth="1"/>
    <col min="14089" max="14089" width="13.7109375" customWidth="1"/>
    <col min="14090" max="14090" width="18" customWidth="1"/>
    <col min="14337" max="14337" width="17" customWidth="1"/>
    <col min="14338" max="14338" width="13.42578125" customWidth="1"/>
    <col min="14339" max="14339" width="14.28515625" customWidth="1"/>
    <col min="14340" max="14340" width="14.85546875" customWidth="1"/>
    <col min="14341" max="14341" width="15" customWidth="1"/>
    <col min="14342" max="14342" width="13.85546875" customWidth="1"/>
    <col min="14343" max="14343" width="14.140625" customWidth="1"/>
    <col min="14344" max="14344" width="14" customWidth="1"/>
    <col min="14345" max="14345" width="13.7109375" customWidth="1"/>
    <col min="14346" max="14346" width="18" customWidth="1"/>
    <col min="14593" max="14593" width="17" customWidth="1"/>
    <col min="14594" max="14594" width="13.42578125" customWidth="1"/>
    <col min="14595" max="14595" width="14.28515625" customWidth="1"/>
    <col min="14596" max="14596" width="14.85546875" customWidth="1"/>
    <col min="14597" max="14597" width="15" customWidth="1"/>
    <col min="14598" max="14598" width="13.85546875" customWidth="1"/>
    <col min="14599" max="14599" width="14.140625" customWidth="1"/>
    <col min="14600" max="14600" width="14" customWidth="1"/>
    <col min="14601" max="14601" width="13.7109375" customWidth="1"/>
    <col min="14602" max="14602" width="18" customWidth="1"/>
    <col min="14849" max="14849" width="17" customWidth="1"/>
    <col min="14850" max="14850" width="13.42578125" customWidth="1"/>
    <col min="14851" max="14851" width="14.28515625" customWidth="1"/>
    <col min="14852" max="14852" width="14.85546875" customWidth="1"/>
    <col min="14853" max="14853" width="15" customWidth="1"/>
    <col min="14854" max="14854" width="13.85546875" customWidth="1"/>
    <col min="14855" max="14855" width="14.140625" customWidth="1"/>
    <col min="14856" max="14856" width="14" customWidth="1"/>
    <col min="14857" max="14857" width="13.7109375" customWidth="1"/>
    <col min="14858" max="14858" width="18" customWidth="1"/>
    <col min="15105" max="15105" width="17" customWidth="1"/>
    <col min="15106" max="15106" width="13.42578125" customWidth="1"/>
    <col min="15107" max="15107" width="14.28515625" customWidth="1"/>
    <col min="15108" max="15108" width="14.85546875" customWidth="1"/>
    <col min="15109" max="15109" width="15" customWidth="1"/>
    <col min="15110" max="15110" width="13.85546875" customWidth="1"/>
    <col min="15111" max="15111" width="14.140625" customWidth="1"/>
    <col min="15112" max="15112" width="14" customWidth="1"/>
    <col min="15113" max="15113" width="13.7109375" customWidth="1"/>
    <col min="15114" max="15114" width="18" customWidth="1"/>
    <col min="15361" max="15361" width="17" customWidth="1"/>
    <col min="15362" max="15362" width="13.42578125" customWidth="1"/>
    <col min="15363" max="15363" width="14.28515625" customWidth="1"/>
    <col min="15364" max="15364" width="14.85546875" customWidth="1"/>
    <col min="15365" max="15365" width="15" customWidth="1"/>
    <col min="15366" max="15366" width="13.85546875" customWidth="1"/>
    <col min="15367" max="15367" width="14.140625" customWidth="1"/>
    <col min="15368" max="15368" width="14" customWidth="1"/>
    <col min="15369" max="15369" width="13.7109375" customWidth="1"/>
    <col min="15370" max="15370" width="18" customWidth="1"/>
    <col min="15617" max="15617" width="17" customWidth="1"/>
    <col min="15618" max="15618" width="13.42578125" customWidth="1"/>
    <col min="15619" max="15619" width="14.28515625" customWidth="1"/>
    <col min="15620" max="15620" width="14.85546875" customWidth="1"/>
    <col min="15621" max="15621" width="15" customWidth="1"/>
    <col min="15622" max="15622" width="13.85546875" customWidth="1"/>
    <col min="15623" max="15623" width="14.140625" customWidth="1"/>
    <col min="15624" max="15624" width="14" customWidth="1"/>
    <col min="15625" max="15625" width="13.7109375" customWidth="1"/>
    <col min="15626" max="15626" width="18" customWidth="1"/>
    <col min="15873" max="15873" width="17" customWidth="1"/>
    <col min="15874" max="15874" width="13.42578125" customWidth="1"/>
    <col min="15875" max="15875" width="14.28515625" customWidth="1"/>
    <col min="15876" max="15876" width="14.85546875" customWidth="1"/>
    <col min="15877" max="15877" width="15" customWidth="1"/>
    <col min="15878" max="15878" width="13.85546875" customWidth="1"/>
    <col min="15879" max="15879" width="14.140625" customWidth="1"/>
    <col min="15880" max="15880" width="14" customWidth="1"/>
    <col min="15881" max="15881" width="13.7109375" customWidth="1"/>
    <col min="15882" max="15882" width="18" customWidth="1"/>
    <col min="16129" max="16129" width="17" customWidth="1"/>
    <col min="16130" max="16130" width="13.42578125" customWidth="1"/>
    <col min="16131" max="16131" width="14.28515625" customWidth="1"/>
    <col min="16132" max="16132" width="14.85546875" customWidth="1"/>
    <col min="16133" max="16133" width="15" customWidth="1"/>
    <col min="16134" max="16134" width="13.85546875" customWidth="1"/>
    <col min="16135" max="16135" width="14.140625" customWidth="1"/>
    <col min="16136" max="16136" width="14" customWidth="1"/>
    <col min="16137" max="16137" width="13.7109375" customWidth="1"/>
    <col min="16138" max="16138" width="18" customWidth="1"/>
  </cols>
  <sheetData>
    <row r="1" spans="1:10" s="69" customFormat="1" x14ac:dyDescent="0.25"/>
    <row r="2" spans="1:10" s="69" customFormat="1" x14ac:dyDescent="0.25"/>
    <row r="3" spans="1:10" x14ac:dyDescent="0.25">
      <c r="A3" s="69" t="s">
        <v>78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</row>
    <row r="5" spans="1:10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</row>
    <row r="6" spans="1:10" ht="15.75" x14ac:dyDescent="0.25">
      <c r="A6" s="199" t="s">
        <v>237</v>
      </c>
      <c r="B6" s="199"/>
      <c r="C6" s="199"/>
      <c r="D6" s="199"/>
      <c r="E6" s="199"/>
      <c r="F6" s="199"/>
      <c r="G6" s="199"/>
      <c r="H6" s="199"/>
      <c r="I6" s="199"/>
      <c r="J6" s="199"/>
    </row>
    <row r="7" spans="1:10" ht="15.75" x14ac:dyDescent="0.25">
      <c r="A7" s="199" t="s">
        <v>83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0" ht="9" customHeight="1" thickBot="1" x14ac:dyDescent="0.3">
      <c r="A8" s="77"/>
      <c r="B8" s="77"/>
      <c r="C8" s="77"/>
      <c r="D8" s="77"/>
      <c r="E8" s="77"/>
      <c r="F8" s="77"/>
      <c r="G8" s="77"/>
      <c r="H8" s="77"/>
      <c r="I8" s="77"/>
      <c r="J8" s="77"/>
    </row>
    <row r="9" spans="1:10" x14ac:dyDescent="0.25">
      <c r="A9" s="174" t="s">
        <v>1</v>
      </c>
      <c r="B9" s="175" t="s">
        <v>2</v>
      </c>
      <c r="C9" s="175" t="s">
        <v>3</v>
      </c>
      <c r="D9" s="175" t="s">
        <v>4</v>
      </c>
      <c r="E9" s="175" t="s">
        <v>5</v>
      </c>
      <c r="F9" s="175" t="s">
        <v>6</v>
      </c>
      <c r="G9" s="175" t="s">
        <v>7</v>
      </c>
      <c r="H9" s="175" t="s">
        <v>8</v>
      </c>
      <c r="I9" s="175" t="s">
        <v>9</v>
      </c>
      <c r="J9" s="176" t="s">
        <v>10</v>
      </c>
    </row>
    <row r="10" spans="1:10" ht="20.100000000000001" customHeight="1" x14ac:dyDescent="0.25">
      <c r="A10" s="161" t="s">
        <v>125</v>
      </c>
      <c r="B10" s="183">
        <v>20553</v>
      </c>
      <c r="C10" s="183">
        <v>1023612</v>
      </c>
      <c r="D10" s="183">
        <v>746183</v>
      </c>
      <c r="E10" s="183">
        <v>448163</v>
      </c>
      <c r="F10" s="183">
        <v>93191</v>
      </c>
      <c r="G10" s="183">
        <v>0</v>
      </c>
      <c r="H10" s="183">
        <v>171580</v>
      </c>
      <c r="I10" s="183">
        <v>33381</v>
      </c>
      <c r="J10" s="184">
        <f>SUM(B10:I10)</f>
        <v>2536663</v>
      </c>
    </row>
    <row r="11" spans="1:10" ht="20.100000000000001" customHeight="1" x14ac:dyDescent="0.25">
      <c r="A11" s="161" t="s">
        <v>126</v>
      </c>
      <c r="B11" s="183">
        <v>27834</v>
      </c>
      <c r="C11" s="183">
        <v>12418</v>
      </c>
      <c r="D11" s="183">
        <v>23530</v>
      </c>
      <c r="E11" s="183">
        <v>16949</v>
      </c>
      <c r="F11" s="183">
        <v>33767</v>
      </c>
      <c r="G11" s="183">
        <v>38578</v>
      </c>
      <c r="H11" s="183">
        <v>189924</v>
      </c>
      <c r="I11" s="183">
        <v>23228</v>
      </c>
      <c r="J11" s="184">
        <f t="shared" ref="J11:J43" si="0">SUM(B11:I11)</f>
        <v>366228</v>
      </c>
    </row>
    <row r="12" spans="1:10" ht="20.100000000000001" customHeight="1" x14ac:dyDescent="0.25">
      <c r="A12" s="161" t="s">
        <v>127</v>
      </c>
      <c r="B12" s="183">
        <v>988</v>
      </c>
      <c r="C12" s="183">
        <v>0</v>
      </c>
      <c r="D12" s="183">
        <v>110</v>
      </c>
      <c r="E12" s="183">
        <v>0</v>
      </c>
      <c r="F12" s="183">
        <v>0</v>
      </c>
      <c r="G12" s="183">
        <v>3757</v>
      </c>
      <c r="H12" s="183">
        <v>2754</v>
      </c>
      <c r="I12" s="183">
        <v>0</v>
      </c>
      <c r="J12" s="184">
        <f t="shared" si="0"/>
        <v>7609</v>
      </c>
    </row>
    <row r="13" spans="1:10" ht="20.100000000000001" customHeight="1" x14ac:dyDescent="0.25">
      <c r="A13" s="161" t="s">
        <v>128</v>
      </c>
      <c r="B13" s="183">
        <v>60</v>
      </c>
      <c r="C13" s="183">
        <v>1393</v>
      </c>
      <c r="D13" s="183">
        <v>86</v>
      </c>
      <c r="E13" s="183">
        <v>142</v>
      </c>
      <c r="F13" s="183">
        <v>60</v>
      </c>
      <c r="G13" s="183">
        <v>120</v>
      </c>
      <c r="H13" s="183">
        <v>0</v>
      </c>
      <c r="I13" s="183">
        <v>424</v>
      </c>
      <c r="J13" s="184">
        <f t="shared" si="0"/>
        <v>2285</v>
      </c>
    </row>
    <row r="14" spans="1:10" ht="20.100000000000001" customHeight="1" x14ac:dyDescent="0.25">
      <c r="A14" s="161" t="s">
        <v>129</v>
      </c>
      <c r="B14" s="183">
        <v>5</v>
      </c>
      <c r="C14" s="183">
        <v>170</v>
      </c>
      <c r="D14" s="183">
        <v>5881</v>
      </c>
      <c r="E14" s="183">
        <v>65</v>
      </c>
      <c r="F14" s="183">
        <v>213</v>
      </c>
      <c r="G14" s="183">
        <v>78</v>
      </c>
      <c r="H14" s="183">
        <v>31658</v>
      </c>
      <c r="I14" s="183">
        <v>3319</v>
      </c>
      <c r="J14" s="184">
        <f t="shared" si="0"/>
        <v>41389</v>
      </c>
    </row>
    <row r="15" spans="1:10" ht="20.100000000000001" customHeight="1" x14ac:dyDescent="0.25">
      <c r="A15" s="161" t="s">
        <v>130</v>
      </c>
      <c r="B15" s="183">
        <v>5984</v>
      </c>
      <c r="C15" s="183">
        <v>2895</v>
      </c>
      <c r="D15" s="183">
        <v>6393</v>
      </c>
      <c r="E15" s="183">
        <v>21657</v>
      </c>
      <c r="F15" s="183">
        <v>18376</v>
      </c>
      <c r="G15" s="183">
        <v>14281</v>
      </c>
      <c r="H15" s="183">
        <v>191317</v>
      </c>
      <c r="I15" s="183">
        <v>66016</v>
      </c>
      <c r="J15" s="184">
        <f>SUM(B15:I15)</f>
        <v>326919</v>
      </c>
    </row>
    <row r="16" spans="1:10" ht="20.100000000000001" customHeight="1" x14ac:dyDescent="0.25">
      <c r="A16" s="161" t="s">
        <v>131</v>
      </c>
      <c r="B16" s="183">
        <v>1481</v>
      </c>
      <c r="C16" s="183">
        <v>1677</v>
      </c>
      <c r="D16" s="183">
        <v>2656</v>
      </c>
      <c r="E16" s="183">
        <v>640</v>
      </c>
      <c r="F16" s="183">
        <v>3476</v>
      </c>
      <c r="G16" s="183">
        <v>78853</v>
      </c>
      <c r="H16" s="183">
        <v>108037</v>
      </c>
      <c r="I16" s="183">
        <v>10455</v>
      </c>
      <c r="J16" s="184">
        <f t="shared" si="0"/>
        <v>207275</v>
      </c>
    </row>
    <row r="17" spans="1:10" ht="20.100000000000001" customHeight="1" x14ac:dyDescent="0.25">
      <c r="A17" s="161" t="s">
        <v>132</v>
      </c>
      <c r="B17" s="183">
        <v>824</v>
      </c>
      <c r="C17" s="183">
        <v>0</v>
      </c>
      <c r="D17" s="183">
        <v>50</v>
      </c>
      <c r="E17" s="183">
        <v>6</v>
      </c>
      <c r="F17" s="183">
        <v>735</v>
      </c>
      <c r="G17" s="183">
        <v>3460</v>
      </c>
      <c r="H17" s="183">
        <v>1680</v>
      </c>
      <c r="I17" s="183">
        <v>0</v>
      </c>
      <c r="J17" s="184">
        <f t="shared" si="0"/>
        <v>6755</v>
      </c>
    </row>
    <row r="18" spans="1:10" ht="20.100000000000001" customHeight="1" x14ac:dyDescent="0.25">
      <c r="A18" s="161" t="s">
        <v>133</v>
      </c>
      <c r="B18" s="183">
        <v>2655</v>
      </c>
      <c r="C18" s="183">
        <v>1973</v>
      </c>
      <c r="D18" s="183">
        <v>7976</v>
      </c>
      <c r="E18" s="183">
        <v>1135</v>
      </c>
      <c r="F18" s="183">
        <v>22563</v>
      </c>
      <c r="G18" s="183">
        <v>64361</v>
      </c>
      <c r="H18" s="183">
        <v>125949</v>
      </c>
      <c r="I18" s="183">
        <v>4925</v>
      </c>
      <c r="J18" s="184">
        <f t="shared" si="0"/>
        <v>231537</v>
      </c>
    </row>
    <row r="19" spans="1:10" ht="20.100000000000001" customHeight="1" x14ac:dyDescent="0.25">
      <c r="A19" s="161" t="s">
        <v>134</v>
      </c>
      <c r="B19" s="183">
        <v>4252</v>
      </c>
      <c r="C19" s="183">
        <v>6105</v>
      </c>
      <c r="D19" s="183">
        <v>1714</v>
      </c>
      <c r="E19" s="183">
        <v>14514</v>
      </c>
      <c r="F19" s="183">
        <v>7456</v>
      </c>
      <c r="G19" s="183">
        <v>2828</v>
      </c>
      <c r="H19" s="183">
        <v>15430</v>
      </c>
      <c r="I19" s="183">
        <v>4101</v>
      </c>
      <c r="J19" s="184">
        <f t="shared" si="0"/>
        <v>56400</v>
      </c>
    </row>
    <row r="20" spans="1:10" ht="20.100000000000001" customHeight="1" x14ac:dyDescent="0.25">
      <c r="A20" s="161" t="s">
        <v>135</v>
      </c>
      <c r="B20" s="183">
        <v>119</v>
      </c>
      <c r="C20" s="183">
        <v>20874</v>
      </c>
      <c r="D20" s="183">
        <v>288</v>
      </c>
      <c r="E20" s="183">
        <v>456</v>
      </c>
      <c r="F20" s="183">
        <v>21954</v>
      </c>
      <c r="G20" s="183">
        <v>4239</v>
      </c>
      <c r="H20" s="183">
        <v>588</v>
      </c>
      <c r="I20" s="183">
        <v>7757</v>
      </c>
      <c r="J20" s="184">
        <f t="shared" si="0"/>
        <v>56275</v>
      </c>
    </row>
    <row r="21" spans="1:10" ht="20.100000000000001" customHeight="1" x14ac:dyDescent="0.25">
      <c r="A21" s="161" t="s">
        <v>136</v>
      </c>
      <c r="B21" s="183">
        <v>20</v>
      </c>
      <c r="C21" s="183">
        <v>0</v>
      </c>
      <c r="D21" s="183">
        <v>506</v>
      </c>
      <c r="E21" s="183">
        <v>18639</v>
      </c>
      <c r="F21" s="183">
        <v>3940</v>
      </c>
      <c r="G21" s="183">
        <v>4381</v>
      </c>
      <c r="H21" s="183">
        <v>387</v>
      </c>
      <c r="I21" s="183">
        <v>0</v>
      </c>
      <c r="J21" s="184">
        <f t="shared" si="0"/>
        <v>27873</v>
      </c>
    </row>
    <row r="22" spans="1:10" ht="20.100000000000001" customHeight="1" x14ac:dyDescent="0.25">
      <c r="A22" s="161" t="s">
        <v>137</v>
      </c>
      <c r="B22" s="183">
        <v>5014</v>
      </c>
      <c r="C22" s="183">
        <v>10015</v>
      </c>
      <c r="D22" s="183">
        <v>660</v>
      </c>
      <c r="E22" s="183">
        <v>2922</v>
      </c>
      <c r="F22" s="183">
        <v>33986</v>
      </c>
      <c r="G22" s="183">
        <v>8177</v>
      </c>
      <c r="H22" s="183">
        <v>541</v>
      </c>
      <c r="I22" s="183">
        <v>7353</v>
      </c>
      <c r="J22" s="184">
        <f t="shared" si="0"/>
        <v>68668</v>
      </c>
    </row>
    <row r="23" spans="1:10" ht="20.100000000000001" customHeight="1" x14ac:dyDescent="0.25">
      <c r="A23" s="161" t="s">
        <v>138</v>
      </c>
      <c r="B23" s="183">
        <v>35155</v>
      </c>
      <c r="C23" s="183">
        <v>21799</v>
      </c>
      <c r="D23" s="183">
        <v>30353</v>
      </c>
      <c r="E23" s="183">
        <v>58388</v>
      </c>
      <c r="F23" s="183">
        <v>31995</v>
      </c>
      <c r="G23" s="183">
        <v>10691</v>
      </c>
      <c r="H23" s="183">
        <v>26033</v>
      </c>
      <c r="I23" s="183">
        <v>18612</v>
      </c>
      <c r="J23" s="184">
        <f t="shared" si="0"/>
        <v>233026</v>
      </c>
    </row>
    <row r="24" spans="1:10" ht="20.100000000000001" customHeight="1" x14ac:dyDescent="0.25">
      <c r="A24" s="161" t="s">
        <v>139</v>
      </c>
      <c r="B24" s="183">
        <v>4556</v>
      </c>
      <c r="C24" s="183">
        <v>1113</v>
      </c>
      <c r="D24" s="183">
        <v>9132</v>
      </c>
      <c r="E24" s="183">
        <v>4745</v>
      </c>
      <c r="F24" s="183">
        <v>6905</v>
      </c>
      <c r="G24" s="183">
        <v>3610</v>
      </c>
      <c r="H24" s="183">
        <v>5599</v>
      </c>
      <c r="I24" s="183">
        <v>861</v>
      </c>
      <c r="J24" s="184">
        <f t="shared" si="0"/>
        <v>36521</v>
      </c>
    </row>
    <row r="25" spans="1:10" ht="20.100000000000001" customHeight="1" x14ac:dyDescent="0.25">
      <c r="A25" s="161" t="s">
        <v>140</v>
      </c>
      <c r="B25" s="183">
        <v>7</v>
      </c>
      <c r="C25" s="183">
        <v>0</v>
      </c>
      <c r="D25" s="183">
        <v>0</v>
      </c>
      <c r="E25" s="183">
        <v>4089</v>
      </c>
      <c r="F25" s="183">
        <v>15</v>
      </c>
      <c r="G25" s="183">
        <v>1</v>
      </c>
      <c r="H25" s="183">
        <v>112</v>
      </c>
      <c r="I25" s="183">
        <v>0</v>
      </c>
      <c r="J25" s="184">
        <f t="shared" si="0"/>
        <v>4224</v>
      </c>
    </row>
    <row r="26" spans="1:10" ht="20.100000000000001" customHeight="1" x14ac:dyDescent="0.25">
      <c r="A26" s="161" t="s">
        <v>141</v>
      </c>
      <c r="B26" s="183">
        <v>7048</v>
      </c>
      <c r="C26" s="183">
        <v>8448</v>
      </c>
      <c r="D26" s="183">
        <v>6073</v>
      </c>
      <c r="E26" s="183">
        <v>4398</v>
      </c>
      <c r="F26" s="183">
        <v>22071</v>
      </c>
      <c r="G26" s="183">
        <v>8034</v>
      </c>
      <c r="H26" s="183">
        <v>13014</v>
      </c>
      <c r="I26" s="183">
        <v>9502</v>
      </c>
      <c r="J26" s="184">
        <f t="shared" si="0"/>
        <v>78588</v>
      </c>
    </row>
    <row r="27" spans="1:10" ht="20.100000000000001" customHeight="1" x14ac:dyDescent="0.25">
      <c r="A27" s="161" t="s">
        <v>142</v>
      </c>
      <c r="B27" s="183">
        <v>2583</v>
      </c>
      <c r="C27" s="183">
        <v>424</v>
      </c>
      <c r="D27" s="183">
        <v>2470</v>
      </c>
      <c r="E27" s="183">
        <v>3427</v>
      </c>
      <c r="F27" s="183">
        <v>2044</v>
      </c>
      <c r="G27" s="183">
        <v>1397</v>
      </c>
      <c r="H27" s="183">
        <v>3416</v>
      </c>
      <c r="I27" s="183">
        <v>232</v>
      </c>
      <c r="J27" s="184">
        <f t="shared" si="0"/>
        <v>15993</v>
      </c>
    </row>
    <row r="28" spans="1:10" ht="20.100000000000001" customHeight="1" x14ac:dyDescent="0.25">
      <c r="A28" s="161" t="s">
        <v>143</v>
      </c>
      <c r="B28" s="183">
        <v>2882</v>
      </c>
      <c r="C28" s="183">
        <v>29</v>
      </c>
      <c r="D28" s="183">
        <v>2213</v>
      </c>
      <c r="E28" s="183">
        <v>6987</v>
      </c>
      <c r="F28" s="183">
        <v>7055</v>
      </c>
      <c r="G28" s="183">
        <v>5717</v>
      </c>
      <c r="H28" s="183">
        <v>19144</v>
      </c>
      <c r="I28" s="183">
        <v>169</v>
      </c>
      <c r="J28" s="184">
        <f t="shared" si="0"/>
        <v>44196</v>
      </c>
    </row>
    <row r="29" spans="1:10" ht="20.100000000000001" customHeight="1" x14ac:dyDescent="0.25">
      <c r="A29" s="161" t="s">
        <v>144</v>
      </c>
      <c r="B29" s="183">
        <v>1092</v>
      </c>
      <c r="C29" s="183">
        <v>219</v>
      </c>
      <c r="D29" s="183">
        <v>1170</v>
      </c>
      <c r="E29" s="183">
        <v>1127</v>
      </c>
      <c r="F29" s="183">
        <v>2600</v>
      </c>
      <c r="G29" s="183">
        <v>439</v>
      </c>
      <c r="H29" s="183">
        <v>1041</v>
      </c>
      <c r="I29" s="183">
        <v>358</v>
      </c>
      <c r="J29" s="184">
        <f t="shared" si="0"/>
        <v>8046</v>
      </c>
    </row>
    <row r="30" spans="1:10" ht="20.100000000000001" customHeight="1" x14ac:dyDescent="0.25">
      <c r="A30" s="161" t="s">
        <v>145</v>
      </c>
      <c r="B30" s="183">
        <v>217</v>
      </c>
      <c r="C30" s="183">
        <v>118</v>
      </c>
      <c r="D30" s="183">
        <v>103</v>
      </c>
      <c r="E30" s="183">
        <v>5664</v>
      </c>
      <c r="F30" s="183">
        <v>2770</v>
      </c>
      <c r="G30" s="183">
        <v>882</v>
      </c>
      <c r="H30" s="183">
        <v>26</v>
      </c>
      <c r="I30" s="183">
        <v>230</v>
      </c>
      <c r="J30" s="184">
        <f t="shared" si="0"/>
        <v>10010</v>
      </c>
    </row>
    <row r="31" spans="1:10" ht="20.100000000000001" customHeight="1" x14ac:dyDescent="0.25">
      <c r="A31" s="161" t="s">
        <v>146</v>
      </c>
      <c r="B31" s="183">
        <v>0</v>
      </c>
      <c r="C31" s="183">
        <v>0</v>
      </c>
      <c r="D31" s="183">
        <v>6</v>
      </c>
      <c r="E31" s="183">
        <v>13882</v>
      </c>
      <c r="F31" s="183">
        <v>102</v>
      </c>
      <c r="G31" s="183">
        <v>656</v>
      </c>
      <c r="H31" s="183">
        <v>2</v>
      </c>
      <c r="I31" s="183">
        <v>9</v>
      </c>
      <c r="J31" s="184">
        <f t="shared" si="0"/>
        <v>14657</v>
      </c>
    </row>
    <row r="32" spans="1:10" ht="20.100000000000001" customHeight="1" x14ac:dyDescent="0.25">
      <c r="A32" s="161" t="s">
        <v>147</v>
      </c>
      <c r="B32" s="183">
        <v>425</v>
      </c>
      <c r="C32" s="183">
        <v>89</v>
      </c>
      <c r="D32" s="183">
        <v>343</v>
      </c>
      <c r="E32" s="183">
        <v>966</v>
      </c>
      <c r="F32" s="183">
        <v>5304</v>
      </c>
      <c r="G32" s="183">
        <v>404</v>
      </c>
      <c r="H32" s="183">
        <v>1001</v>
      </c>
      <c r="I32" s="183">
        <v>188</v>
      </c>
      <c r="J32" s="184">
        <f t="shared" si="0"/>
        <v>8720</v>
      </c>
    </row>
    <row r="33" spans="1:10" ht="20.100000000000001" customHeight="1" x14ac:dyDescent="0.25">
      <c r="A33" s="161" t="s">
        <v>148</v>
      </c>
      <c r="B33" s="183">
        <v>0</v>
      </c>
      <c r="C33" s="183">
        <v>0</v>
      </c>
      <c r="D33" s="183">
        <v>0</v>
      </c>
      <c r="E33" s="183">
        <v>0</v>
      </c>
      <c r="F33" s="183">
        <v>0</v>
      </c>
      <c r="G33" s="183">
        <v>0</v>
      </c>
      <c r="H33" s="183">
        <v>0</v>
      </c>
      <c r="I33" s="183">
        <v>0</v>
      </c>
      <c r="J33" s="184">
        <f t="shared" si="0"/>
        <v>0</v>
      </c>
    </row>
    <row r="34" spans="1:10" ht="20.100000000000001" customHeight="1" x14ac:dyDescent="0.25">
      <c r="A34" s="161" t="s">
        <v>149</v>
      </c>
      <c r="B34" s="183">
        <v>18</v>
      </c>
      <c r="C34" s="183">
        <v>57</v>
      </c>
      <c r="D34" s="183">
        <v>5</v>
      </c>
      <c r="E34" s="183">
        <v>6017</v>
      </c>
      <c r="F34" s="183">
        <v>1965</v>
      </c>
      <c r="G34" s="183">
        <v>4237</v>
      </c>
      <c r="H34" s="183">
        <v>679</v>
      </c>
      <c r="I34" s="183">
        <v>31</v>
      </c>
      <c r="J34" s="184">
        <f t="shared" si="0"/>
        <v>13009</v>
      </c>
    </row>
    <row r="35" spans="1:10" ht="20.100000000000001" customHeight="1" x14ac:dyDescent="0.25">
      <c r="A35" s="161" t="s">
        <v>150</v>
      </c>
      <c r="B35" s="183">
        <v>30695</v>
      </c>
      <c r="C35" s="183">
        <v>228</v>
      </c>
      <c r="D35" s="183">
        <v>629</v>
      </c>
      <c r="E35" s="183">
        <v>2593</v>
      </c>
      <c r="F35" s="183">
        <v>2828</v>
      </c>
      <c r="G35" s="183">
        <v>10136</v>
      </c>
      <c r="H35" s="183">
        <v>5107</v>
      </c>
      <c r="I35" s="183">
        <v>1036</v>
      </c>
      <c r="J35" s="184">
        <f t="shared" si="0"/>
        <v>53252</v>
      </c>
    </row>
    <row r="36" spans="1:10" ht="20.100000000000001" customHeight="1" x14ac:dyDescent="0.25">
      <c r="A36" s="161" t="s">
        <v>151</v>
      </c>
      <c r="B36" s="183">
        <v>324</v>
      </c>
      <c r="C36" s="183">
        <v>4872</v>
      </c>
      <c r="D36" s="183">
        <v>48</v>
      </c>
      <c r="E36" s="183">
        <v>646</v>
      </c>
      <c r="F36" s="183">
        <v>3350</v>
      </c>
      <c r="G36" s="183">
        <v>151</v>
      </c>
      <c r="H36" s="183">
        <v>19</v>
      </c>
      <c r="I36" s="183">
        <v>3035</v>
      </c>
      <c r="J36" s="184">
        <f t="shared" si="0"/>
        <v>12445</v>
      </c>
    </row>
    <row r="37" spans="1:10" ht="20.100000000000001" customHeight="1" x14ac:dyDescent="0.25">
      <c r="A37" s="161" t="s">
        <v>152</v>
      </c>
      <c r="B37" s="183">
        <v>749</v>
      </c>
      <c r="C37" s="183">
        <v>2474</v>
      </c>
      <c r="D37" s="183">
        <v>3143</v>
      </c>
      <c r="E37" s="183">
        <v>1615</v>
      </c>
      <c r="F37" s="183">
        <v>3432</v>
      </c>
      <c r="G37" s="183">
        <v>5704</v>
      </c>
      <c r="H37" s="183">
        <v>2191</v>
      </c>
      <c r="I37" s="183">
        <v>685</v>
      </c>
      <c r="J37" s="184">
        <f t="shared" si="0"/>
        <v>19993</v>
      </c>
    </row>
    <row r="38" spans="1:10" ht="20.100000000000001" customHeight="1" x14ac:dyDescent="0.25">
      <c r="A38" s="161" t="s">
        <v>153</v>
      </c>
      <c r="B38" s="183">
        <v>799</v>
      </c>
      <c r="C38" s="183">
        <v>11</v>
      </c>
      <c r="D38" s="183">
        <v>3905</v>
      </c>
      <c r="E38" s="183">
        <v>0</v>
      </c>
      <c r="F38" s="183">
        <v>1038</v>
      </c>
      <c r="G38" s="183">
        <v>4364</v>
      </c>
      <c r="H38" s="183">
        <v>1880</v>
      </c>
      <c r="I38" s="183">
        <v>6488</v>
      </c>
      <c r="J38" s="184">
        <f t="shared" si="0"/>
        <v>18485</v>
      </c>
    </row>
    <row r="39" spans="1:10" ht="20.100000000000001" customHeight="1" x14ac:dyDescent="0.25">
      <c r="A39" s="161" t="s">
        <v>154</v>
      </c>
      <c r="B39" s="183">
        <v>191</v>
      </c>
      <c r="C39" s="183">
        <v>1210</v>
      </c>
      <c r="D39" s="183">
        <v>7</v>
      </c>
      <c r="E39" s="183">
        <v>215</v>
      </c>
      <c r="F39" s="183">
        <v>651</v>
      </c>
      <c r="G39" s="183">
        <v>1984</v>
      </c>
      <c r="H39" s="183">
        <v>0</v>
      </c>
      <c r="I39" s="183">
        <v>4824</v>
      </c>
      <c r="J39" s="184">
        <f t="shared" si="0"/>
        <v>9082</v>
      </c>
    </row>
    <row r="40" spans="1:10" ht="20.100000000000001" customHeight="1" x14ac:dyDescent="0.25">
      <c r="A40" s="161" t="s">
        <v>155</v>
      </c>
      <c r="B40" s="183">
        <v>1989</v>
      </c>
      <c r="C40" s="183">
        <v>14021</v>
      </c>
      <c r="D40" s="183">
        <v>141</v>
      </c>
      <c r="E40" s="183">
        <v>367</v>
      </c>
      <c r="F40" s="183">
        <v>7351</v>
      </c>
      <c r="G40" s="183">
        <v>0</v>
      </c>
      <c r="H40" s="183">
        <v>98</v>
      </c>
      <c r="I40" s="183">
        <v>103</v>
      </c>
      <c r="J40" s="184">
        <f t="shared" si="0"/>
        <v>24070</v>
      </c>
    </row>
    <row r="41" spans="1:10" ht="20.100000000000001" customHeight="1" x14ac:dyDescent="0.25">
      <c r="A41" s="161" t="s">
        <v>156</v>
      </c>
      <c r="B41" s="183">
        <v>0</v>
      </c>
      <c r="C41" s="183">
        <v>0</v>
      </c>
      <c r="D41" s="183">
        <v>0</v>
      </c>
      <c r="E41" s="183">
        <v>0</v>
      </c>
      <c r="F41" s="183">
        <v>0</v>
      </c>
      <c r="G41" s="183">
        <v>0</v>
      </c>
      <c r="H41" s="183">
        <v>0</v>
      </c>
      <c r="I41" s="183">
        <v>0</v>
      </c>
      <c r="J41" s="184">
        <f t="shared" si="0"/>
        <v>0</v>
      </c>
    </row>
    <row r="42" spans="1:10" ht="20.100000000000001" customHeight="1" x14ac:dyDescent="0.25">
      <c r="A42" s="161" t="s">
        <v>157</v>
      </c>
      <c r="B42" s="183">
        <v>1243</v>
      </c>
      <c r="C42" s="183">
        <v>1328</v>
      </c>
      <c r="D42" s="183">
        <v>18570</v>
      </c>
      <c r="E42" s="183">
        <v>2249</v>
      </c>
      <c r="F42" s="183">
        <v>5182</v>
      </c>
      <c r="G42" s="183">
        <v>3273</v>
      </c>
      <c r="H42" s="183">
        <v>5766</v>
      </c>
      <c r="I42" s="183">
        <v>1282</v>
      </c>
      <c r="J42" s="184">
        <f t="shared" si="0"/>
        <v>38893</v>
      </c>
    </row>
    <row r="43" spans="1:10" ht="20.100000000000001" customHeight="1" x14ac:dyDescent="0.25">
      <c r="A43" s="161" t="s">
        <v>158</v>
      </c>
      <c r="B43" s="183">
        <v>28565</v>
      </c>
      <c r="C43" s="183">
        <v>16905</v>
      </c>
      <c r="D43" s="183">
        <v>18707</v>
      </c>
      <c r="E43" s="183">
        <v>32379</v>
      </c>
      <c r="F43" s="183">
        <v>16286</v>
      </c>
      <c r="G43" s="183">
        <v>14508</v>
      </c>
      <c r="H43" s="183">
        <v>29179</v>
      </c>
      <c r="I43" s="183">
        <v>8288</v>
      </c>
      <c r="J43" s="184">
        <f t="shared" si="0"/>
        <v>164817</v>
      </c>
    </row>
    <row r="44" spans="1:10" ht="15" customHeight="1" thickBot="1" x14ac:dyDescent="0.3">
      <c r="A44" s="68" t="s">
        <v>10</v>
      </c>
      <c r="B44" s="185">
        <f t="shared" ref="B44:J44" si="1">SUM(B10:B43)</f>
        <v>188327</v>
      </c>
      <c r="C44" s="185">
        <f t="shared" si="1"/>
        <v>1154477</v>
      </c>
      <c r="D44" s="185">
        <f t="shared" si="1"/>
        <v>893051</v>
      </c>
      <c r="E44" s="185">
        <f t="shared" si="1"/>
        <v>675042</v>
      </c>
      <c r="F44" s="185">
        <f t="shared" si="1"/>
        <v>362661</v>
      </c>
      <c r="G44" s="185">
        <f t="shared" si="1"/>
        <v>299301</v>
      </c>
      <c r="H44" s="185">
        <f t="shared" si="1"/>
        <v>954152</v>
      </c>
      <c r="I44" s="185">
        <f t="shared" si="1"/>
        <v>216892</v>
      </c>
      <c r="J44" s="186">
        <f t="shared" si="1"/>
        <v>4743903</v>
      </c>
    </row>
    <row r="45" spans="1:10" x14ac:dyDescent="0.25">
      <c r="A45" s="78" t="s">
        <v>159</v>
      </c>
      <c r="B45" s="69"/>
      <c r="C45" s="69"/>
      <c r="D45" s="69"/>
      <c r="E45" s="69"/>
      <c r="F45" s="69"/>
      <c r="G45" s="69"/>
      <c r="H45" s="69"/>
      <c r="I45" s="69"/>
      <c r="J45" s="69"/>
    </row>
    <row r="46" spans="1:10" x14ac:dyDescent="0.25">
      <c r="A46" s="69"/>
      <c r="B46" s="69"/>
      <c r="C46" s="69"/>
      <c r="D46" s="69"/>
      <c r="E46" s="69"/>
      <c r="F46" s="69"/>
      <c r="G46" s="69"/>
      <c r="H46" s="69"/>
      <c r="I46" s="69"/>
      <c r="J46" s="69"/>
    </row>
    <row r="47" spans="1:10" ht="15" customHeight="1" x14ac:dyDescent="0.25">
      <c r="A47" s="69"/>
      <c r="B47" s="69"/>
      <c r="C47" s="69"/>
      <c r="D47" s="69"/>
      <c r="E47" s="69"/>
      <c r="F47" s="69"/>
      <c r="G47" s="69"/>
      <c r="H47" s="69"/>
      <c r="I47" s="69"/>
      <c r="J47" s="69"/>
    </row>
    <row r="48" spans="1:10" x14ac:dyDescent="0.25">
      <c r="A48" s="69"/>
      <c r="B48" s="69"/>
      <c r="C48" s="69"/>
      <c r="D48" s="69"/>
      <c r="E48" s="69"/>
      <c r="F48" s="69"/>
      <c r="G48" s="69"/>
      <c r="H48" s="69"/>
      <c r="I48" s="69"/>
      <c r="J48" s="69"/>
    </row>
    <row r="49" spans="1:10" x14ac:dyDescent="0.25">
      <c r="A49" s="69"/>
      <c r="B49" s="69"/>
      <c r="C49" s="69"/>
      <c r="D49" s="69"/>
      <c r="E49" s="69"/>
      <c r="F49" s="69"/>
      <c r="G49" s="69"/>
      <c r="H49" s="69"/>
      <c r="I49" s="69"/>
      <c r="J49" s="69"/>
    </row>
    <row r="50" spans="1:10" x14ac:dyDescent="0.25">
      <c r="A50" s="69"/>
      <c r="B50" s="69"/>
      <c r="C50" s="69"/>
      <c r="D50" s="69"/>
      <c r="E50" s="69"/>
      <c r="F50" s="69"/>
      <c r="G50" s="69"/>
      <c r="H50" s="69"/>
      <c r="I50" s="69"/>
      <c r="J50" s="69"/>
    </row>
    <row r="51" spans="1:10" ht="15.75" x14ac:dyDescent="0.25">
      <c r="A51" s="77"/>
      <c r="B51" s="77"/>
      <c r="C51" s="77"/>
      <c r="D51" s="77"/>
      <c r="E51" s="77"/>
      <c r="F51" s="77"/>
      <c r="G51" s="77"/>
      <c r="H51" s="77"/>
      <c r="I51" s="77"/>
      <c r="J51" s="77"/>
    </row>
    <row r="52" spans="1:10" ht="15.75" x14ac:dyDescent="0.25">
      <c r="A52" s="199" t="s">
        <v>238</v>
      </c>
      <c r="B52" s="199"/>
      <c r="C52" s="199"/>
      <c r="D52" s="199"/>
      <c r="E52" s="199"/>
      <c r="F52" s="199"/>
      <c r="G52" s="199"/>
      <c r="H52" s="199"/>
      <c r="I52" s="199"/>
      <c r="J52" s="199"/>
    </row>
    <row r="53" spans="1:10" ht="15.75" x14ac:dyDescent="0.25">
      <c r="A53" s="199" t="s">
        <v>83</v>
      </c>
      <c r="B53" s="199"/>
      <c r="C53" s="199"/>
      <c r="D53" s="199"/>
      <c r="E53" s="199"/>
      <c r="F53" s="199"/>
      <c r="G53" s="199"/>
      <c r="H53" s="199"/>
      <c r="I53" s="199"/>
      <c r="J53" s="199"/>
    </row>
    <row r="54" spans="1:10" ht="15.75" thickBot="1" x14ac:dyDescent="0.3">
      <c r="A54" s="69"/>
      <c r="B54" s="69"/>
      <c r="C54" s="69"/>
      <c r="D54" s="69"/>
      <c r="E54" s="69"/>
      <c r="F54" s="69"/>
      <c r="G54" s="69"/>
      <c r="H54" s="69"/>
      <c r="I54" s="69"/>
      <c r="J54" s="69"/>
    </row>
    <row r="55" spans="1:10" x14ac:dyDescent="0.25">
      <c r="A55" s="174" t="s">
        <v>1</v>
      </c>
      <c r="B55" s="175" t="s">
        <v>2</v>
      </c>
      <c r="C55" s="175" t="s">
        <v>3</v>
      </c>
      <c r="D55" s="175" t="s">
        <v>4</v>
      </c>
      <c r="E55" s="175" t="s">
        <v>5</v>
      </c>
      <c r="F55" s="175" t="s">
        <v>6</v>
      </c>
      <c r="G55" s="175" t="s">
        <v>7</v>
      </c>
      <c r="H55" s="175" t="s">
        <v>8</v>
      </c>
      <c r="I55" s="175" t="s">
        <v>9</v>
      </c>
      <c r="J55" s="176" t="s">
        <v>10</v>
      </c>
    </row>
    <row r="56" spans="1:10" ht="20.100000000000001" customHeight="1" x14ac:dyDescent="0.25">
      <c r="A56" s="161" t="s">
        <v>125</v>
      </c>
      <c r="B56" s="183">
        <v>16006</v>
      </c>
      <c r="C56" s="183">
        <v>1057807</v>
      </c>
      <c r="D56" s="183">
        <v>757569</v>
      </c>
      <c r="E56" s="183">
        <v>368377</v>
      </c>
      <c r="F56" s="183">
        <v>44066</v>
      </c>
      <c r="G56" s="183">
        <v>0</v>
      </c>
      <c r="H56" s="183">
        <v>198785</v>
      </c>
      <c r="I56" s="183">
        <v>32620</v>
      </c>
      <c r="J56" s="184">
        <f>SUM(B56:I56)</f>
        <v>2475230</v>
      </c>
    </row>
    <row r="57" spans="1:10" ht="20.100000000000001" customHeight="1" x14ac:dyDescent="0.25">
      <c r="A57" s="161" t="s">
        <v>126</v>
      </c>
      <c r="B57" s="183">
        <v>32353</v>
      </c>
      <c r="C57" s="183">
        <v>11385</v>
      </c>
      <c r="D57" s="183">
        <v>18399</v>
      </c>
      <c r="E57" s="183">
        <v>12832</v>
      </c>
      <c r="F57" s="183">
        <v>34443</v>
      </c>
      <c r="G57" s="183">
        <v>39219</v>
      </c>
      <c r="H57" s="183">
        <v>179331</v>
      </c>
      <c r="I57" s="183">
        <v>22534</v>
      </c>
      <c r="J57" s="184">
        <f t="shared" ref="J57:J89" si="2">SUM(B57:I57)</f>
        <v>350496</v>
      </c>
    </row>
    <row r="58" spans="1:10" ht="20.100000000000001" customHeight="1" x14ac:dyDescent="0.25">
      <c r="A58" s="161" t="s">
        <v>127</v>
      </c>
      <c r="B58" s="183">
        <v>1013</v>
      </c>
      <c r="C58" s="183">
        <v>0</v>
      </c>
      <c r="D58" s="183">
        <v>100</v>
      </c>
      <c r="E58" s="183">
        <v>0</v>
      </c>
      <c r="F58" s="183">
        <v>0</v>
      </c>
      <c r="G58" s="183">
        <v>9637</v>
      </c>
      <c r="H58" s="183">
        <v>2310</v>
      </c>
      <c r="I58" s="183">
        <v>0</v>
      </c>
      <c r="J58" s="184">
        <f t="shared" si="2"/>
        <v>13060</v>
      </c>
    </row>
    <row r="59" spans="1:10" ht="20.100000000000001" customHeight="1" x14ac:dyDescent="0.25">
      <c r="A59" s="161" t="s">
        <v>128</v>
      </c>
      <c r="B59" s="183">
        <v>18394</v>
      </c>
      <c r="C59" s="183">
        <v>862426</v>
      </c>
      <c r="D59" s="183">
        <v>7099</v>
      </c>
      <c r="E59" s="183">
        <v>13650</v>
      </c>
      <c r="F59" s="183">
        <v>103758</v>
      </c>
      <c r="G59" s="183">
        <v>238542</v>
      </c>
      <c r="H59" s="183">
        <v>7840</v>
      </c>
      <c r="I59" s="183">
        <v>357191</v>
      </c>
      <c r="J59" s="184">
        <f>SUM(B59:I59)</f>
        <v>1608900</v>
      </c>
    </row>
    <row r="60" spans="1:10" ht="20.100000000000001" customHeight="1" x14ac:dyDescent="0.25">
      <c r="A60" s="161" t="s">
        <v>129</v>
      </c>
      <c r="B60" s="183">
        <v>4</v>
      </c>
      <c r="C60" s="183">
        <v>0</v>
      </c>
      <c r="D60" s="183">
        <v>5015</v>
      </c>
      <c r="E60" s="183">
        <v>15</v>
      </c>
      <c r="F60" s="183">
        <v>204</v>
      </c>
      <c r="G60" s="183">
        <v>106</v>
      </c>
      <c r="H60" s="183">
        <v>33262</v>
      </c>
      <c r="I60" s="183">
        <v>2594</v>
      </c>
      <c r="J60" s="184">
        <f t="shared" si="2"/>
        <v>41200</v>
      </c>
    </row>
    <row r="61" spans="1:10" ht="20.100000000000001" customHeight="1" x14ac:dyDescent="0.25">
      <c r="A61" s="161" t="s">
        <v>130</v>
      </c>
      <c r="B61" s="183">
        <v>6804</v>
      </c>
      <c r="C61" s="183">
        <v>2354</v>
      </c>
      <c r="D61" s="183">
        <v>6977</v>
      </c>
      <c r="E61" s="183">
        <v>20398</v>
      </c>
      <c r="F61" s="183">
        <v>19831</v>
      </c>
      <c r="G61" s="183">
        <v>10152</v>
      </c>
      <c r="H61" s="183">
        <v>227490</v>
      </c>
      <c r="I61" s="183">
        <v>41537</v>
      </c>
      <c r="J61" s="184">
        <f t="shared" si="2"/>
        <v>335543</v>
      </c>
    </row>
    <row r="62" spans="1:10" ht="20.100000000000001" customHeight="1" x14ac:dyDescent="0.25">
      <c r="A62" s="161" t="s">
        <v>131</v>
      </c>
      <c r="B62" s="183">
        <v>1020</v>
      </c>
      <c r="C62" s="183">
        <v>1863</v>
      </c>
      <c r="D62" s="183">
        <v>2399</v>
      </c>
      <c r="E62" s="183">
        <v>550</v>
      </c>
      <c r="F62" s="183">
        <v>3101</v>
      </c>
      <c r="G62" s="183">
        <v>66110</v>
      </c>
      <c r="H62" s="183">
        <v>105232</v>
      </c>
      <c r="I62" s="183">
        <v>13517</v>
      </c>
      <c r="J62" s="184">
        <f t="shared" si="2"/>
        <v>193792</v>
      </c>
    </row>
    <row r="63" spans="1:10" ht="20.100000000000001" customHeight="1" x14ac:dyDescent="0.25">
      <c r="A63" s="161" t="s">
        <v>132</v>
      </c>
      <c r="B63" s="183">
        <v>786</v>
      </c>
      <c r="C63" s="183">
        <v>0</v>
      </c>
      <c r="D63" s="183">
        <v>0</v>
      </c>
      <c r="E63" s="183">
        <v>0</v>
      </c>
      <c r="F63" s="183">
        <v>715</v>
      </c>
      <c r="G63" s="183">
        <v>3509</v>
      </c>
      <c r="H63" s="183">
        <v>1332</v>
      </c>
      <c r="I63" s="183">
        <v>0</v>
      </c>
      <c r="J63" s="184">
        <f t="shared" si="2"/>
        <v>6342</v>
      </c>
    </row>
    <row r="64" spans="1:10" ht="20.100000000000001" customHeight="1" x14ac:dyDescent="0.25">
      <c r="A64" s="161" t="s">
        <v>133</v>
      </c>
      <c r="B64" s="183">
        <v>12711</v>
      </c>
      <c r="C64" s="183">
        <v>6710</v>
      </c>
      <c r="D64" s="183">
        <v>17701</v>
      </c>
      <c r="E64" s="183">
        <v>1223</v>
      </c>
      <c r="F64" s="183">
        <v>31218</v>
      </c>
      <c r="G64" s="183">
        <v>90180</v>
      </c>
      <c r="H64" s="183">
        <v>153817</v>
      </c>
      <c r="I64" s="183">
        <v>11514</v>
      </c>
      <c r="J64" s="184">
        <f t="shared" si="2"/>
        <v>325074</v>
      </c>
    </row>
    <row r="65" spans="1:10" ht="20.100000000000001" customHeight="1" x14ac:dyDescent="0.25">
      <c r="A65" s="161" t="s">
        <v>134</v>
      </c>
      <c r="B65" s="183">
        <v>6543</v>
      </c>
      <c r="C65" s="183">
        <v>12690</v>
      </c>
      <c r="D65" s="183">
        <v>1151</v>
      </c>
      <c r="E65" s="183">
        <v>22424</v>
      </c>
      <c r="F65" s="183">
        <v>9927</v>
      </c>
      <c r="G65" s="183">
        <v>2167</v>
      </c>
      <c r="H65" s="183">
        <v>16270</v>
      </c>
      <c r="I65" s="183">
        <v>5291</v>
      </c>
      <c r="J65" s="184">
        <f t="shared" si="2"/>
        <v>76463</v>
      </c>
    </row>
    <row r="66" spans="1:10" ht="20.100000000000001" customHeight="1" x14ac:dyDescent="0.25">
      <c r="A66" s="161" t="s">
        <v>135</v>
      </c>
      <c r="B66" s="183">
        <v>285</v>
      </c>
      <c r="C66" s="183">
        <v>15043</v>
      </c>
      <c r="D66" s="183">
        <v>129</v>
      </c>
      <c r="E66" s="183">
        <v>814</v>
      </c>
      <c r="F66" s="183">
        <v>24246</v>
      </c>
      <c r="G66" s="183">
        <v>8876</v>
      </c>
      <c r="H66" s="183">
        <v>300</v>
      </c>
      <c r="I66" s="183">
        <v>20535</v>
      </c>
      <c r="J66" s="184">
        <f t="shared" si="2"/>
        <v>70228</v>
      </c>
    </row>
    <row r="67" spans="1:10" ht="20.100000000000001" customHeight="1" x14ac:dyDescent="0.25">
      <c r="A67" s="161" t="s">
        <v>136</v>
      </c>
      <c r="B67" s="183">
        <v>0</v>
      </c>
      <c r="C67" s="183">
        <v>0</v>
      </c>
      <c r="D67" s="183">
        <v>504</v>
      </c>
      <c r="E67" s="183">
        <v>23291</v>
      </c>
      <c r="F67" s="183">
        <v>4565</v>
      </c>
      <c r="G67" s="183">
        <v>902</v>
      </c>
      <c r="H67" s="183">
        <v>1454</v>
      </c>
      <c r="I67" s="183">
        <v>0</v>
      </c>
      <c r="J67" s="184">
        <f t="shared" si="2"/>
        <v>30716</v>
      </c>
    </row>
    <row r="68" spans="1:10" ht="20.100000000000001" customHeight="1" x14ac:dyDescent="0.25">
      <c r="A68" s="161" t="s">
        <v>137</v>
      </c>
      <c r="B68" s="183">
        <v>5542</v>
      </c>
      <c r="C68" s="183">
        <v>15016</v>
      </c>
      <c r="D68" s="183">
        <v>865</v>
      </c>
      <c r="E68" s="183">
        <v>3824</v>
      </c>
      <c r="F68" s="183">
        <v>33412</v>
      </c>
      <c r="G68" s="183">
        <v>7992</v>
      </c>
      <c r="H68" s="183">
        <v>540</v>
      </c>
      <c r="I68" s="183">
        <v>8167</v>
      </c>
      <c r="J68" s="184">
        <f t="shared" si="2"/>
        <v>75358</v>
      </c>
    </row>
    <row r="69" spans="1:10" ht="20.100000000000001" customHeight="1" x14ac:dyDescent="0.25">
      <c r="A69" s="161" t="s">
        <v>138</v>
      </c>
      <c r="B69" s="183">
        <v>49635</v>
      </c>
      <c r="C69" s="183">
        <v>20127</v>
      </c>
      <c r="D69" s="183">
        <v>37084</v>
      </c>
      <c r="E69" s="183">
        <v>68318</v>
      </c>
      <c r="F69" s="183">
        <v>36989</v>
      </c>
      <c r="G69" s="183">
        <v>9270</v>
      </c>
      <c r="H69" s="183">
        <v>27947</v>
      </c>
      <c r="I69" s="183">
        <v>20838</v>
      </c>
      <c r="J69" s="184">
        <f t="shared" si="2"/>
        <v>270208</v>
      </c>
    </row>
    <row r="70" spans="1:10" ht="20.100000000000001" customHeight="1" x14ac:dyDescent="0.25">
      <c r="A70" s="161" t="s">
        <v>139</v>
      </c>
      <c r="B70" s="183">
        <v>13352</v>
      </c>
      <c r="C70" s="183">
        <v>4131</v>
      </c>
      <c r="D70" s="183">
        <v>52301</v>
      </c>
      <c r="E70" s="183">
        <v>11561</v>
      </c>
      <c r="F70" s="183">
        <v>10480</v>
      </c>
      <c r="G70" s="183">
        <v>9926</v>
      </c>
      <c r="H70" s="183">
        <v>10025</v>
      </c>
      <c r="I70" s="183">
        <v>14091</v>
      </c>
      <c r="J70" s="184">
        <f t="shared" si="2"/>
        <v>125867</v>
      </c>
    </row>
    <row r="71" spans="1:10" ht="20.100000000000001" customHeight="1" x14ac:dyDescent="0.25">
      <c r="A71" s="161" t="s">
        <v>140</v>
      </c>
      <c r="B71" s="183">
        <v>4</v>
      </c>
      <c r="C71" s="183">
        <v>0</v>
      </c>
      <c r="D71" s="183">
        <v>0</v>
      </c>
      <c r="E71" s="183">
        <v>7988</v>
      </c>
      <c r="F71" s="183">
        <v>0</v>
      </c>
      <c r="G71" s="183">
        <v>22</v>
      </c>
      <c r="H71" s="183">
        <v>76</v>
      </c>
      <c r="I71" s="183">
        <v>0</v>
      </c>
      <c r="J71" s="184">
        <f t="shared" si="2"/>
        <v>8090</v>
      </c>
    </row>
    <row r="72" spans="1:10" ht="20.100000000000001" customHeight="1" x14ac:dyDescent="0.25">
      <c r="A72" s="161" t="s">
        <v>141</v>
      </c>
      <c r="B72" s="183">
        <v>19888</v>
      </c>
      <c r="C72" s="183">
        <v>25400</v>
      </c>
      <c r="D72" s="183">
        <v>6771</v>
      </c>
      <c r="E72" s="183">
        <v>6836</v>
      </c>
      <c r="F72" s="183">
        <v>20493</v>
      </c>
      <c r="G72" s="183">
        <v>14375</v>
      </c>
      <c r="H72" s="183">
        <v>14048</v>
      </c>
      <c r="I72" s="183">
        <v>16069</v>
      </c>
      <c r="J72" s="184">
        <f t="shared" si="2"/>
        <v>123880</v>
      </c>
    </row>
    <row r="73" spans="1:10" ht="20.100000000000001" customHeight="1" x14ac:dyDescent="0.25">
      <c r="A73" s="161" t="s">
        <v>142</v>
      </c>
      <c r="B73" s="183">
        <v>22618</v>
      </c>
      <c r="C73" s="183">
        <v>1122</v>
      </c>
      <c r="D73" s="183">
        <v>7116</v>
      </c>
      <c r="E73" s="183">
        <v>11789</v>
      </c>
      <c r="F73" s="183">
        <v>2085</v>
      </c>
      <c r="G73" s="183">
        <v>3223</v>
      </c>
      <c r="H73" s="183">
        <v>6291</v>
      </c>
      <c r="I73" s="183">
        <v>428</v>
      </c>
      <c r="J73" s="184">
        <f t="shared" si="2"/>
        <v>54672</v>
      </c>
    </row>
    <row r="74" spans="1:10" ht="20.100000000000001" customHeight="1" x14ac:dyDescent="0.25">
      <c r="A74" s="161" t="s">
        <v>143</v>
      </c>
      <c r="B74" s="183">
        <v>2656</v>
      </c>
      <c r="C74" s="183">
        <v>21</v>
      </c>
      <c r="D74" s="183">
        <v>823</v>
      </c>
      <c r="E74" s="183">
        <v>5775</v>
      </c>
      <c r="F74" s="183">
        <v>12153</v>
      </c>
      <c r="G74" s="183">
        <v>5627</v>
      </c>
      <c r="H74" s="183">
        <v>20832</v>
      </c>
      <c r="I74" s="183">
        <v>102</v>
      </c>
      <c r="J74" s="184">
        <f t="shared" si="2"/>
        <v>47989</v>
      </c>
    </row>
    <row r="75" spans="1:10" ht="20.100000000000001" customHeight="1" x14ac:dyDescent="0.25">
      <c r="A75" s="161" t="s">
        <v>144</v>
      </c>
      <c r="B75" s="183">
        <v>1538</v>
      </c>
      <c r="C75" s="183">
        <v>402</v>
      </c>
      <c r="D75" s="183">
        <v>1457</v>
      </c>
      <c r="E75" s="183">
        <v>2394</v>
      </c>
      <c r="F75" s="183">
        <v>2635</v>
      </c>
      <c r="G75" s="183">
        <v>406</v>
      </c>
      <c r="H75" s="183">
        <v>1153</v>
      </c>
      <c r="I75" s="183">
        <v>404</v>
      </c>
      <c r="J75" s="184">
        <f t="shared" si="2"/>
        <v>10389</v>
      </c>
    </row>
    <row r="76" spans="1:10" ht="20.100000000000001" customHeight="1" x14ac:dyDescent="0.25">
      <c r="A76" s="161" t="s">
        <v>145</v>
      </c>
      <c r="B76" s="183">
        <v>119</v>
      </c>
      <c r="C76" s="183">
        <v>64</v>
      </c>
      <c r="D76" s="183">
        <v>84</v>
      </c>
      <c r="E76" s="183">
        <v>6329</v>
      </c>
      <c r="F76" s="183">
        <v>2760</v>
      </c>
      <c r="G76" s="183">
        <v>348</v>
      </c>
      <c r="H76" s="183">
        <v>55</v>
      </c>
      <c r="I76" s="183">
        <v>174</v>
      </c>
      <c r="J76" s="184">
        <f t="shared" si="2"/>
        <v>9933</v>
      </c>
    </row>
    <row r="77" spans="1:10" ht="20.100000000000001" customHeight="1" x14ac:dyDescent="0.25">
      <c r="A77" s="161" t="s">
        <v>146</v>
      </c>
      <c r="B77" s="183">
        <v>472</v>
      </c>
      <c r="C77" s="183">
        <v>0</v>
      </c>
      <c r="D77" s="183">
        <v>852</v>
      </c>
      <c r="E77" s="183">
        <v>90897</v>
      </c>
      <c r="F77" s="183">
        <v>430</v>
      </c>
      <c r="G77" s="183">
        <v>7298</v>
      </c>
      <c r="H77" s="183">
        <v>562</v>
      </c>
      <c r="I77" s="183">
        <v>41</v>
      </c>
      <c r="J77" s="184">
        <f t="shared" si="2"/>
        <v>100552</v>
      </c>
    </row>
    <row r="78" spans="1:10" ht="20.100000000000001" customHeight="1" x14ac:dyDescent="0.25">
      <c r="A78" s="161" t="s">
        <v>147</v>
      </c>
      <c r="B78" s="183">
        <v>2953</v>
      </c>
      <c r="C78" s="183">
        <v>211</v>
      </c>
      <c r="D78" s="183">
        <v>350</v>
      </c>
      <c r="E78" s="183">
        <v>1655</v>
      </c>
      <c r="F78" s="183">
        <v>5601</v>
      </c>
      <c r="G78" s="183">
        <v>715</v>
      </c>
      <c r="H78" s="183">
        <v>1536</v>
      </c>
      <c r="I78" s="183">
        <v>204</v>
      </c>
      <c r="J78" s="184">
        <f t="shared" si="2"/>
        <v>13225</v>
      </c>
    </row>
    <row r="79" spans="1:10" ht="20.100000000000001" customHeight="1" x14ac:dyDescent="0.25">
      <c r="A79" s="161" t="s">
        <v>148</v>
      </c>
      <c r="B79" s="183">
        <v>20321</v>
      </c>
      <c r="C79" s="183">
        <v>0</v>
      </c>
      <c r="D79" s="183">
        <v>2104</v>
      </c>
      <c r="E79" s="183">
        <v>0</v>
      </c>
      <c r="F79" s="183">
        <v>10115</v>
      </c>
      <c r="G79" s="183">
        <v>20070</v>
      </c>
      <c r="H79" s="183">
        <v>46488</v>
      </c>
      <c r="I79" s="183">
        <v>0</v>
      </c>
      <c r="J79" s="184">
        <f>SUM(B79:I79)</f>
        <v>99098</v>
      </c>
    </row>
    <row r="80" spans="1:10" ht="20.100000000000001" customHeight="1" x14ac:dyDescent="0.25">
      <c r="A80" s="161" t="s">
        <v>149</v>
      </c>
      <c r="B80" s="183">
        <v>1</v>
      </c>
      <c r="C80" s="183">
        <v>34</v>
      </c>
      <c r="D80" s="183">
        <v>15</v>
      </c>
      <c r="E80" s="183">
        <v>6048</v>
      </c>
      <c r="F80" s="183">
        <v>1885</v>
      </c>
      <c r="G80" s="183">
        <v>2437</v>
      </c>
      <c r="H80" s="183">
        <v>49</v>
      </c>
      <c r="I80" s="183">
        <v>138</v>
      </c>
      <c r="J80" s="184">
        <f t="shared" si="2"/>
        <v>10607</v>
      </c>
    </row>
    <row r="81" spans="1:10" ht="20.100000000000001" customHeight="1" x14ac:dyDescent="0.25">
      <c r="A81" s="161" t="s">
        <v>150</v>
      </c>
      <c r="B81" s="183">
        <v>209744</v>
      </c>
      <c r="C81" s="183">
        <v>7527</v>
      </c>
      <c r="D81" s="183">
        <v>7937</v>
      </c>
      <c r="E81" s="183">
        <v>16928</v>
      </c>
      <c r="F81" s="183">
        <v>33759</v>
      </c>
      <c r="G81" s="183">
        <v>35798</v>
      </c>
      <c r="H81" s="183">
        <v>12491</v>
      </c>
      <c r="I81" s="183">
        <v>8133</v>
      </c>
      <c r="J81" s="184">
        <f t="shared" si="2"/>
        <v>332317</v>
      </c>
    </row>
    <row r="82" spans="1:10" ht="20.100000000000001" customHeight="1" x14ac:dyDescent="0.25">
      <c r="A82" s="161" t="s">
        <v>151</v>
      </c>
      <c r="B82" s="183">
        <v>3914</v>
      </c>
      <c r="C82" s="183">
        <v>34611</v>
      </c>
      <c r="D82" s="183">
        <v>216</v>
      </c>
      <c r="E82" s="183">
        <v>2958</v>
      </c>
      <c r="F82" s="183">
        <v>37776</v>
      </c>
      <c r="G82" s="183">
        <v>2809</v>
      </c>
      <c r="H82" s="183">
        <v>0</v>
      </c>
      <c r="I82" s="183">
        <v>16389</v>
      </c>
      <c r="J82" s="184">
        <f t="shared" si="2"/>
        <v>98673</v>
      </c>
    </row>
    <row r="83" spans="1:10" ht="20.100000000000001" customHeight="1" x14ac:dyDescent="0.25">
      <c r="A83" s="161" t="s">
        <v>152</v>
      </c>
      <c r="B83" s="183">
        <v>9804</v>
      </c>
      <c r="C83" s="183">
        <v>18479</v>
      </c>
      <c r="D83" s="183">
        <v>30513</v>
      </c>
      <c r="E83" s="183">
        <v>9152</v>
      </c>
      <c r="F83" s="183">
        <v>6503</v>
      </c>
      <c r="G83" s="183">
        <v>21203</v>
      </c>
      <c r="H83" s="183">
        <v>4568</v>
      </c>
      <c r="I83" s="183">
        <v>2797</v>
      </c>
      <c r="J83" s="184">
        <f t="shared" si="2"/>
        <v>103019</v>
      </c>
    </row>
    <row r="84" spans="1:10" ht="20.100000000000001" customHeight="1" x14ac:dyDescent="0.25">
      <c r="A84" s="161" t="s">
        <v>153</v>
      </c>
      <c r="B84" s="183">
        <v>635</v>
      </c>
      <c r="C84" s="183">
        <v>8</v>
      </c>
      <c r="D84" s="183">
        <v>4930</v>
      </c>
      <c r="E84" s="183">
        <v>0</v>
      </c>
      <c r="F84" s="183">
        <v>510</v>
      </c>
      <c r="G84" s="183">
        <v>3665</v>
      </c>
      <c r="H84" s="183">
        <v>1371</v>
      </c>
      <c r="I84" s="183">
        <v>5928</v>
      </c>
      <c r="J84" s="184">
        <f t="shared" si="2"/>
        <v>17047</v>
      </c>
    </row>
    <row r="85" spans="1:10" ht="20.100000000000001" customHeight="1" x14ac:dyDescent="0.25">
      <c r="A85" s="161" t="s">
        <v>154</v>
      </c>
      <c r="B85" s="183">
        <v>26934</v>
      </c>
      <c r="C85" s="183">
        <v>36707</v>
      </c>
      <c r="D85" s="183">
        <v>1460</v>
      </c>
      <c r="E85" s="183">
        <v>13118</v>
      </c>
      <c r="F85" s="183">
        <v>125357</v>
      </c>
      <c r="G85" s="183">
        <v>18822</v>
      </c>
      <c r="H85" s="183">
        <v>80</v>
      </c>
      <c r="I85" s="183">
        <v>162589</v>
      </c>
      <c r="J85" s="184">
        <f t="shared" si="2"/>
        <v>385067</v>
      </c>
    </row>
    <row r="86" spans="1:10" ht="20.100000000000001" customHeight="1" x14ac:dyDescent="0.25">
      <c r="A86" s="161" t="s">
        <v>155</v>
      </c>
      <c r="B86" s="183">
        <v>3819</v>
      </c>
      <c r="C86" s="183">
        <v>102254</v>
      </c>
      <c r="D86" s="183">
        <v>49</v>
      </c>
      <c r="E86" s="183">
        <v>636</v>
      </c>
      <c r="F86" s="183">
        <v>4450</v>
      </c>
      <c r="G86" s="183">
        <v>0</v>
      </c>
      <c r="H86" s="183">
        <v>0</v>
      </c>
      <c r="I86" s="183">
        <v>802</v>
      </c>
      <c r="J86" s="184">
        <f t="shared" si="2"/>
        <v>112010</v>
      </c>
    </row>
    <row r="87" spans="1:10" ht="20.100000000000001" customHeight="1" x14ac:dyDescent="0.25">
      <c r="A87" s="161" t="s">
        <v>156</v>
      </c>
      <c r="B87" s="183">
        <v>1913</v>
      </c>
      <c r="C87" s="183">
        <v>493</v>
      </c>
      <c r="D87" s="183">
        <v>0</v>
      </c>
      <c r="E87" s="183">
        <v>452</v>
      </c>
      <c r="F87" s="183">
        <v>5097</v>
      </c>
      <c r="G87" s="183">
        <v>21852</v>
      </c>
      <c r="H87" s="183">
        <v>30</v>
      </c>
      <c r="I87" s="183">
        <v>3413</v>
      </c>
      <c r="J87" s="184">
        <f t="shared" si="2"/>
        <v>33250</v>
      </c>
    </row>
    <row r="88" spans="1:10" ht="20.100000000000001" customHeight="1" x14ac:dyDescent="0.25">
      <c r="A88" s="161" t="s">
        <v>157</v>
      </c>
      <c r="B88" s="183">
        <v>357750</v>
      </c>
      <c r="C88" s="183">
        <v>111679</v>
      </c>
      <c r="D88" s="183">
        <v>1775154</v>
      </c>
      <c r="E88" s="183">
        <v>43051</v>
      </c>
      <c r="F88" s="183">
        <v>296567</v>
      </c>
      <c r="G88" s="183">
        <v>870388</v>
      </c>
      <c r="H88" s="183">
        <v>256818</v>
      </c>
      <c r="I88" s="183">
        <v>9983</v>
      </c>
      <c r="J88" s="184">
        <f t="shared" si="2"/>
        <v>3721390</v>
      </c>
    </row>
    <row r="89" spans="1:10" ht="20.100000000000001" customHeight="1" x14ac:dyDescent="0.25">
      <c r="A89" s="161" t="s">
        <v>158</v>
      </c>
      <c r="B89" s="183">
        <v>1918249</v>
      </c>
      <c r="C89" s="183">
        <v>1984932</v>
      </c>
      <c r="D89" s="183">
        <v>133866</v>
      </c>
      <c r="E89" s="183">
        <v>2468480</v>
      </c>
      <c r="F89" s="183">
        <v>448728</v>
      </c>
      <c r="G89" s="183">
        <v>1629187</v>
      </c>
      <c r="H89" s="183">
        <v>307877</v>
      </c>
      <c r="I89" s="183">
        <v>42546</v>
      </c>
      <c r="J89" s="184">
        <f t="shared" si="2"/>
        <v>8933865</v>
      </c>
    </row>
    <row r="90" spans="1:10" ht="14.25" customHeight="1" thickBot="1" x14ac:dyDescent="0.3">
      <c r="A90" s="68" t="s">
        <v>10</v>
      </c>
      <c r="B90" s="185">
        <f t="shared" ref="B90:J90" si="3">SUM(B56:B89)</f>
        <v>2767780</v>
      </c>
      <c r="C90" s="185">
        <f t="shared" si="3"/>
        <v>4333496</v>
      </c>
      <c r="D90" s="185">
        <f t="shared" si="3"/>
        <v>2880990</v>
      </c>
      <c r="E90" s="185">
        <f t="shared" si="3"/>
        <v>3241763</v>
      </c>
      <c r="F90" s="185">
        <f t="shared" si="3"/>
        <v>1373859</v>
      </c>
      <c r="G90" s="185">
        <f t="shared" si="3"/>
        <v>3154833</v>
      </c>
      <c r="H90" s="185">
        <f t="shared" si="3"/>
        <v>1640260</v>
      </c>
      <c r="I90" s="185">
        <f t="shared" si="3"/>
        <v>820569</v>
      </c>
      <c r="J90" s="186">
        <f t="shared" si="3"/>
        <v>20213550</v>
      </c>
    </row>
    <row r="91" spans="1:10" x14ac:dyDescent="0.25">
      <c r="A91" s="78" t="s">
        <v>159</v>
      </c>
      <c r="B91" s="69"/>
      <c r="C91" s="69"/>
      <c r="D91" s="69"/>
      <c r="E91" s="69"/>
      <c r="F91" s="69"/>
      <c r="G91" s="69"/>
      <c r="H91" s="69"/>
      <c r="I91" s="69"/>
      <c r="J91" s="69"/>
    </row>
    <row r="92" spans="1:10" x14ac:dyDescent="0.25">
      <c r="A92" s="75"/>
      <c r="B92" s="69"/>
      <c r="C92" s="69"/>
      <c r="D92" s="69"/>
      <c r="E92" s="69"/>
      <c r="F92" s="69"/>
      <c r="G92" s="69"/>
      <c r="H92" s="69"/>
      <c r="I92" s="69"/>
      <c r="J92" s="69"/>
    </row>
    <row r="93" spans="1:10" x14ac:dyDescent="0.25">
      <c r="A93" s="75"/>
      <c r="B93" s="69"/>
      <c r="C93" s="69"/>
      <c r="D93" s="69"/>
      <c r="E93" s="69"/>
      <c r="F93" s="69"/>
      <c r="G93" s="69"/>
      <c r="H93" s="69"/>
      <c r="I93" s="69"/>
      <c r="J93" s="69"/>
    </row>
    <row r="94" spans="1:10" x14ac:dyDescent="0.25">
      <c r="A94" s="69"/>
      <c r="B94" s="69"/>
      <c r="C94" s="69"/>
      <c r="D94" s="69"/>
      <c r="E94" s="69"/>
      <c r="F94" s="69"/>
      <c r="G94" s="69"/>
      <c r="H94" s="69"/>
      <c r="I94" s="69"/>
      <c r="J94" s="69"/>
    </row>
    <row r="95" spans="1:10" x14ac:dyDescent="0.25">
      <c r="A95" s="69"/>
      <c r="B95" s="69"/>
      <c r="C95" s="69"/>
      <c r="D95" s="69"/>
      <c r="E95" s="69"/>
      <c r="F95" s="69"/>
      <c r="G95" s="69"/>
      <c r="H95" s="69"/>
      <c r="I95" s="69"/>
      <c r="J95" s="69"/>
    </row>
    <row r="96" spans="1:10" ht="15.75" x14ac:dyDescent="0.25">
      <c r="A96" s="77"/>
      <c r="B96" s="77"/>
      <c r="C96" s="77"/>
      <c r="D96" s="77"/>
      <c r="E96" s="77"/>
      <c r="F96" s="77"/>
      <c r="G96" s="77"/>
      <c r="H96" s="77"/>
      <c r="I96" s="77"/>
      <c r="J96" s="77"/>
    </row>
    <row r="97" spans="1:10" ht="15.75" x14ac:dyDescent="0.25">
      <c r="A97" s="199" t="s">
        <v>239</v>
      </c>
      <c r="B97" s="199"/>
      <c r="C97" s="199"/>
      <c r="D97" s="199"/>
      <c r="E97" s="199"/>
      <c r="F97" s="199"/>
      <c r="G97" s="199"/>
      <c r="H97" s="199"/>
      <c r="I97" s="199"/>
      <c r="J97" s="199"/>
    </row>
    <row r="98" spans="1:10" ht="15.75" x14ac:dyDescent="0.25">
      <c r="A98" s="199" t="s">
        <v>162</v>
      </c>
      <c r="B98" s="199"/>
      <c r="C98" s="199"/>
      <c r="D98" s="199"/>
      <c r="E98" s="199"/>
      <c r="F98" s="199"/>
      <c r="G98" s="199"/>
      <c r="H98" s="199"/>
      <c r="I98" s="199"/>
      <c r="J98" s="199"/>
    </row>
    <row r="99" spans="1:10" ht="15.75" thickBot="1" x14ac:dyDescent="0.3">
      <c r="A99" s="69"/>
      <c r="B99" s="69"/>
      <c r="C99" s="69"/>
      <c r="D99" s="69"/>
      <c r="E99" s="69"/>
      <c r="F99" s="69"/>
      <c r="G99" s="69"/>
      <c r="H99" s="69"/>
      <c r="I99" s="69"/>
      <c r="J99" s="69"/>
    </row>
    <row r="100" spans="1:10" x14ac:dyDescent="0.25">
      <c r="A100" s="174" t="s">
        <v>1</v>
      </c>
      <c r="B100" s="175" t="s">
        <v>2</v>
      </c>
      <c r="C100" s="175" t="s">
        <v>3</v>
      </c>
      <c r="D100" s="175" t="s">
        <v>4</v>
      </c>
      <c r="E100" s="175" t="s">
        <v>5</v>
      </c>
      <c r="F100" s="175" t="s">
        <v>6</v>
      </c>
      <c r="G100" s="175" t="s">
        <v>7</v>
      </c>
      <c r="H100" s="175" t="s">
        <v>8</v>
      </c>
      <c r="I100" s="175" t="s">
        <v>9</v>
      </c>
      <c r="J100" s="176" t="s">
        <v>10</v>
      </c>
    </row>
    <row r="101" spans="1:10" ht="20.100000000000001" customHeight="1" x14ac:dyDescent="0.25">
      <c r="A101" s="161" t="s">
        <v>125</v>
      </c>
      <c r="B101" s="183">
        <v>79301</v>
      </c>
      <c r="C101" s="183">
        <v>4068593</v>
      </c>
      <c r="D101" s="183">
        <v>3822833</v>
      </c>
      <c r="E101" s="183">
        <v>1602550</v>
      </c>
      <c r="F101" s="183">
        <v>165701</v>
      </c>
      <c r="G101" s="183">
        <v>0</v>
      </c>
      <c r="H101" s="183">
        <v>855487</v>
      </c>
      <c r="I101" s="183">
        <v>114789</v>
      </c>
      <c r="J101" s="184">
        <f>SUM(B101:I101)</f>
        <v>10709254</v>
      </c>
    </row>
    <row r="102" spans="1:10" ht="20.100000000000001" customHeight="1" x14ac:dyDescent="0.25">
      <c r="A102" s="161" t="s">
        <v>126</v>
      </c>
      <c r="B102" s="183">
        <v>71764</v>
      </c>
      <c r="C102" s="183">
        <v>18807</v>
      </c>
      <c r="D102" s="183">
        <v>32571</v>
      </c>
      <c r="E102" s="183">
        <v>21894</v>
      </c>
      <c r="F102" s="183">
        <v>73867</v>
      </c>
      <c r="G102" s="183">
        <v>58628</v>
      </c>
      <c r="H102" s="183">
        <v>314536</v>
      </c>
      <c r="I102" s="183">
        <v>56715</v>
      </c>
      <c r="J102" s="184">
        <f t="shared" ref="J102:J134" si="4">SUM(B102:I102)</f>
        <v>648782</v>
      </c>
    </row>
    <row r="103" spans="1:10" ht="20.100000000000001" customHeight="1" x14ac:dyDescent="0.25">
      <c r="A103" s="161" t="s">
        <v>127</v>
      </c>
      <c r="B103" s="183">
        <v>6499</v>
      </c>
      <c r="C103" s="183">
        <v>0</v>
      </c>
      <c r="D103" s="183">
        <v>595</v>
      </c>
      <c r="E103" s="183">
        <v>0</v>
      </c>
      <c r="F103" s="183">
        <v>0</v>
      </c>
      <c r="G103" s="183">
        <v>20514</v>
      </c>
      <c r="H103" s="183">
        <v>4843</v>
      </c>
      <c r="I103" s="183">
        <v>0</v>
      </c>
      <c r="J103" s="184">
        <f t="shared" si="4"/>
        <v>32451</v>
      </c>
    </row>
    <row r="104" spans="1:10" ht="20.100000000000001" customHeight="1" x14ac:dyDescent="0.25">
      <c r="A104" s="161" t="s">
        <v>163</v>
      </c>
      <c r="B104" s="183">
        <v>3903</v>
      </c>
      <c r="C104" s="183">
        <v>65408</v>
      </c>
      <c r="D104" s="183">
        <v>1209</v>
      </c>
      <c r="E104" s="183">
        <v>2292</v>
      </c>
      <c r="F104" s="183">
        <v>12171</v>
      </c>
      <c r="G104" s="183">
        <v>25347</v>
      </c>
      <c r="H104" s="183">
        <v>1433</v>
      </c>
      <c r="I104" s="183">
        <v>27748</v>
      </c>
      <c r="J104" s="184">
        <f t="shared" si="4"/>
        <v>139511</v>
      </c>
    </row>
    <row r="105" spans="1:10" ht="20.100000000000001" customHeight="1" x14ac:dyDescent="0.25">
      <c r="A105" s="161" t="s">
        <v>129</v>
      </c>
      <c r="B105" s="183">
        <v>6</v>
      </c>
      <c r="C105" s="183">
        <v>0</v>
      </c>
      <c r="D105" s="183">
        <v>6798</v>
      </c>
      <c r="E105" s="183">
        <v>23</v>
      </c>
      <c r="F105" s="183">
        <v>451</v>
      </c>
      <c r="G105" s="183">
        <v>271</v>
      </c>
      <c r="H105" s="183">
        <v>56913</v>
      </c>
      <c r="I105" s="183">
        <v>4911</v>
      </c>
      <c r="J105" s="184">
        <f t="shared" si="4"/>
        <v>69373</v>
      </c>
    </row>
    <row r="106" spans="1:10" ht="20.100000000000001" customHeight="1" x14ac:dyDescent="0.25">
      <c r="A106" s="161" t="s">
        <v>130</v>
      </c>
      <c r="B106" s="183">
        <v>8099</v>
      </c>
      <c r="C106" s="183">
        <v>2951</v>
      </c>
      <c r="D106" s="183">
        <v>8124</v>
      </c>
      <c r="E106" s="183">
        <v>36887</v>
      </c>
      <c r="F106" s="183">
        <v>25276</v>
      </c>
      <c r="G106" s="183">
        <v>9400</v>
      </c>
      <c r="H106" s="183">
        <v>309460</v>
      </c>
      <c r="I106" s="183">
        <v>42752</v>
      </c>
      <c r="J106" s="184">
        <f t="shared" si="4"/>
        <v>442949</v>
      </c>
    </row>
    <row r="107" spans="1:10" ht="20.100000000000001" customHeight="1" x14ac:dyDescent="0.25">
      <c r="A107" s="161" t="s">
        <v>131</v>
      </c>
      <c r="B107" s="183">
        <v>1253</v>
      </c>
      <c r="C107" s="183">
        <v>3215</v>
      </c>
      <c r="D107" s="183">
        <v>3136</v>
      </c>
      <c r="E107" s="183">
        <v>701</v>
      </c>
      <c r="F107" s="183">
        <v>5223</v>
      </c>
      <c r="G107" s="183">
        <v>57060</v>
      </c>
      <c r="H107" s="183">
        <v>95297</v>
      </c>
      <c r="I107" s="183">
        <v>13947</v>
      </c>
      <c r="J107" s="184">
        <f t="shared" si="4"/>
        <v>179832</v>
      </c>
    </row>
    <row r="108" spans="1:10" ht="20.100000000000001" customHeight="1" x14ac:dyDescent="0.25">
      <c r="A108" s="161" t="s">
        <v>132</v>
      </c>
      <c r="B108" s="183">
        <v>937</v>
      </c>
      <c r="C108" s="183">
        <v>0</v>
      </c>
      <c r="D108" s="183">
        <v>0</v>
      </c>
      <c r="E108" s="183">
        <v>0</v>
      </c>
      <c r="F108" s="183">
        <v>1813</v>
      </c>
      <c r="G108" s="183">
        <v>1579</v>
      </c>
      <c r="H108" s="183">
        <v>1822</v>
      </c>
      <c r="I108" s="183">
        <v>0</v>
      </c>
      <c r="J108" s="184">
        <f t="shared" si="4"/>
        <v>6151</v>
      </c>
    </row>
    <row r="109" spans="1:10" ht="20.100000000000001" customHeight="1" x14ac:dyDescent="0.25">
      <c r="A109" s="161" t="s">
        <v>133</v>
      </c>
      <c r="B109" s="183">
        <v>31511</v>
      </c>
      <c r="C109" s="183">
        <v>3061</v>
      </c>
      <c r="D109" s="183">
        <v>32794</v>
      </c>
      <c r="E109" s="183">
        <v>3289</v>
      </c>
      <c r="F109" s="183">
        <v>49507</v>
      </c>
      <c r="G109" s="183">
        <v>128498</v>
      </c>
      <c r="H109" s="183">
        <v>165863</v>
      </c>
      <c r="I109" s="183">
        <v>14413</v>
      </c>
      <c r="J109" s="184">
        <f t="shared" si="4"/>
        <v>428936</v>
      </c>
    </row>
    <row r="110" spans="1:10" ht="20.100000000000001" customHeight="1" x14ac:dyDescent="0.25">
      <c r="A110" s="161" t="s">
        <v>134</v>
      </c>
      <c r="B110" s="183">
        <v>77054</v>
      </c>
      <c r="C110" s="183">
        <v>108437</v>
      </c>
      <c r="D110" s="183">
        <v>7929</v>
      </c>
      <c r="E110" s="183">
        <v>299909</v>
      </c>
      <c r="F110" s="183">
        <v>95903</v>
      </c>
      <c r="G110" s="183">
        <v>12198</v>
      </c>
      <c r="H110" s="183">
        <v>165805</v>
      </c>
      <c r="I110" s="183">
        <v>35280</v>
      </c>
      <c r="J110" s="184">
        <f t="shared" si="4"/>
        <v>802515</v>
      </c>
    </row>
    <row r="111" spans="1:10" ht="20.100000000000001" customHeight="1" x14ac:dyDescent="0.25">
      <c r="A111" s="161" t="s">
        <v>135</v>
      </c>
      <c r="B111" s="183">
        <v>3788</v>
      </c>
      <c r="C111" s="183">
        <v>141859</v>
      </c>
      <c r="D111" s="183">
        <v>563</v>
      </c>
      <c r="E111" s="183">
        <v>6882</v>
      </c>
      <c r="F111" s="183">
        <v>227675</v>
      </c>
      <c r="G111" s="183">
        <v>70924</v>
      </c>
      <c r="H111" s="183">
        <v>2271</v>
      </c>
      <c r="I111" s="183">
        <v>177486</v>
      </c>
      <c r="J111" s="184">
        <f t="shared" si="4"/>
        <v>631448</v>
      </c>
    </row>
    <row r="112" spans="1:10" ht="20.100000000000001" customHeight="1" x14ac:dyDescent="0.25">
      <c r="A112" s="161" t="s">
        <v>136</v>
      </c>
      <c r="B112" s="183">
        <v>0</v>
      </c>
      <c r="C112" s="183">
        <v>0</v>
      </c>
      <c r="D112" s="183">
        <v>13620</v>
      </c>
      <c r="E112" s="183">
        <v>821219</v>
      </c>
      <c r="F112" s="183">
        <v>74980</v>
      </c>
      <c r="G112" s="183">
        <v>10062</v>
      </c>
      <c r="H112" s="183">
        <v>1508</v>
      </c>
      <c r="I112" s="183">
        <v>0</v>
      </c>
      <c r="J112" s="184">
        <f t="shared" si="4"/>
        <v>921389</v>
      </c>
    </row>
    <row r="113" spans="1:11" ht="20.100000000000001" customHeight="1" x14ac:dyDescent="0.25">
      <c r="A113" s="161" t="s">
        <v>137</v>
      </c>
      <c r="B113" s="183">
        <v>60127</v>
      </c>
      <c r="C113" s="183">
        <v>119035</v>
      </c>
      <c r="D113" s="183">
        <v>9335</v>
      </c>
      <c r="E113" s="183">
        <v>27845</v>
      </c>
      <c r="F113" s="183">
        <v>314962</v>
      </c>
      <c r="G113" s="183">
        <v>54498</v>
      </c>
      <c r="H113" s="183">
        <v>9315</v>
      </c>
      <c r="I113" s="183">
        <v>61958</v>
      </c>
      <c r="J113" s="184">
        <f t="shared" si="4"/>
        <v>657075</v>
      </c>
    </row>
    <row r="114" spans="1:11" ht="20.100000000000001" customHeight="1" x14ac:dyDescent="0.25">
      <c r="A114" s="161" t="s">
        <v>138</v>
      </c>
      <c r="B114" s="183">
        <v>565093</v>
      </c>
      <c r="C114" s="183">
        <v>157707</v>
      </c>
      <c r="D114" s="183">
        <v>370272</v>
      </c>
      <c r="E114" s="183">
        <v>830421</v>
      </c>
      <c r="F114" s="183">
        <v>383808</v>
      </c>
      <c r="G114" s="183">
        <v>84798</v>
      </c>
      <c r="H114" s="183">
        <v>259991</v>
      </c>
      <c r="I114" s="183">
        <v>179838</v>
      </c>
      <c r="J114" s="184">
        <f t="shared" si="4"/>
        <v>2831928</v>
      </c>
    </row>
    <row r="115" spans="1:11" ht="20.100000000000001" customHeight="1" x14ac:dyDescent="0.25">
      <c r="A115" s="161" t="s">
        <v>139</v>
      </c>
      <c r="B115" s="183">
        <v>106816</v>
      </c>
      <c r="C115" s="183">
        <v>8703</v>
      </c>
      <c r="D115" s="183">
        <v>251014</v>
      </c>
      <c r="E115" s="183">
        <v>79316</v>
      </c>
      <c r="F115" s="183">
        <v>85642</v>
      </c>
      <c r="G115" s="183">
        <v>40002</v>
      </c>
      <c r="H115" s="183">
        <v>62396</v>
      </c>
      <c r="I115" s="183">
        <v>8041</v>
      </c>
      <c r="J115" s="184">
        <f t="shared" si="4"/>
        <v>641930</v>
      </c>
    </row>
    <row r="116" spans="1:11" ht="20.100000000000001" customHeight="1" x14ac:dyDescent="0.25">
      <c r="A116" s="161" t="s">
        <v>140</v>
      </c>
      <c r="B116" s="183">
        <v>16</v>
      </c>
      <c r="C116" s="183">
        <v>0</v>
      </c>
      <c r="D116" s="183">
        <v>0</v>
      </c>
      <c r="E116" s="183">
        <v>69809</v>
      </c>
      <c r="F116" s="183">
        <v>0</v>
      </c>
      <c r="G116" s="183">
        <v>3</v>
      </c>
      <c r="H116" s="183">
        <v>500</v>
      </c>
      <c r="I116" s="183">
        <v>0</v>
      </c>
      <c r="J116" s="184">
        <f t="shared" si="4"/>
        <v>70328</v>
      </c>
    </row>
    <row r="117" spans="1:11" ht="20.100000000000001" customHeight="1" x14ac:dyDescent="0.25">
      <c r="A117" s="161" t="s">
        <v>141</v>
      </c>
      <c r="B117" s="183">
        <v>154481</v>
      </c>
      <c r="C117" s="183">
        <v>101994</v>
      </c>
      <c r="D117" s="183">
        <v>62157</v>
      </c>
      <c r="E117" s="183">
        <v>58341</v>
      </c>
      <c r="F117" s="183">
        <v>196809</v>
      </c>
      <c r="G117" s="183">
        <v>58492</v>
      </c>
      <c r="H117" s="183">
        <v>57487</v>
      </c>
      <c r="I117" s="183">
        <v>115678</v>
      </c>
      <c r="J117" s="184">
        <f t="shared" si="4"/>
        <v>805439</v>
      </c>
    </row>
    <row r="118" spans="1:11" ht="20.100000000000001" customHeight="1" x14ac:dyDescent="0.25">
      <c r="A118" s="161" t="s">
        <v>142</v>
      </c>
      <c r="B118" s="183">
        <v>172609</v>
      </c>
      <c r="C118" s="183">
        <v>2470</v>
      </c>
      <c r="D118" s="183">
        <v>45781</v>
      </c>
      <c r="E118" s="183">
        <v>81629</v>
      </c>
      <c r="F118" s="183">
        <v>24437</v>
      </c>
      <c r="G118" s="183">
        <v>19758</v>
      </c>
      <c r="H118" s="183">
        <v>71716</v>
      </c>
      <c r="I118" s="183">
        <v>1917</v>
      </c>
      <c r="J118" s="184">
        <f t="shared" si="4"/>
        <v>420317</v>
      </c>
    </row>
    <row r="119" spans="1:11" ht="20.100000000000001" customHeight="1" x14ac:dyDescent="0.25">
      <c r="A119" s="161" t="s">
        <v>143</v>
      </c>
      <c r="B119" s="183">
        <v>58406</v>
      </c>
      <c r="C119" s="183">
        <v>104</v>
      </c>
      <c r="D119" s="183">
        <v>14861</v>
      </c>
      <c r="E119" s="183">
        <v>148674</v>
      </c>
      <c r="F119" s="183">
        <v>296738</v>
      </c>
      <c r="G119" s="183">
        <v>68783</v>
      </c>
      <c r="H119" s="183">
        <v>469512</v>
      </c>
      <c r="I119" s="183">
        <v>516</v>
      </c>
      <c r="J119" s="184">
        <f t="shared" si="4"/>
        <v>1057594</v>
      </c>
    </row>
    <row r="120" spans="1:11" ht="20.100000000000001" customHeight="1" x14ac:dyDescent="0.25">
      <c r="A120" s="161" t="s">
        <v>144</v>
      </c>
      <c r="B120" s="183">
        <v>17490</v>
      </c>
      <c r="C120" s="183">
        <v>961</v>
      </c>
      <c r="D120" s="183">
        <v>19081</v>
      </c>
      <c r="E120" s="183">
        <v>28823</v>
      </c>
      <c r="F120" s="183">
        <v>35928</v>
      </c>
      <c r="G120" s="183">
        <v>3667</v>
      </c>
      <c r="H120" s="183">
        <v>6612</v>
      </c>
      <c r="I120" s="183">
        <v>2530</v>
      </c>
      <c r="J120" s="184">
        <f t="shared" si="4"/>
        <v>115092</v>
      </c>
    </row>
    <row r="121" spans="1:11" ht="20.100000000000001" customHeight="1" x14ac:dyDescent="0.25">
      <c r="A121" s="161" t="s">
        <v>164</v>
      </c>
      <c r="B121" s="183">
        <v>267</v>
      </c>
      <c r="C121" s="183">
        <v>131</v>
      </c>
      <c r="D121" s="183">
        <v>210</v>
      </c>
      <c r="E121" s="183">
        <v>12444</v>
      </c>
      <c r="F121" s="183">
        <v>5225</v>
      </c>
      <c r="G121" s="183">
        <v>589</v>
      </c>
      <c r="H121" s="183">
        <v>51</v>
      </c>
      <c r="I121" s="183">
        <v>183</v>
      </c>
      <c r="J121" s="184">
        <f t="shared" si="4"/>
        <v>19100</v>
      </c>
    </row>
    <row r="122" spans="1:11" ht="20.100000000000001" customHeight="1" x14ac:dyDescent="0.25">
      <c r="A122" s="161" t="s">
        <v>165</v>
      </c>
      <c r="B122" s="183">
        <v>301</v>
      </c>
      <c r="C122" s="183">
        <v>0</v>
      </c>
      <c r="D122" s="183">
        <v>403</v>
      </c>
      <c r="E122" s="183">
        <v>211370</v>
      </c>
      <c r="F122" s="183">
        <v>434</v>
      </c>
      <c r="G122" s="183">
        <v>3315</v>
      </c>
      <c r="H122" s="183">
        <v>368</v>
      </c>
      <c r="I122" s="183">
        <v>123</v>
      </c>
      <c r="J122" s="184">
        <f t="shared" si="4"/>
        <v>216314</v>
      </c>
    </row>
    <row r="123" spans="1:11" ht="20.100000000000001" customHeight="1" x14ac:dyDescent="0.25">
      <c r="A123" s="161" t="s">
        <v>147</v>
      </c>
      <c r="B123" s="183">
        <v>28169</v>
      </c>
      <c r="C123" s="183">
        <v>616</v>
      </c>
      <c r="D123" s="183">
        <v>4606</v>
      </c>
      <c r="E123" s="183">
        <v>22861</v>
      </c>
      <c r="F123" s="183">
        <v>105578</v>
      </c>
      <c r="G123" s="183">
        <v>17182</v>
      </c>
      <c r="H123" s="183">
        <v>42090</v>
      </c>
      <c r="I123" s="183">
        <v>1337</v>
      </c>
      <c r="J123" s="184">
        <f>SUM(B123:I123)</f>
        <v>222439</v>
      </c>
      <c r="K123" s="106"/>
    </row>
    <row r="124" spans="1:11" ht="20.100000000000001" customHeight="1" x14ac:dyDescent="0.25">
      <c r="A124" s="161" t="s">
        <v>148</v>
      </c>
      <c r="B124" s="183">
        <v>630000</v>
      </c>
      <c r="C124" s="183">
        <v>0</v>
      </c>
      <c r="D124" s="183">
        <v>82000</v>
      </c>
      <c r="E124" s="183">
        <v>0</v>
      </c>
      <c r="F124" s="183">
        <v>400000</v>
      </c>
      <c r="G124" s="183">
        <v>1560000</v>
      </c>
      <c r="H124" s="183">
        <v>1770000</v>
      </c>
      <c r="I124" s="183">
        <v>0</v>
      </c>
      <c r="J124" s="184">
        <f t="shared" si="4"/>
        <v>4442000</v>
      </c>
    </row>
    <row r="125" spans="1:11" ht="20.100000000000001" customHeight="1" x14ac:dyDescent="0.25">
      <c r="A125" s="161" t="s">
        <v>149</v>
      </c>
      <c r="B125" s="183">
        <v>14</v>
      </c>
      <c r="C125" s="183">
        <v>154</v>
      </c>
      <c r="D125" s="183">
        <v>225</v>
      </c>
      <c r="E125" s="183">
        <v>343860</v>
      </c>
      <c r="F125" s="183">
        <v>30285</v>
      </c>
      <c r="G125" s="183">
        <v>31658</v>
      </c>
      <c r="H125" s="183">
        <v>719</v>
      </c>
      <c r="I125" s="183">
        <v>2962</v>
      </c>
      <c r="J125" s="184">
        <f t="shared" si="4"/>
        <v>409877</v>
      </c>
    </row>
    <row r="126" spans="1:11" ht="20.100000000000001" customHeight="1" x14ac:dyDescent="0.25">
      <c r="A126" s="161" t="s">
        <v>166</v>
      </c>
      <c r="B126" s="183">
        <v>294006</v>
      </c>
      <c r="C126" s="183">
        <v>4042</v>
      </c>
      <c r="D126" s="183">
        <v>11059</v>
      </c>
      <c r="E126" s="183">
        <v>1055</v>
      </c>
      <c r="F126" s="183">
        <v>50600</v>
      </c>
      <c r="G126" s="183">
        <v>12430</v>
      </c>
      <c r="H126" s="183">
        <v>13170</v>
      </c>
      <c r="I126" s="183">
        <v>18112</v>
      </c>
      <c r="J126" s="184">
        <f t="shared" si="4"/>
        <v>404474</v>
      </c>
    </row>
    <row r="127" spans="1:11" ht="20.100000000000001" customHeight="1" x14ac:dyDescent="0.25">
      <c r="A127" s="161" t="s">
        <v>167</v>
      </c>
      <c r="B127" s="183">
        <v>2727</v>
      </c>
      <c r="C127" s="183">
        <v>10254</v>
      </c>
      <c r="D127" s="183">
        <v>356</v>
      </c>
      <c r="E127" s="183">
        <v>2863</v>
      </c>
      <c r="F127" s="183">
        <v>31882</v>
      </c>
      <c r="G127" s="183">
        <v>1651</v>
      </c>
      <c r="H127" s="183">
        <v>0</v>
      </c>
      <c r="I127" s="183">
        <v>24424</v>
      </c>
      <c r="J127" s="184">
        <f t="shared" si="4"/>
        <v>74157</v>
      </c>
    </row>
    <row r="128" spans="1:11" ht="20.100000000000001" customHeight="1" x14ac:dyDescent="0.25">
      <c r="A128" s="161" t="s">
        <v>168</v>
      </c>
      <c r="B128" s="183">
        <v>17338</v>
      </c>
      <c r="C128" s="183">
        <v>5522</v>
      </c>
      <c r="D128" s="183">
        <v>70671</v>
      </c>
      <c r="E128" s="183">
        <v>31009</v>
      </c>
      <c r="F128" s="183">
        <v>35730</v>
      </c>
      <c r="G128" s="183">
        <v>11300</v>
      </c>
      <c r="H128" s="183">
        <v>12677</v>
      </c>
      <c r="I128" s="183">
        <v>5558</v>
      </c>
      <c r="J128" s="184">
        <f t="shared" si="4"/>
        <v>189805</v>
      </c>
    </row>
    <row r="129" spans="1:10" ht="20.100000000000001" customHeight="1" x14ac:dyDescent="0.25">
      <c r="A129" s="161" t="s">
        <v>169</v>
      </c>
      <c r="B129" s="183">
        <v>674</v>
      </c>
      <c r="C129" s="183">
        <v>32</v>
      </c>
      <c r="D129" s="183">
        <v>5296</v>
      </c>
      <c r="E129" s="183">
        <v>0</v>
      </c>
      <c r="F129" s="183">
        <v>1088</v>
      </c>
      <c r="G129" s="183">
        <v>2108</v>
      </c>
      <c r="H129" s="183">
        <v>1090</v>
      </c>
      <c r="I129" s="183">
        <v>13462</v>
      </c>
      <c r="J129" s="184">
        <f t="shared" si="4"/>
        <v>23750</v>
      </c>
    </row>
    <row r="130" spans="1:10" ht="20.100000000000001" customHeight="1" x14ac:dyDescent="0.25">
      <c r="A130" s="161" t="s">
        <v>170</v>
      </c>
      <c r="B130" s="183">
        <v>23450</v>
      </c>
      <c r="C130" s="183">
        <v>42599</v>
      </c>
      <c r="D130" s="183">
        <v>2115</v>
      </c>
      <c r="E130" s="183">
        <v>3123</v>
      </c>
      <c r="F130" s="183">
        <v>147915</v>
      </c>
      <c r="G130" s="183">
        <v>10433</v>
      </c>
      <c r="H130" s="183">
        <v>102</v>
      </c>
      <c r="I130" s="183">
        <v>306566</v>
      </c>
      <c r="J130" s="184">
        <f t="shared" si="4"/>
        <v>536303</v>
      </c>
    </row>
    <row r="131" spans="1:10" ht="20.100000000000001" customHeight="1" x14ac:dyDescent="0.25">
      <c r="A131" s="161" t="s">
        <v>171</v>
      </c>
      <c r="B131" s="183">
        <v>9535</v>
      </c>
      <c r="C131" s="183">
        <v>15725</v>
      </c>
      <c r="D131" s="183">
        <v>142</v>
      </c>
      <c r="E131" s="183">
        <v>4214</v>
      </c>
      <c r="F131" s="183">
        <v>10961</v>
      </c>
      <c r="G131" s="183">
        <v>0</v>
      </c>
      <c r="H131" s="183">
        <v>0</v>
      </c>
      <c r="I131" s="183">
        <v>1273</v>
      </c>
      <c r="J131" s="184">
        <f t="shared" si="4"/>
        <v>41850</v>
      </c>
    </row>
    <row r="132" spans="1:10" ht="20.100000000000001" customHeight="1" x14ac:dyDescent="0.25">
      <c r="A132" s="161" t="s">
        <v>172</v>
      </c>
      <c r="B132" s="183">
        <v>1148</v>
      </c>
      <c r="C132" s="183">
        <v>309</v>
      </c>
      <c r="D132" s="183">
        <v>0</v>
      </c>
      <c r="E132" s="183">
        <v>224</v>
      </c>
      <c r="F132" s="183">
        <v>5713</v>
      </c>
      <c r="G132" s="183">
        <v>7210</v>
      </c>
      <c r="H132" s="183">
        <v>63</v>
      </c>
      <c r="I132" s="183">
        <v>5972</v>
      </c>
      <c r="J132" s="184">
        <f t="shared" si="4"/>
        <v>20639</v>
      </c>
    </row>
    <row r="133" spans="1:10" ht="20.100000000000001" customHeight="1" x14ac:dyDescent="0.25">
      <c r="A133" s="161" t="s">
        <v>173</v>
      </c>
      <c r="B133" s="183">
        <v>1773420</v>
      </c>
      <c r="C133" s="183">
        <v>602430</v>
      </c>
      <c r="D133" s="183">
        <v>10629400</v>
      </c>
      <c r="E133" s="183">
        <v>252111</v>
      </c>
      <c r="F133" s="183">
        <v>1572064</v>
      </c>
      <c r="G133" s="183">
        <v>4764328</v>
      </c>
      <c r="H133" s="183">
        <v>1143024</v>
      </c>
      <c r="I133" s="183">
        <v>422935</v>
      </c>
      <c r="J133" s="184">
        <f t="shared" si="4"/>
        <v>21159712</v>
      </c>
    </row>
    <row r="134" spans="1:10" ht="20.100000000000001" customHeight="1" thickBot="1" x14ac:dyDescent="0.3">
      <c r="A134" s="162" t="s">
        <v>174</v>
      </c>
      <c r="B134" s="187">
        <v>449664</v>
      </c>
      <c r="C134" s="187">
        <v>262933</v>
      </c>
      <c r="D134" s="187">
        <v>93201</v>
      </c>
      <c r="E134" s="187">
        <v>310311</v>
      </c>
      <c r="F134" s="187">
        <v>115185</v>
      </c>
      <c r="G134" s="187">
        <v>443572</v>
      </c>
      <c r="H134" s="187">
        <v>152489</v>
      </c>
      <c r="I134" s="187">
        <v>58254</v>
      </c>
      <c r="J134" s="188">
        <f t="shared" si="4"/>
        <v>1885609</v>
      </c>
    </row>
    <row r="135" spans="1:10" x14ac:dyDescent="0.25">
      <c r="A135" s="78" t="s">
        <v>159</v>
      </c>
      <c r="B135" s="69"/>
      <c r="C135" s="69"/>
      <c r="D135" s="69"/>
      <c r="E135" s="69"/>
      <c r="F135" s="69"/>
      <c r="G135" s="69"/>
      <c r="H135" s="69"/>
      <c r="I135" s="69"/>
      <c r="J135" s="70"/>
    </row>
    <row r="136" spans="1:10" x14ac:dyDescent="0.25">
      <c r="A136" s="60" t="s">
        <v>175</v>
      </c>
      <c r="B136" s="69"/>
      <c r="C136" s="69"/>
      <c r="D136" s="69"/>
      <c r="E136" s="69"/>
      <c r="F136" s="69"/>
      <c r="G136" s="69"/>
      <c r="H136" s="69"/>
      <c r="I136" s="69"/>
      <c r="J136" s="69"/>
    </row>
    <row r="137" spans="1:10" x14ac:dyDescent="0.25">
      <c r="A137" s="60" t="s">
        <v>176</v>
      </c>
      <c r="B137" s="69"/>
      <c r="C137" s="69"/>
      <c r="D137" s="69"/>
      <c r="E137" s="69"/>
      <c r="F137" s="69"/>
      <c r="G137" s="69"/>
      <c r="H137" s="69"/>
      <c r="I137" s="69"/>
      <c r="J137" s="69"/>
    </row>
    <row r="138" spans="1:10" x14ac:dyDescent="0.25">
      <c r="A138" s="69"/>
      <c r="B138" s="69"/>
      <c r="C138" s="69"/>
      <c r="D138" s="69"/>
      <c r="E138" s="69"/>
      <c r="F138" s="69"/>
      <c r="G138" s="69"/>
      <c r="H138" s="69"/>
      <c r="I138" s="69"/>
      <c r="J138" s="69"/>
    </row>
    <row r="139" spans="1:10" x14ac:dyDescent="0.25">
      <c r="A139" s="69"/>
      <c r="B139" s="69"/>
      <c r="C139" s="69"/>
      <c r="D139" s="69"/>
      <c r="E139" s="69"/>
      <c r="F139" s="69"/>
      <c r="G139" s="69"/>
      <c r="H139" s="69"/>
      <c r="I139" s="69"/>
      <c r="J139" s="69"/>
    </row>
    <row r="140" spans="1:10" x14ac:dyDescent="0.25">
      <c r="A140" s="69"/>
      <c r="B140" s="69"/>
      <c r="C140" s="69"/>
      <c r="D140" s="69"/>
      <c r="E140" s="69"/>
      <c r="F140" s="69"/>
      <c r="G140" s="69"/>
      <c r="H140" s="69"/>
      <c r="I140" s="69"/>
      <c r="J140" s="69"/>
    </row>
    <row r="141" spans="1:10" x14ac:dyDescent="0.25">
      <c r="A141" s="69"/>
      <c r="B141" s="69"/>
      <c r="C141" s="69"/>
      <c r="D141" s="69"/>
      <c r="E141" s="69"/>
      <c r="F141" s="69"/>
      <c r="G141" s="69"/>
      <c r="H141" s="69"/>
      <c r="I141" s="69"/>
      <c r="J141" s="69"/>
    </row>
    <row r="142" spans="1:10" x14ac:dyDescent="0.25">
      <c r="A142" s="69"/>
      <c r="B142" s="69"/>
      <c r="C142" s="69"/>
      <c r="D142" s="69"/>
      <c r="E142" s="69"/>
      <c r="F142" s="69"/>
      <c r="G142" s="69"/>
      <c r="H142" s="69"/>
      <c r="I142" s="69"/>
      <c r="J142" s="69"/>
    </row>
    <row r="143" spans="1:10" x14ac:dyDescent="0.25">
      <c r="A143" s="69"/>
      <c r="B143" s="69"/>
      <c r="C143" s="69"/>
      <c r="D143" s="69"/>
      <c r="E143" s="69"/>
      <c r="F143" s="69"/>
      <c r="G143" s="69"/>
      <c r="H143" s="69"/>
      <c r="I143" s="69"/>
      <c r="J143" s="69"/>
    </row>
    <row r="144" spans="1:10" x14ac:dyDescent="0.25">
      <c r="A144" s="69"/>
      <c r="B144" s="69"/>
      <c r="C144" s="69"/>
      <c r="D144" s="69"/>
      <c r="E144" s="69"/>
      <c r="F144" s="69"/>
      <c r="G144" s="69"/>
      <c r="H144" s="69"/>
      <c r="I144" s="69"/>
      <c r="J144" s="69"/>
    </row>
    <row r="145" spans="1:10" x14ac:dyDescent="0.25">
      <c r="A145" s="69"/>
      <c r="B145" s="69"/>
      <c r="C145" s="69"/>
      <c r="D145" s="69"/>
      <c r="E145" s="69"/>
      <c r="F145" s="69"/>
      <c r="G145" s="69"/>
      <c r="H145" s="69"/>
      <c r="I145" s="69"/>
      <c r="J145" s="69"/>
    </row>
    <row r="146" spans="1:10" x14ac:dyDescent="0.25">
      <c r="A146" s="69"/>
      <c r="B146" s="69"/>
      <c r="C146" s="69"/>
      <c r="D146" s="69"/>
      <c r="E146" s="69"/>
      <c r="F146" s="69"/>
      <c r="G146" s="69"/>
      <c r="H146" s="69"/>
      <c r="I146" s="69"/>
      <c r="J146" s="69"/>
    </row>
    <row r="147" spans="1:10" x14ac:dyDescent="0.25">
      <c r="A147" s="69"/>
      <c r="B147" s="69"/>
      <c r="C147" s="69"/>
      <c r="D147" s="69"/>
      <c r="E147" s="69"/>
      <c r="F147" s="69"/>
      <c r="G147" s="69"/>
      <c r="H147" s="69"/>
      <c r="I147" s="69"/>
      <c r="J147" s="69"/>
    </row>
    <row r="148" spans="1:10" x14ac:dyDescent="0.25">
      <c r="A148" s="69"/>
      <c r="B148" s="69"/>
      <c r="C148" s="69"/>
      <c r="D148" s="69"/>
      <c r="E148" s="69"/>
      <c r="F148" s="69"/>
      <c r="G148" s="69"/>
      <c r="H148" s="69"/>
      <c r="I148" s="69"/>
      <c r="J148" s="69"/>
    </row>
    <row r="149" spans="1:10" x14ac:dyDescent="0.25">
      <c r="A149" s="69"/>
      <c r="B149" s="69"/>
      <c r="C149" s="69"/>
      <c r="D149" s="69"/>
      <c r="E149" s="69"/>
      <c r="F149" s="69"/>
      <c r="G149" s="69"/>
      <c r="H149" s="69"/>
      <c r="I149" s="69"/>
      <c r="J149" s="69"/>
    </row>
    <row r="150" spans="1:10" x14ac:dyDescent="0.25">
      <c r="A150" s="69"/>
      <c r="B150" s="69"/>
      <c r="C150" s="69"/>
      <c r="D150" s="69"/>
      <c r="E150" s="69"/>
      <c r="F150" s="69"/>
      <c r="G150" s="69"/>
      <c r="H150" s="69"/>
      <c r="I150" s="69"/>
      <c r="J150" s="69"/>
    </row>
    <row r="151" spans="1:10" x14ac:dyDescent="0.25">
      <c r="A151" s="69"/>
      <c r="B151" s="69"/>
      <c r="C151" s="69"/>
      <c r="D151" s="69"/>
      <c r="E151" s="69"/>
      <c r="F151" s="69"/>
      <c r="G151" s="69"/>
      <c r="H151" s="69"/>
      <c r="I151" s="69"/>
      <c r="J151" s="69"/>
    </row>
    <row r="152" spans="1:10" x14ac:dyDescent="0.25">
      <c r="A152" s="69"/>
      <c r="B152" s="69"/>
      <c r="C152" s="69"/>
      <c r="D152" s="69"/>
      <c r="E152" s="69"/>
      <c r="F152" s="69"/>
      <c r="G152" s="69"/>
      <c r="H152" s="69"/>
      <c r="I152" s="69"/>
      <c r="J152" s="69"/>
    </row>
    <row r="153" spans="1:10" x14ac:dyDescent="0.25">
      <c r="A153" s="69"/>
      <c r="B153" s="69"/>
      <c r="C153" s="69"/>
      <c r="D153" s="69"/>
      <c r="E153" s="69"/>
      <c r="F153" s="69"/>
      <c r="G153" s="69"/>
      <c r="H153" s="69"/>
      <c r="I153" s="69"/>
      <c r="J153" s="69"/>
    </row>
    <row r="154" spans="1:10" x14ac:dyDescent="0.25">
      <c r="A154" s="69"/>
      <c r="B154" s="69"/>
      <c r="C154" s="69"/>
      <c r="D154" s="69"/>
      <c r="E154" s="69"/>
      <c r="F154" s="69"/>
      <c r="G154" s="69"/>
      <c r="H154" s="69"/>
      <c r="I154" s="69"/>
      <c r="J154" s="69"/>
    </row>
    <row r="155" spans="1:10" x14ac:dyDescent="0.25">
      <c r="A155" s="69"/>
      <c r="B155" s="69"/>
      <c r="C155" s="69"/>
      <c r="D155" s="69"/>
      <c r="E155" s="69"/>
      <c r="F155" s="69"/>
      <c r="G155" s="69"/>
      <c r="H155" s="69"/>
      <c r="I155" s="69"/>
      <c r="J155" s="69"/>
    </row>
    <row r="156" spans="1:10" x14ac:dyDescent="0.25">
      <c r="A156" s="69"/>
      <c r="B156" s="69"/>
      <c r="C156" s="69"/>
      <c r="D156" s="69"/>
      <c r="E156" s="69"/>
      <c r="F156" s="69"/>
      <c r="G156" s="69"/>
      <c r="H156" s="69"/>
      <c r="I156" s="69"/>
      <c r="J156" s="69"/>
    </row>
    <row r="157" spans="1:10" x14ac:dyDescent="0.25">
      <c r="A157" s="69"/>
      <c r="B157" s="69"/>
      <c r="C157" s="69"/>
      <c r="D157" s="69"/>
      <c r="E157" s="69"/>
      <c r="F157" s="69"/>
      <c r="G157" s="69"/>
      <c r="H157" s="69"/>
      <c r="I157" s="69"/>
      <c r="J157" s="69"/>
    </row>
    <row r="158" spans="1:10" x14ac:dyDescent="0.25">
      <c r="A158" s="69"/>
      <c r="B158" s="69"/>
      <c r="C158" s="69"/>
      <c r="D158" s="69"/>
      <c r="E158" s="69"/>
      <c r="F158" s="69"/>
      <c r="G158" s="69"/>
      <c r="H158" s="69"/>
      <c r="I158" s="69"/>
      <c r="J158" s="69"/>
    </row>
    <row r="159" spans="1:10" x14ac:dyDescent="0.25">
      <c r="A159" s="69"/>
      <c r="B159" s="69"/>
      <c r="C159" s="69"/>
      <c r="D159" s="69"/>
      <c r="E159" s="69"/>
      <c r="F159" s="69"/>
      <c r="G159" s="69"/>
      <c r="H159" s="69"/>
      <c r="I159" s="69"/>
      <c r="J159" s="69"/>
    </row>
    <row r="160" spans="1:10" x14ac:dyDescent="0.25">
      <c r="A160" s="69"/>
      <c r="B160" s="69"/>
      <c r="C160" s="69"/>
      <c r="D160" s="69"/>
      <c r="E160" s="69"/>
      <c r="F160" s="69"/>
      <c r="G160" s="69"/>
      <c r="H160" s="69"/>
      <c r="I160" s="69"/>
      <c r="J160" s="69"/>
    </row>
    <row r="161" spans="1:10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</row>
    <row r="162" spans="1:10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</row>
    <row r="163" spans="1:10" x14ac:dyDescent="0.25">
      <c r="A163" s="69"/>
      <c r="B163" s="69"/>
      <c r="C163" s="69"/>
      <c r="D163" s="69"/>
      <c r="E163" s="69"/>
      <c r="F163" s="69"/>
      <c r="G163" s="69"/>
      <c r="H163" s="69"/>
      <c r="I163" s="69"/>
      <c r="J163" s="69"/>
    </row>
    <row r="164" spans="1:10" x14ac:dyDescent="0.25">
      <c r="A164" s="69"/>
      <c r="B164" s="69"/>
      <c r="C164" s="69"/>
      <c r="D164" s="69"/>
      <c r="E164" s="69"/>
      <c r="F164" s="69"/>
      <c r="G164" s="69"/>
      <c r="H164" s="69"/>
      <c r="I164" s="69"/>
      <c r="J164" s="69"/>
    </row>
    <row r="165" spans="1:10" x14ac:dyDescent="0.25">
      <c r="A165" s="69"/>
      <c r="B165" s="69"/>
      <c r="C165" s="69"/>
      <c r="D165" s="69"/>
      <c r="E165" s="69"/>
      <c r="F165" s="69"/>
      <c r="G165" s="69"/>
      <c r="H165" s="69"/>
      <c r="I165" s="69"/>
      <c r="J165" s="69"/>
    </row>
    <row r="166" spans="1:10" x14ac:dyDescent="0.25">
      <c r="A166" s="69"/>
      <c r="B166" s="69"/>
      <c r="C166" s="69"/>
      <c r="D166" s="69"/>
      <c r="E166" s="69"/>
      <c r="F166" s="69"/>
      <c r="G166" s="69"/>
      <c r="H166" s="69"/>
      <c r="I166" s="69"/>
      <c r="J166" s="69"/>
    </row>
  </sheetData>
  <mergeCells count="6">
    <mergeCell ref="A98:J98"/>
    <mergeCell ref="A6:J6"/>
    <mergeCell ref="A7:J7"/>
    <mergeCell ref="A52:J52"/>
    <mergeCell ref="A53:J53"/>
    <mergeCell ref="A97:J9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99"/>
  <sheetViews>
    <sheetView workbookViewId="0">
      <selection activeCell="I94" sqref="I94"/>
    </sheetView>
  </sheetViews>
  <sheetFormatPr baseColWidth="10" defaultRowHeight="12.75" x14ac:dyDescent="0.2"/>
  <cols>
    <col min="1" max="10" width="16.7109375" style="107" customWidth="1"/>
    <col min="11" max="21" width="11.42578125" style="103"/>
    <col min="22" max="256" width="11.42578125" style="107"/>
    <col min="257" max="257" width="17" style="107" customWidth="1"/>
    <col min="258" max="266" width="16" style="107" customWidth="1"/>
    <col min="267" max="512" width="11.42578125" style="107"/>
    <col min="513" max="513" width="17" style="107" customWidth="1"/>
    <col min="514" max="522" width="16" style="107" customWidth="1"/>
    <col min="523" max="768" width="11.42578125" style="107"/>
    <col min="769" max="769" width="17" style="107" customWidth="1"/>
    <col min="770" max="778" width="16" style="107" customWidth="1"/>
    <col min="779" max="1024" width="11.42578125" style="107"/>
    <col min="1025" max="1025" width="17" style="107" customWidth="1"/>
    <col min="1026" max="1034" width="16" style="107" customWidth="1"/>
    <col min="1035" max="1280" width="11.42578125" style="107"/>
    <col min="1281" max="1281" width="17" style="107" customWidth="1"/>
    <col min="1282" max="1290" width="16" style="107" customWidth="1"/>
    <col min="1291" max="1536" width="11.42578125" style="107"/>
    <col min="1537" max="1537" width="17" style="107" customWidth="1"/>
    <col min="1538" max="1546" width="16" style="107" customWidth="1"/>
    <col min="1547" max="1792" width="11.42578125" style="107"/>
    <col min="1793" max="1793" width="17" style="107" customWidth="1"/>
    <col min="1794" max="1802" width="16" style="107" customWidth="1"/>
    <col min="1803" max="2048" width="11.42578125" style="107"/>
    <col min="2049" max="2049" width="17" style="107" customWidth="1"/>
    <col min="2050" max="2058" width="16" style="107" customWidth="1"/>
    <col min="2059" max="2304" width="11.42578125" style="107"/>
    <col min="2305" max="2305" width="17" style="107" customWidth="1"/>
    <col min="2306" max="2314" width="16" style="107" customWidth="1"/>
    <col min="2315" max="2560" width="11.42578125" style="107"/>
    <col min="2561" max="2561" width="17" style="107" customWidth="1"/>
    <col min="2562" max="2570" width="16" style="107" customWidth="1"/>
    <col min="2571" max="2816" width="11.42578125" style="107"/>
    <col min="2817" max="2817" width="17" style="107" customWidth="1"/>
    <col min="2818" max="2826" width="16" style="107" customWidth="1"/>
    <col min="2827" max="3072" width="11.42578125" style="107"/>
    <col min="3073" max="3073" width="17" style="107" customWidth="1"/>
    <col min="3074" max="3082" width="16" style="107" customWidth="1"/>
    <col min="3083" max="3328" width="11.42578125" style="107"/>
    <col min="3329" max="3329" width="17" style="107" customWidth="1"/>
    <col min="3330" max="3338" width="16" style="107" customWidth="1"/>
    <col min="3339" max="3584" width="11.42578125" style="107"/>
    <col min="3585" max="3585" width="17" style="107" customWidth="1"/>
    <col min="3586" max="3594" width="16" style="107" customWidth="1"/>
    <col min="3595" max="3840" width="11.42578125" style="107"/>
    <col min="3841" max="3841" width="17" style="107" customWidth="1"/>
    <col min="3842" max="3850" width="16" style="107" customWidth="1"/>
    <col min="3851" max="4096" width="11.42578125" style="107"/>
    <col min="4097" max="4097" width="17" style="107" customWidth="1"/>
    <col min="4098" max="4106" width="16" style="107" customWidth="1"/>
    <col min="4107" max="4352" width="11.42578125" style="107"/>
    <col min="4353" max="4353" width="17" style="107" customWidth="1"/>
    <col min="4354" max="4362" width="16" style="107" customWidth="1"/>
    <col min="4363" max="4608" width="11.42578125" style="107"/>
    <col min="4609" max="4609" width="17" style="107" customWidth="1"/>
    <col min="4610" max="4618" width="16" style="107" customWidth="1"/>
    <col min="4619" max="4864" width="11.42578125" style="107"/>
    <col min="4865" max="4865" width="17" style="107" customWidth="1"/>
    <col min="4866" max="4874" width="16" style="107" customWidth="1"/>
    <col min="4875" max="5120" width="11.42578125" style="107"/>
    <col min="5121" max="5121" width="17" style="107" customWidth="1"/>
    <col min="5122" max="5130" width="16" style="107" customWidth="1"/>
    <col min="5131" max="5376" width="11.42578125" style="107"/>
    <col min="5377" max="5377" width="17" style="107" customWidth="1"/>
    <col min="5378" max="5386" width="16" style="107" customWidth="1"/>
    <col min="5387" max="5632" width="11.42578125" style="107"/>
    <col min="5633" max="5633" width="17" style="107" customWidth="1"/>
    <col min="5634" max="5642" width="16" style="107" customWidth="1"/>
    <col min="5643" max="5888" width="11.42578125" style="107"/>
    <col min="5889" max="5889" width="17" style="107" customWidth="1"/>
    <col min="5890" max="5898" width="16" style="107" customWidth="1"/>
    <col min="5899" max="6144" width="11.42578125" style="107"/>
    <col min="6145" max="6145" width="17" style="107" customWidth="1"/>
    <col min="6146" max="6154" width="16" style="107" customWidth="1"/>
    <col min="6155" max="6400" width="11.42578125" style="107"/>
    <col min="6401" max="6401" width="17" style="107" customWidth="1"/>
    <col min="6402" max="6410" width="16" style="107" customWidth="1"/>
    <col min="6411" max="6656" width="11.42578125" style="107"/>
    <col min="6657" max="6657" width="17" style="107" customWidth="1"/>
    <col min="6658" max="6666" width="16" style="107" customWidth="1"/>
    <col min="6667" max="6912" width="11.42578125" style="107"/>
    <col min="6913" max="6913" width="17" style="107" customWidth="1"/>
    <col min="6914" max="6922" width="16" style="107" customWidth="1"/>
    <col min="6923" max="7168" width="11.42578125" style="107"/>
    <col min="7169" max="7169" width="17" style="107" customWidth="1"/>
    <col min="7170" max="7178" width="16" style="107" customWidth="1"/>
    <col min="7179" max="7424" width="11.42578125" style="107"/>
    <col min="7425" max="7425" width="17" style="107" customWidth="1"/>
    <col min="7426" max="7434" width="16" style="107" customWidth="1"/>
    <col min="7435" max="7680" width="11.42578125" style="107"/>
    <col min="7681" max="7681" width="17" style="107" customWidth="1"/>
    <col min="7682" max="7690" width="16" style="107" customWidth="1"/>
    <col min="7691" max="7936" width="11.42578125" style="107"/>
    <col min="7937" max="7937" width="17" style="107" customWidth="1"/>
    <col min="7938" max="7946" width="16" style="107" customWidth="1"/>
    <col min="7947" max="8192" width="11.42578125" style="107"/>
    <col min="8193" max="8193" width="17" style="107" customWidth="1"/>
    <col min="8194" max="8202" width="16" style="107" customWidth="1"/>
    <col min="8203" max="8448" width="11.42578125" style="107"/>
    <col min="8449" max="8449" width="17" style="107" customWidth="1"/>
    <col min="8450" max="8458" width="16" style="107" customWidth="1"/>
    <col min="8459" max="8704" width="11.42578125" style="107"/>
    <col min="8705" max="8705" width="17" style="107" customWidth="1"/>
    <col min="8706" max="8714" width="16" style="107" customWidth="1"/>
    <col min="8715" max="8960" width="11.42578125" style="107"/>
    <col min="8961" max="8961" width="17" style="107" customWidth="1"/>
    <col min="8962" max="8970" width="16" style="107" customWidth="1"/>
    <col min="8971" max="9216" width="11.42578125" style="107"/>
    <col min="9217" max="9217" width="17" style="107" customWidth="1"/>
    <col min="9218" max="9226" width="16" style="107" customWidth="1"/>
    <col min="9227" max="9472" width="11.42578125" style="107"/>
    <col min="9473" max="9473" width="17" style="107" customWidth="1"/>
    <col min="9474" max="9482" width="16" style="107" customWidth="1"/>
    <col min="9483" max="9728" width="11.42578125" style="107"/>
    <col min="9729" max="9729" width="17" style="107" customWidth="1"/>
    <col min="9730" max="9738" width="16" style="107" customWidth="1"/>
    <col min="9739" max="9984" width="11.42578125" style="107"/>
    <col min="9985" max="9985" width="17" style="107" customWidth="1"/>
    <col min="9986" max="9994" width="16" style="107" customWidth="1"/>
    <col min="9995" max="10240" width="11.42578125" style="107"/>
    <col min="10241" max="10241" width="17" style="107" customWidth="1"/>
    <col min="10242" max="10250" width="16" style="107" customWidth="1"/>
    <col min="10251" max="10496" width="11.42578125" style="107"/>
    <col min="10497" max="10497" width="17" style="107" customWidth="1"/>
    <col min="10498" max="10506" width="16" style="107" customWidth="1"/>
    <col min="10507" max="10752" width="11.42578125" style="107"/>
    <col min="10753" max="10753" width="17" style="107" customWidth="1"/>
    <col min="10754" max="10762" width="16" style="107" customWidth="1"/>
    <col min="10763" max="11008" width="11.42578125" style="107"/>
    <col min="11009" max="11009" width="17" style="107" customWidth="1"/>
    <col min="11010" max="11018" width="16" style="107" customWidth="1"/>
    <col min="11019" max="11264" width="11.42578125" style="107"/>
    <col min="11265" max="11265" width="17" style="107" customWidth="1"/>
    <col min="11266" max="11274" width="16" style="107" customWidth="1"/>
    <col min="11275" max="11520" width="11.42578125" style="107"/>
    <col min="11521" max="11521" width="17" style="107" customWidth="1"/>
    <col min="11522" max="11530" width="16" style="107" customWidth="1"/>
    <col min="11531" max="11776" width="11.42578125" style="107"/>
    <col min="11777" max="11777" width="17" style="107" customWidth="1"/>
    <col min="11778" max="11786" width="16" style="107" customWidth="1"/>
    <col min="11787" max="12032" width="11.42578125" style="107"/>
    <col min="12033" max="12033" width="17" style="107" customWidth="1"/>
    <col min="12034" max="12042" width="16" style="107" customWidth="1"/>
    <col min="12043" max="12288" width="11.42578125" style="107"/>
    <col min="12289" max="12289" width="17" style="107" customWidth="1"/>
    <col min="12290" max="12298" width="16" style="107" customWidth="1"/>
    <col min="12299" max="12544" width="11.42578125" style="107"/>
    <col min="12545" max="12545" width="17" style="107" customWidth="1"/>
    <col min="12546" max="12554" width="16" style="107" customWidth="1"/>
    <col min="12555" max="12800" width="11.42578125" style="107"/>
    <col min="12801" max="12801" width="17" style="107" customWidth="1"/>
    <col min="12802" max="12810" width="16" style="107" customWidth="1"/>
    <col min="12811" max="13056" width="11.42578125" style="107"/>
    <col min="13057" max="13057" width="17" style="107" customWidth="1"/>
    <col min="13058" max="13066" width="16" style="107" customWidth="1"/>
    <col min="13067" max="13312" width="11.42578125" style="107"/>
    <col min="13313" max="13313" width="17" style="107" customWidth="1"/>
    <col min="13314" max="13322" width="16" style="107" customWidth="1"/>
    <col min="13323" max="13568" width="11.42578125" style="107"/>
    <col min="13569" max="13569" width="17" style="107" customWidth="1"/>
    <col min="13570" max="13578" width="16" style="107" customWidth="1"/>
    <col min="13579" max="13824" width="11.42578125" style="107"/>
    <col min="13825" max="13825" width="17" style="107" customWidth="1"/>
    <col min="13826" max="13834" width="16" style="107" customWidth="1"/>
    <col min="13835" max="14080" width="11.42578125" style="107"/>
    <col min="14081" max="14081" width="17" style="107" customWidth="1"/>
    <col min="14082" max="14090" width="16" style="107" customWidth="1"/>
    <col min="14091" max="14336" width="11.42578125" style="107"/>
    <col min="14337" max="14337" width="17" style="107" customWidth="1"/>
    <col min="14338" max="14346" width="16" style="107" customWidth="1"/>
    <col min="14347" max="14592" width="11.42578125" style="107"/>
    <col min="14593" max="14593" width="17" style="107" customWidth="1"/>
    <col min="14594" max="14602" width="16" style="107" customWidth="1"/>
    <col min="14603" max="14848" width="11.42578125" style="107"/>
    <col min="14849" max="14849" width="17" style="107" customWidth="1"/>
    <col min="14850" max="14858" width="16" style="107" customWidth="1"/>
    <col min="14859" max="15104" width="11.42578125" style="107"/>
    <col min="15105" max="15105" width="17" style="107" customWidth="1"/>
    <col min="15106" max="15114" width="16" style="107" customWidth="1"/>
    <col min="15115" max="15360" width="11.42578125" style="107"/>
    <col min="15361" max="15361" width="17" style="107" customWidth="1"/>
    <col min="15362" max="15370" width="16" style="107" customWidth="1"/>
    <col min="15371" max="15616" width="11.42578125" style="107"/>
    <col min="15617" max="15617" width="17" style="107" customWidth="1"/>
    <col min="15618" max="15626" width="16" style="107" customWidth="1"/>
    <col min="15627" max="15872" width="11.42578125" style="107"/>
    <col min="15873" max="15873" width="17" style="107" customWidth="1"/>
    <col min="15874" max="15882" width="16" style="107" customWidth="1"/>
    <col min="15883" max="16128" width="11.42578125" style="107"/>
    <col min="16129" max="16129" width="17" style="107" customWidth="1"/>
    <col min="16130" max="16138" width="16" style="107" customWidth="1"/>
    <col min="16139" max="16384" width="11.42578125" style="107"/>
  </cols>
  <sheetData>
    <row r="1" spans="1:10" s="103" customFormat="1" x14ac:dyDescent="0.2"/>
    <row r="2" spans="1:10" s="103" customFormat="1" x14ac:dyDescent="0.2"/>
    <row r="3" spans="1:10" x14ac:dyDescent="0.2">
      <c r="A3" s="103" t="s">
        <v>78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5.75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</row>
    <row r="6" spans="1:10" ht="15.75" x14ac:dyDescent="0.25">
      <c r="A6" s="199" t="s">
        <v>240</v>
      </c>
      <c r="B6" s="199"/>
      <c r="C6" s="199"/>
      <c r="D6" s="199"/>
      <c r="E6" s="199"/>
      <c r="F6" s="199"/>
      <c r="G6" s="199"/>
      <c r="H6" s="199"/>
      <c r="I6" s="199"/>
      <c r="J6" s="199"/>
    </row>
    <row r="7" spans="1:10" ht="15.75" x14ac:dyDescent="0.25">
      <c r="A7" s="199" t="s">
        <v>83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0" ht="13.5" thickBot="1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0" ht="18" customHeight="1" x14ac:dyDescent="0.2">
      <c r="A9" s="65" t="s">
        <v>1</v>
      </c>
      <c r="B9" s="66" t="s">
        <v>2</v>
      </c>
      <c r="C9" s="66" t="s">
        <v>3</v>
      </c>
      <c r="D9" s="66" t="s">
        <v>4</v>
      </c>
      <c r="E9" s="66" t="s">
        <v>5</v>
      </c>
      <c r="F9" s="66" t="s">
        <v>6</v>
      </c>
      <c r="G9" s="66" t="s">
        <v>7</v>
      </c>
      <c r="H9" s="66" t="s">
        <v>8</v>
      </c>
      <c r="I9" s="66" t="s">
        <v>9</v>
      </c>
      <c r="J9" s="67" t="s">
        <v>10</v>
      </c>
    </row>
    <row r="10" spans="1:10" ht="20.100000000000001" customHeight="1" x14ac:dyDescent="0.2">
      <c r="A10" s="161" t="s">
        <v>125</v>
      </c>
      <c r="B10" s="15">
        <v>23997</v>
      </c>
      <c r="C10" s="15">
        <v>1326364</v>
      </c>
      <c r="D10" s="15">
        <v>728074</v>
      </c>
      <c r="E10" s="15">
        <v>525134</v>
      </c>
      <c r="F10" s="15">
        <v>59735</v>
      </c>
      <c r="G10" s="15">
        <v>0</v>
      </c>
      <c r="H10" s="15">
        <v>149259</v>
      </c>
      <c r="I10" s="15">
        <v>33747</v>
      </c>
      <c r="J10" s="177">
        <f>SUM(B10:I10)</f>
        <v>2846310</v>
      </c>
    </row>
    <row r="11" spans="1:10" ht="20.100000000000001" customHeight="1" x14ac:dyDescent="0.2">
      <c r="A11" s="161" t="s">
        <v>126</v>
      </c>
      <c r="B11" s="15">
        <v>24390</v>
      </c>
      <c r="C11" s="15">
        <v>22345</v>
      </c>
      <c r="D11" s="15">
        <v>19985</v>
      </c>
      <c r="E11" s="15">
        <v>21405</v>
      </c>
      <c r="F11" s="15">
        <v>46853</v>
      </c>
      <c r="G11" s="15">
        <v>42060</v>
      </c>
      <c r="H11" s="15">
        <v>140693</v>
      </c>
      <c r="I11" s="15">
        <v>17177</v>
      </c>
      <c r="J11" s="177">
        <f t="shared" ref="J11:J40" si="0">SUM(B11:I11)</f>
        <v>334908</v>
      </c>
    </row>
    <row r="12" spans="1:10" ht="20.100000000000001" customHeight="1" x14ac:dyDescent="0.2">
      <c r="A12" s="161" t="s">
        <v>127</v>
      </c>
      <c r="B12" s="15">
        <v>40</v>
      </c>
      <c r="C12" s="15">
        <v>0</v>
      </c>
      <c r="D12" s="15">
        <v>25</v>
      </c>
      <c r="E12" s="15">
        <v>0</v>
      </c>
      <c r="F12" s="15">
        <v>0</v>
      </c>
      <c r="G12" s="15">
        <v>11085</v>
      </c>
      <c r="H12" s="15">
        <v>40</v>
      </c>
      <c r="I12" s="15">
        <v>0</v>
      </c>
      <c r="J12" s="177">
        <f t="shared" si="0"/>
        <v>11190</v>
      </c>
    </row>
    <row r="13" spans="1:10" ht="20.100000000000001" customHeight="1" x14ac:dyDescent="0.2">
      <c r="A13" s="161" t="s">
        <v>128</v>
      </c>
      <c r="B13" s="15">
        <v>102</v>
      </c>
      <c r="C13" s="15">
        <v>954</v>
      </c>
      <c r="D13" s="15">
        <v>68</v>
      </c>
      <c r="E13" s="15">
        <v>142</v>
      </c>
      <c r="F13" s="15">
        <v>63</v>
      </c>
      <c r="G13" s="15">
        <v>85</v>
      </c>
      <c r="H13" s="15">
        <v>45</v>
      </c>
      <c r="I13" s="15">
        <v>159</v>
      </c>
      <c r="J13" s="177">
        <f t="shared" si="0"/>
        <v>1618</v>
      </c>
    </row>
    <row r="14" spans="1:10" ht="20.100000000000001" customHeight="1" x14ac:dyDescent="0.2">
      <c r="A14" s="161" t="s">
        <v>129</v>
      </c>
      <c r="B14" s="15">
        <v>0</v>
      </c>
      <c r="C14" s="15">
        <v>265</v>
      </c>
      <c r="D14" s="15">
        <v>3125</v>
      </c>
      <c r="E14" s="15">
        <v>99</v>
      </c>
      <c r="F14" s="15">
        <v>85</v>
      </c>
      <c r="G14" s="15">
        <v>113</v>
      </c>
      <c r="H14" s="15">
        <v>25543</v>
      </c>
      <c r="I14" s="15">
        <v>2315</v>
      </c>
      <c r="J14" s="177">
        <f t="shared" si="0"/>
        <v>31545</v>
      </c>
    </row>
    <row r="15" spans="1:10" ht="20.100000000000001" customHeight="1" x14ac:dyDescent="0.2">
      <c r="A15" s="161" t="s">
        <v>130</v>
      </c>
      <c r="B15" s="15">
        <v>4225</v>
      </c>
      <c r="C15" s="15">
        <v>5721</v>
      </c>
      <c r="D15" s="15">
        <v>8774</v>
      </c>
      <c r="E15" s="15">
        <v>13367</v>
      </c>
      <c r="F15" s="15">
        <v>25572</v>
      </c>
      <c r="G15" s="15">
        <v>14752</v>
      </c>
      <c r="H15" s="15">
        <v>240530</v>
      </c>
      <c r="I15" s="15">
        <v>53350</v>
      </c>
      <c r="J15" s="177">
        <f>SUM(B15:I15)</f>
        <v>366291</v>
      </c>
    </row>
    <row r="16" spans="1:10" ht="20.100000000000001" customHeight="1" x14ac:dyDescent="0.2">
      <c r="A16" s="161" t="s">
        <v>131</v>
      </c>
      <c r="B16" s="15">
        <v>1204</v>
      </c>
      <c r="C16" s="15">
        <v>3173</v>
      </c>
      <c r="D16" s="15">
        <v>4851</v>
      </c>
      <c r="E16" s="15">
        <v>660</v>
      </c>
      <c r="F16" s="15">
        <v>3998</v>
      </c>
      <c r="G16" s="15">
        <v>57922</v>
      </c>
      <c r="H16" s="15">
        <v>67503</v>
      </c>
      <c r="I16" s="15">
        <v>7385</v>
      </c>
      <c r="J16" s="177">
        <f t="shared" si="0"/>
        <v>146696</v>
      </c>
    </row>
    <row r="17" spans="1:10" ht="20.100000000000001" customHeight="1" x14ac:dyDescent="0.2">
      <c r="A17" s="161" t="s">
        <v>132</v>
      </c>
      <c r="B17" s="15">
        <v>304</v>
      </c>
      <c r="C17" s="15">
        <v>0</v>
      </c>
      <c r="D17" s="15">
        <v>0</v>
      </c>
      <c r="E17" s="15">
        <v>23</v>
      </c>
      <c r="F17" s="15">
        <v>607</v>
      </c>
      <c r="G17" s="15">
        <v>2244</v>
      </c>
      <c r="H17" s="15">
        <v>1509</v>
      </c>
      <c r="I17" s="15">
        <v>0</v>
      </c>
      <c r="J17" s="177">
        <f t="shared" si="0"/>
        <v>4687</v>
      </c>
    </row>
    <row r="18" spans="1:10" ht="20.100000000000001" customHeight="1" x14ac:dyDescent="0.2">
      <c r="A18" s="161" t="s">
        <v>133</v>
      </c>
      <c r="B18" s="15">
        <v>2698</v>
      </c>
      <c r="C18" s="15">
        <v>3214</v>
      </c>
      <c r="D18" s="15">
        <v>7951</v>
      </c>
      <c r="E18" s="15">
        <v>1291</v>
      </c>
      <c r="F18" s="15">
        <v>22856</v>
      </c>
      <c r="G18" s="15">
        <v>64779</v>
      </c>
      <c r="H18" s="15">
        <v>113270</v>
      </c>
      <c r="I18" s="15">
        <v>4819</v>
      </c>
      <c r="J18" s="177">
        <f t="shared" si="0"/>
        <v>220878</v>
      </c>
    </row>
    <row r="19" spans="1:10" ht="20.100000000000001" customHeight="1" x14ac:dyDescent="0.2">
      <c r="A19" s="161" t="s">
        <v>134</v>
      </c>
      <c r="B19" s="15">
        <v>10409</v>
      </c>
      <c r="C19" s="15">
        <v>9857</v>
      </c>
      <c r="D19" s="15">
        <v>3527</v>
      </c>
      <c r="E19" s="15">
        <v>27363</v>
      </c>
      <c r="F19" s="15">
        <v>8230</v>
      </c>
      <c r="G19" s="15">
        <v>4447</v>
      </c>
      <c r="H19" s="15">
        <v>40721</v>
      </c>
      <c r="I19" s="15">
        <v>5373</v>
      </c>
      <c r="J19" s="177">
        <f t="shared" si="0"/>
        <v>109927</v>
      </c>
    </row>
    <row r="20" spans="1:10" ht="20.100000000000001" customHeight="1" x14ac:dyDescent="0.2">
      <c r="A20" s="161" t="s">
        <v>135</v>
      </c>
      <c r="B20" s="15">
        <v>29</v>
      </c>
      <c r="C20" s="15">
        <v>20325</v>
      </c>
      <c r="D20" s="15">
        <v>403</v>
      </c>
      <c r="E20" s="15">
        <v>264</v>
      </c>
      <c r="F20" s="15">
        <v>31418</v>
      </c>
      <c r="G20" s="15">
        <v>4892</v>
      </c>
      <c r="H20" s="15">
        <v>728</v>
      </c>
      <c r="I20" s="15">
        <v>11735</v>
      </c>
      <c r="J20" s="177">
        <f t="shared" si="0"/>
        <v>69794</v>
      </c>
    </row>
    <row r="21" spans="1:10" ht="20.100000000000001" customHeight="1" x14ac:dyDescent="0.2">
      <c r="A21" s="161" t="s">
        <v>136</v>
      </c>
      <c r="B21" s="15">
        <v>0</v>
      </c>
      <c r="C21" s="15">
        <v>0</v>
      </c>
      <c r="D21" s="15">
        <v>0</v>
      </c>
      <c r="E21" s="15">
        <v>19969</v>
      </c>
      <c r="F21" s="15">
        <v>4760</v>
      </c>
      <c r="G21" s="15">
        <v>3533</v>
      </c>
      <c r="H21" s="15">
        <v>65</v>
      </c>
      <c r="I21" s="15">
        <v>146</v>
      </c>
      <c r="J21" s="177">
        <f t="shared" si="0"/>
        <v>28473</v>
      </c>
    </row>
    <row r="22" spans="1:10" ht="20.100000000000001" customHeight="1" x14ac:dyDescent="0.2">
      <c r="A22" s="161" t="s">
        <v>137</v>
      </c>
      <c r="B22" s="15">
        <v>1761</v>
      </c>
      <c r="C22" s="15">
        <v>12263</v>
      </c>
      <c r="D22" s="15">
        <v>1758</v>
      </c>
      <c r="E22" s="15">
        <v>3317</v>
      </c>
      <c r="F22" s="15">
        <v>33350</v>
      </c>
      <c r="G22" s="15">
        <v>10927</v>
      </c>
      <c r="H22" s="15">
        <v>627</v>
      </c>
      <c r="I22" s="15">
        <v>4600</v>
      </c>
      <c r="J22" s="177">
        <f t="shared" si="0"/>
        <v>68603</v>
      </c>
    </row>
    <row r="23" spans="1:10" ht="20.100000000000001" customHeight="1" x14ac:dyDescent="0.2">
      <c r="A23" s="161" t="s">
        <v>138</v>
      </c>
      <c r="B23" s="15">
        <v>36543</v>
      </c>
      <c r="C23" s="15">
        <v>32542</v>
      </c>
      <c r="D23" s="15">
        <v>40114</v>
      </c>
      <c r="E23" s="15">
        <v>68954</v>
      </c>
      <c r="F23" s="15">
        <v>55014</v>
      </c>
      <c r="G23" s="15">
        <v>12567</v>
      </c>
      <c r="H23" s="15">
        <v>40674</v>
      </c>
      <c r="I23" s="15">
        <v>18977</v>
      </c>
      <c r="J23" s="177">
        <f t="shared" si="0"/>
        <v>305385</v>
      </c>
    </row>
    <row r="24" spans="1:10" ht="20.100000000000001" customHeight="1" x14ac:dyDescent="0.2">
      <c r="A24" s="161" t="s">
        <v>139</v>
      </c>
      <c r="B24" s="15">
        <v>3403</v>
      </c>
      <c r="C24" s="15">
        <v>1928</v>
      </c>
      <c r="D24" s="15">
        <v>9880</v>
      </c>
      <c r="E24" s="15">
        <v>3843</v>
      </c>
      <c r="F24" s="15">
        <v>6768</v>
      </c>
      <c r="G24" s="15">
        <v>5129</v>
      </c>
      <c r="H24" s="15">
        <v>6887</v>
      </c>
      <c r="I24" s="15">
        <v>987</v>
      </c>
      <c r="J24" s="177">
        <f t="shared" si="0"/>
        <v>38825</v>
      </c>
    </row>
    <row r="25" spans="1:10" ht="20.100000000000001" customHeight="1" x14ac:dyDescent="0.2">
      <c r="A25" s="161" t="s">
        <v>140</v>
      </c>
      <c r="B25" s="15">
        <v>1</v>
      </c>
      <c r="C25" s="15">
        <v>0</v>
      </c>
      <c r="D25" s="15">
        <v>0</v>
      </c>
      <c r="E25" s="15">
        <v>3179</v>
      </c>
      <c r="F25" s="15">
        <v>20</v>
      </c>
      <c r="G25" s="15">
        <v>0</v>
      </c>
      <c r="H25" s="15">
        <v>0</v>
      </c>
      <c r="I25" s="15">
        <v>0</v>
      </c>
      <c r="J25" s="177">
        <f t="shared" si="0"/>
        <v>3200</v>
      </c>
    </row>
    <row r="26" spans="1:10" ht="20.100000000000001" customHeight="1" x14ac:dyDescent="0.2">
      <c r="A26" s="161" t="s">
        <v>141</v>
      </c>
      <c r="B26" s="15">
        <v>5762</v>
      </c>
      <c r="C26" s="15">
        <v>7833</v>
      </c>
      <c r="D26" s="15">
        <v>6953</v>
      </c>
      <c r="E26" s="15">
        <v>4888</v>
      </c>
      <c r="F26" s="15">
        <v>28805</v>
      </c>
      <c r="G26" s="15">
        <v>8527</v>
      </c>
      <c r="H26" s="15">
        <v>11251</v>
      </c>
      <c r="I26" s="15">
        <v>9480</v>
      </c>
      <c r="J26" s="177">
        <f t="shared" si="0"/>
        <v>83499</v>
      </c>
    </row>
    <row r="27" spans="1:10" ht="20.100000000000001" customHeight="1" x14ac:dyDescent="0.2">
      <c r="A27" s="161" t="s">
        <v>142</v>
      </c>
      <c r="B27" s="15">
        <v>1980</v>
      </c>
      <c r="C27" s="15">
        <v>551</v>
      </c>
      <c r="D27" s="15">
        <v>2562</v>
      </c>
      <c r="E27" s="15">
        <v>2542</v>
      </c>
      <c r="F27" s="15">
        <v>2481</v>
      </c>
      <c r="G27" s="15">
        <v>2590</v>
      </c>
      <c r="H27" s="15">
        <v>4458</v>
      </c>
      <c r="I27" s="15">
        <v>326</v>
      </c>
      <c r="J27" s="177">
        <f t="shared" si="0"/>
        <v>17490</v>
      </c>
    </row>
    <row r="28" spans="1:10" ht="20.100000000000001" customHeight="1" x14ac:dyDescent="0.2">
      <c r="A28" s="161" t="s">
        <v>143</v>
      </c>
      <c r="B28" s="15">
        <v>1656</v>
      </c>
      <c r="C28" s="15">
        <v>62</v>
      </c>
      <c r="D28" s="15">
        <v>2739</v>
      </c>
      <c r="E28" s="15">
        <v>5502</v>
      </c>
      <c r="F28" s="15">
        <v>14172</v>
      </c>
      <c r="G28" s="15">
        <v>5439</v>
      </c>
      <c r="H28" s="15">
        <v>29459</v>
      </c>
      <c r="I28" s="15">
        <v>129</v>
      </c>
      <c r="J28" s="177">
        <f t="shared" si="0"/>
        <v>59158</v>
      </c>
    </row>
    <row r="29" spans="1:10" ht="20.100000000000001" customHeight="1" x14ac:dyDescent="0.2">
      <c r="A29" s="161" t="s">
        <v>144</v>
      </c>
      <c r="B29" s="15">
        <v>563</v>
      </c>
      <c r="C29" s="15">
        <v>290</v>
      </c>
      <c r="D29" s="15">
        <v>823</v>
      </c>
      <c r="E29" s="15">
        <v>1442</v>
      </c>
      <c r="F29" s="15">
        <v>3910</v>
      </c>
      <c r="G29" s="15">
        <v>864</v>
      </c>
      <c r="H29" s="15">
        <v>1071</v>
      </c>
      <c r="I29" s="15">
        <v>196</v>
      </c>
      <c r="J29" s="177">
        <f t="shared" si="0"/>
        <v>9159</v>
      </c>
    </row>
    <row r="30" spans="1:10" ht="20.100000000000001" customHeight="1" x14ac:dyDescent="0.2">
      <c r="A30" s="161" t="s">
        <v>145</v>
      </c>
      <c r="B30" s="15">
        <v>78</v>
      </c>
      <c r="C30" s="15">
        <v>195</v>
      </c>
      <c r="D30" s="15">
        <v>14</v>
      </c>
      <c r="E30" s="15">
        <v>6357</v>
      </c>
      <c r="F30" s="15">
        <v>2303</v>
      </c>
      <c r="G30" s="15">
        <v>759</v>
      </c>
      <c r="H30" s="15">
        <v>34</v>
      </c>
      <c r="I30" s="15">
        <v>57</v>
      </c>
      <c r="J30" s="177">
        <f t="shared" si="0"/>
        <v>9797</v>
      </c>
    </row>
    <row r="31" spans="1:10" ht="20.100000000000001" customHeight="1" x14ac:dyDescent="0.2">
      <c r="A31" s="161" t="s">
        <v>146</v>
      </c>
      <c r="B31" s="15">
        <v>0</v>
      </c>
      <c r="C31" s="15">
        <v>0</v>
      </c>
      <c r="D31" s="15">
        <v>0</v>
      </c>
      <c r="E31" s="15">
        <v>17571</v>
      </c>
      <c r="F31" s="15">
        <v>383</v>
      </c>
      <c r="G31" s="15">
        <v>1015</v>
      </c>
      <c r="H31" s="15">
        <v>5</v>
      </c>
      <c r="I31" s="15">
        <v>13</v>
      </c>
      <c r="J31" s="177">
        <f t="shared" si="0"/>
        <v>18987</v>
      </c>
    </row>
    <row r="32" spans="1:10" ht="20.100000000000001" customHeight="1" x14ac:dyDescent="0.2">
      <c r="A32" s="161" t="s">
        <v>147</v>
      </c>
      <c r="B32" s="15">
        <v>344</v>
      </c>
      <c r="C32" s="15">
        <v>114</v>
      </c>
      <c r="D32" s="15">
        <v>502</v>
      </c>
      <c r="E32" s="15">
        <v>1048</v>
      </c>
      <c r="F32" s="15">
        <v>6525</v>
      </c>
      <c r="G32" s="15">
        <v>335</v>
      </c>
      <c r="H32" s="15">
        <v>551</v>
      </c>
      <c r="I32" s="15">
        <v>135</v>
      </c>
      <c r="J32" s="177">
        <f t="shared" si="0"/>
        <v>9554</v>
      </c>
    </row>
    <row r="33" spans="1:10" ht="20.100000000000001" customHeight="1" x14ac:dyDescent="0.2">
      <c r="A33" s="161" t="s">
        <v>148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77">
        <f t="shared" si="0"/>
        <v>0</v>
      </c>
    </row>
    <row r="34" spans="1:10" ht="20.100000000000001" customHeight="1" x14ac:dyDescent="0.2">
      <c r="A34" s="161" t="s">
        <v>149</v>
      </c>
      <c r="B34" s="15">
        <v>1</v>
      </c>
      <c r="C34" s="15">
        <v>58</v>
      </c>
      <c r="D34" s="15">
        <v>0</v>
      </c>
      <c r="E34" s="15">
        <v>7155</v>
      </c>
      <c r="F34" s="15">
        <v>2585</v>
      </c>
      <c r="G34" s="15">
        <v>2210</v>
      </c>
      <c r="H34" s="15">
        <v>44</v>
      </c>
      <c r="I34" s="15">
        <v>439</v>
      </c>
      <c r="J34" s="177">
        <f t="shared" si="0"/>
        <v>12492</v>
      </c>
    </row>
    <row r="35" spans="1:10" ht="20.100000000000001" customHeight="1" x14ac:dyDescent="0.2">
      <c r="A35" s="161" t="s">
        <v>150</v>
      </c>
      <c r="B35" s="15">
        <v>178</v>
      </c>
      <c r="C35" s="15">
        <v>180</v>
      </c>
      <c r="D35" s="15">
        <v>775</v>
      </c>
      <c r="E35" s="15">
        <v>371</v>
      </c>
      <c r="F35" s="15">
        <v>2688</v>
      </c>
      <c r="G35" s="15">
        <v>8448</v>
      </c>
      <c r="H35" s="15">
        <v>1969</v>
      </c>
      <c r="I35" s="15">
        <v>710</v>
      </c>
      <c r="J35" s="177">
        <f t="shared" si="0"/>
        <v>15319</v>
      </c>
    </row>
    <row r="36" spans="1:10" ht="20.100000000000001" customHeight="1" x14ac:dyDescent="0.2">
      <c r="A36" s="161" t="s">
        <v>151</v>
      </c>
      <c r="B36" s="15">
        <v>30</v>
      </c>
      <c r="C36" s="15">
        <v>1156</v>
      </c>
      <c r="D36" s="15">
        <v>171</v>
      </c>
      <c r="E36" s="15">
        <v>458</v>
      </c>
      <c r="F36" s="15">
        <v>3800</v>
      </c>
      <c r="G36" s="15">
        <v>81</v>
      </c>
      <c r="H36" s="15">
        <v>52</v>
      </c>
      <c r="I36" s="15">
        <v>3068</v>
      </c>
      <c r="J36" s="177">
        <f t="shared" si="0"/>
        <v>8816</v>
      </c>
    </row>
    <row r="37" spans="1:10" ht="20.100000000000001" customHeight="1" x14ac:dyDescent="0.2">
      <c r="A37" s="161" t="s">
        <v>152</v>
      </c>
      <c r="B37" s="15">
        <v>1155</v>
      </c>
      <c r="C37" s="15">
        <v>805</v>
      </c>
      <c r="D37" s="15">
        <v>3449</v>
      </c>
      <c r="E37" s="15">
        <v>1754</v>
      </c>
      <c r="F37" s="15">
        <v>2196</v>
      </c>
      <c r="G37" s="15">
        <v>5291</v>
      </c>
      <c r="H37" s="15">
        <v>2484</v>
      </c>
      <c r="I37" s="15">
        <v>618</v>
      </c>
      <c r="J37" s="177">
        <f t="shared" si="0"/>
        <v>17752</v>
      </c>
    </row>
    <row r="38" spans="1:10" ht="20.100000000000001" customHeight="1" x14ac:dyDescent="0.2">
      <c r="A38" s="161" t="s">
        <v>153</v>
      </c>
      <c r="B38" s="15">
        <v>645</v>
      </c>
      <c r="C38" s="15">
        <v>14</v>
      </c>
      <c r="D38" s="15">
        <v>3236</v>
      </c>
      <c r="E38" s="15">
        <v>0</v>
      </c>
      <c r="F38" s="15">
        <v>50</v>
      </c>
      <c r="G38" s="15">
        <v>3922</v>
      </c>
      <c r="H38" s="15">
        <v>2106</v>
      </c>
      <c r="I38" s="15">
        <v>5951</v>
      </c>
      <c r="J38" s="177">
        <f t="shared" si="0"/>
        <v>15924</v>
      </c>
    </row>
    <row r="39" spans="1:10" ht="20.100000000000001" customHeight="1" x14ac:dyDescent="0.2">
      <c r="A39" s="161" t="s">
        <v>154</v>
      </c>
      <c r="B39" s="15">
        <v>84</v>
      </c>
      <c r="C39" s="15">
        <v>234</v>
      </c>
      <c r="D39" s="15">
        <v>261</v>
      </c>
      <c r="E39" s="15">
        <v>179</v>
      </c>
      <c r="F39" s="15">
        <v>938</v>
      </c>
      <c r="G39" s="15">
        <v>628</v>
      </c>
      <c r="H39" s="15">
        <v>28</v>
      </c>
      <c r="I39" s="15">
        <v>3328</v>
      </c>
      <c r="J39" s="177">
        <f t="shared" si="0"/>
        <v>5680</v>
      </c>
    </row>
    <row r="40" spans="1:10" ht="20.100000000000001" customHeight="1" x14ac:dyDescent="0.2">
      <c r="A40" s="161" t="s">
        <v>155</v>
      </c>
      <c r="B40" s="15">
        <v>1595</v>
      </c>
      <c r="C40" s="15">
        <v>9429</v>
      </c>
      <c r="D40" s="15">
        <v>35</v>
      </c>
      <c r="E40" s="15">
        <v>390</v>
      </c>
      <c r="F40" s="15">
        <v>9108</v>
      </c>
      <c r="G40" s="15">
        <v>2</v>
      </c>
      <c r="H40" s="15">
        <v>0</v>
      </c>
      <c r="I40" s="15">
        <v>115</v>
      </c>
      <c r="J40" s="177">
        <f t="shared" si="0"/>
        <v>20674</v>
      </c>
    </row>
    <row r="41" spans="1:10" ht="20.100000000000001" customHeight="1" x14ac:dyDescent="0.2">
      <c r="A41" s="161" t="s">
        <v>156</v>
      </c>
      <c r="B41" s="15">
        <v>0</v>
      </c>
      <c r="C41" s="15">
        <v>115</v>
      </c>
      <c r="D41" s="15">
        <v>0</v>
      </c>
      <c r="E41" s="15">
        <v>0</v>
      </c>
      <c r="F41" s="15">
        <v>0</v>
      </c>
      <c r="G41" s="15">
        <v>8</v>
      </c>
      <c r="H41" s="15">
        <v>0</v>
      </c>
      <c r="I41" s="15">
        <v>725</v>
      </c>
      <c r="J41" s="177">
        <f>SUM(B41:I41)</f>
        <v>848</v>
      </c>
    </row>
    <row r="42" spans="1:10" ht="20.100000000000001" customHeight="1" x14ac:dyDescent="0.2">
      <c r="A42" s="161" t="s">
        <v>157</v>
      </c>
      <c r="B42" s="15">
        <v>2415</v>
      </c>
      <c r="C42" s="15">
        <v>3687</v>
      </c>
      <c r="D42" s="15">
        <v>46200</v>
      </c>
      <c r="E42" s="15">
        <v>893</v>
      </c>
      <c r="F42" s="15">
        <v>8277</v>
      </c>
      <c r="G42" s="15">
        <v>5647</v>
      </c>
      <c r="H42" s="15">
        <v>11022</v>
      </c>
      <c r="I42" s="15">
        <v>1251</v>
      </c>
      <c r="J42" s="177">
        <f>SUM(B42:I42)</f>
        <v>79392</v>
      </c>
    </row>
    <row r="43" spans="1:10" ht="20.100000000000001" customHeight="1" x14ac:dyDescent="0.2">
      <c r="A43" s="161" t="s">
        <v>158</v>
      </c>
      <c r="B43" s="15">
        <v>22144</v>
      </c>
      <c r="C43" s="15">
        <v>36187</v>
      </c>
      <c r="D43" s="15">
        <v>18399</v>
      </c>
      <c r="E43" s="15">
        <v>49731</v>
      </c>
      <c r="F43" s="15">
        <v>32267</v>
      </c>
      <c r="G43" s="15">
        <v>47091</v>
      </c>
      <c r="H43" s="15">
        <v>41771</v>
      </c>
      <c r="I43" s="15">
        <v>9509</v>
      </c>
      <c r="J43" s="177">
        <f>SUM(B43:I43)</f>
        <v>257099</v>
      </c>
    </row>
    <row r="44" spans="1:10" ht="15.75" customHeight="1" thickBot="1" x14ac:dyDescent="0.25">
      <c r="A44" s="68" t="s">
        <v>10</v>
      </c>
      <c r="B44" s="53">
        <f t="shared" ref="B44:I44" si="1">SUM(B10:B43)</f>
        <v>147736</v>
      </c>
      <c r="C44" s="53">
        <f t="shared" si="1"/>
        <v>1499861</v>
      </c>
      <c r="D44" s="53">
        <f t="shared" si="1"/>
        <v>914654</v>
      </c>
      <c r="E44" s="53">
        <f t="shared" si="1"/>
        <v>789291</v>
      </c>
      <c r="F44" s="53">
        <f t="shared" si="1"/>
        <v>419817</v>
      </c>
      <c r="G44" s="53">
        <f t="shared" si="1"/>
        <v>327392</v>
      </c>
      <c r="H44" s="53">
        <f t="shared" si="1"/>
        <v>934399</v>
      </c>
      <c r="I44" s="53">
        <f t="shared" si="1"/>
        <v>196820</v>
      </c>
      <c r="J44" s="54">
        <f>SUM(J10:J43)</f>
        <v>5229970</v>
      </c>
    </row>
    <row r="45" spans="1:10" x14ac:dyDescent="0.2">
      <c r="A45" s="109" t="s">
        <v>159</v>
      </c>
      <c r="B45" s="110"/>
      <c r="C45" s="110"/>
      <c r="D45" s="110"/>
      <c r="E45" s="110"/>
      <c r="F45" s="103"/>
      <c r="G45" s="103"/>
      <c r="H45" s="103"/>
      <c r="I45" s="103"/>
      <c r="J45" s="103"/>
    </row>
    <row r="46" spans="1:10" x14ac:dyDescent="0.2">
      <c r="A46" s="110"/>
      <c r="B46" s="110"/>
      <c r="C46" s="110"/>
      <c r="D46" s="110"/>
      <c r="E46" s="110"/>
      <c r="F46" s="103"/>
      <c r="G46" s="103"/>
      <c r="H46" s="103"/>
      <c r="I46" s="103"/>
      <c r="J46" s="103"/>
    </row>
    <row r="47" spans="1:10" ht="15" customHeight="1" x14ac:dyDescent="0.2">
      <c r="A47" s="103"/>
      <c r="B47" s="103"/>
      <c r="C47" s="103"/>
      <c r="D47" s="103"/>
      <c r="E47" s="103"/>
      <c r="F47" s="103"/>
      <c r="G47" s="103"/>
      <c r="H47" s="103"/>
      <c r="I47" s="103"/>
      <c r="J47" s="103"/>
    </row>
    <row r="48" spans="1:10" x14ac:dyDescent="0.2">
      <c r="A48" s="103"/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2" x14ac:dyDescent="0.2">
      <c r="A49" s="103"/>
      <c r="B49" s="103"/>
      <c r="C49" s="103"/>
      <c r="D49" s="103"/>
      <c r="E49" s="103"/>
      <c r="F49" s="103"/>
      <c r="G49" s="103"/>
      <c r="H49" s="103"/>
      <c r="I49" s="103"/>
      <c r="J49" s="103"/>
    </row>
    <row r="50" spans="1:12" x14ac:dyDescent="0.2">
      <c r="A50" s="103"/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2" x14ac:dyDescent="0.2">
      <c r="A51" s="103"/>
      <c r="B51" s="103"/>
      <c r="C51" s="103"/>
      <c r="D51" s="103"/>
      <c r="E51" s="103"/>
      <c r="F51" s="103"/>
      <c r="G51" s="103"/>
      <c r="H51" s="103"/>
      <c r="I51" s="103"/>
      <c r="J51" s="103"/>
    </row>
    <row r="52" spans="1:12" ht="15.75" x14ac:dyDescent="0.25">
      <c r="A52" s="199" t="s">
        <v>241</v>
      </c>
      <c r="B52" s="199"/>
      <c r="C52" s="199"/>
      <c r="D52" s="199"/>
      <c r="E52" s="199"/>
      <c r="F52" s="199"/>
      <c r="G52" s="199"/>
      <c r="H52" s="199"/>
      <c r="I52" s="199"/>
      <c r="J52" s="199"/>
    </row>
    <row r="53" spans="1:12" ht="15.75" x14ac:dyDescent="0.25">
      <c r="A53" s="199" t="s">
        <v>83</v>
      </c>
      <c r="B53" s="199"/>
      <c r="C53" s="199"/>
      <c r="D53" s="199"/>
      <c r="E53" s="199"/>
      <c r="F53" s="199"/>
      <c r="G53" s="199"/>
      <c r="H53" s="199"/>
      <c r="I53" s="199"/>
      <c r="J53" s="199"/>
    </row>
    <row r="54" spans="1:12" ht="9.75" customHeight="1" thickBot="1" x14ac:dyDescent="0.25">
      <c r="A54" s="103"/>
      <c r="B54" s="103"/>
      <c r="C54" s="103"/>
      <c r="D54" s="103"/>
      <c r="E54" s="103"/>
      <c r="F54" s="103"/>
      <c r="G54" s="103"/>
      <c r="H54" s="103"/>
      <c r="I54" s="103"/>
      <c r="J54" s="103"/>
    </row>
    <row r="55" spans="1:12" ht="16.5" customHeight="1" x14ac:dyDescent="0.2">
      <c r="A55" s="174" t="s">
        <v>1</v>
      </c>
      <c r="B55" s="175" t="s">
        <v>2</v>
      </c>
      <c r="C55" s="175" t="s">
        <v>3</v>
      </c>
      <c r="D55" s="175" t="s">
        <v>4</v>
      </c>
      <c r="E55" s="175" t="s">
        <v>5</v>
      </c>
      <c r="F55" s="175" t="s">
        <v>6</v>
      </c>
      <c r="G55" s="175" t="s">
        <v>7</v>
      </c>
      <c r="H55" s="175" t="s">
        <v>8</v>
      </c>
      <c r="I55" s="175" t="s">
        <v>9</v>
      </c>
      <c r="J55" s="176" t="s">
        <v>10</v>
      </c>
    </row>
    <row r="56" spans="1:12" ht="20.100000000000001" customHeight="1" x14ac:dyDescent="0.2">
      <c r="A56" s="161" t="s">
        <v>125</v>
      </c>
      <c r="B56" s="15">
        <v>30633</v>
      </c>
      <c r="C56" s="15">
        <v>1155779</v>
      </c>
      <c r="D56" s="15">
        <v>720279</v>
      </c>
      <c r="E56" s="15">
        <v>420000</v>
      </c>
      <c r="F56" s="15">
        <v>45232</v>
      </c>
      <c r="G56" s="15">
        <v>0</v>
      </c>
      <c r="H56" s="15">
        <v>147550</v>
      </c>
      <c r="I56" s="15">
        <v>45000</v>
      </c>
      <c r="J56" s="177">
        <f>SUM(B56:I56)</f>
        <v>2564473</v>
      </c>
      <c r="L56" s="105"/>
    </row>
    <row r="57" spans="1:12" ht="20.100000000000001" customHeight="1" x14ac:dyDescent="0.2">
      <c r="A57" s="161" t="s">
        <v>126</v>
      </c>
      <c r="B57" s="15">
        <v>19876</v>
      </c>
      <c r="C57" s="15">
        <v>21801</v>
      </c>
      <c r="D57" s="15">
        <v>15811</v>
      </c>
      <c r="E57" s="15">
        <v>16681</v>
      </c>
      <c r="F57" s="15">
        <v>40310</v>
      </c>
      <c r="G57" s="15">
        <v>42378</v>
      </c>
      <c r="H57" s="15">
        <v>125357</v>
      </c>
      <c r="I57" s="15">
        <v>19087</v>
      </c>
      <c r="J57" s="177">
        <f t="shared" ref="J57:J89" si="2">SUM(B57:I57)</f>
        <v>301301</v>
      </c>
      <c r="L57" s="105"/>
    </row>
    <row r="58" spans="1:12" ht="20.100000000000001" customHeight="1" x14ac:dyDescent="0.2">
      <c r="A58" s="161" t="s">
        <v>127</v>
      </c>
      <c r="B58" s="15">
        <v>0</v>
      </c>
      <c r="C58" s="15">
        <v>440</v>
      </c>
      <c r="D58" s="15">
        <v>25</v>
      </c>
      <c r="E58" s="15">
        <v>0</v>
      </c>
      <c r="F58" s="15">
        <v>7</v>
      </c>
      <c r="G58" s="15">
        <v>3740</v>
      </c>
      <c r="H58" s="15">
        <v>0</v>
      </c>
      <c r="I58" s="15">
        <v>0</v>
      </c>
      <c r="J58" s="177">
        <f t="shared" si="2"/>
        <v>4212</v>
      </c>
      <c r="L58" s="105"/>
    </row>
    <row r="59" spans="1:12" ht="20.100000000000001" customHeight="1" x14ac:dyDescent="0.2">
      <c r="A59" s="161" t="s">
        <v>128</v>
      </c>
      <c r="B59" s="15">
        <v>55501</v>
      </c>
      <c r="C59" s="15">
        <v>862072</v>
      </c>
      <c r="D59" s="15">
        <v>7280</v>
      </c>
      <c r="E59" s="15">
        <v>14333</v>
      </c>
      <c r="F59" s="15">
        <v>103732</v>
      </c>
      <c r="G59" s="15">
        <v>199341</v>
      </c>
      <c r="H59" s="15">
        <v>7802</v>
      </c>
      <c r="I59" s="15">
        <v>357735</v>
      </c>
      <c r="J59" s="177">
        <f>SUM(B59:I59)</f>
        <v>1607796</v>
      </c>
      <c r="L59" s="105"/>
    </row>
    <row r="60" spans="1:12" ht="20.100000000000001" customHeight="1" x14ac:dyDescent="0.2">
      <c r="A60" s="161" t="s">
        <v>129</v>
      </c>
      <c r="B60" s="15">
        <v>0</v>
      </c>
      <c r="C60" s="15">
        <v>250</v>
      </c>
      <c r="D60" s="15">
        <v>3447</v>
      </c>
      <c r="E60" s="15">
        <v>0</v>
      </c>
      <c r="F60" s="15">
        <v>65</v>
      </c>
      <c r="G60" s="15">
        <v>46</v>
      </c>
      <c r="H60" s="15">
        <v>25553</v>
      </c>
      <c r="I60" s="15">
        <v>1945</v>
      </c>
      <c r="J60" s="177">
        <f t="shared" si="2"/>
        <v>31306</v>
      </c>
      <c r="L60" s="105"/>
    </row>
    <row r="61" spans="1:12" ht="20.100000000000001" customHeight="1" x14ac:dyDescent="0.2">
      <c r="A61" s="161" t="s">
        <v>130</v>
      </c>
      <c r="B61" s="15">
        <v>4570</v>
      </c>
      <c r="C61" s="15">
        <v>5170</v>
      </c>
      <c r="D61" s="15">
        <v>7391</v>
      </c>
      <c r="E61" s="15">
        <v>11214</v>
      </c>
      <c r="F61" s="15">
        <v>22412</v>
      </c>
      <c r="G61" s="15">
        <v>12788</v>
      </c>
      <c r="H61" s="15">
        <v>197989</v>
      </c>
      <c r="I61" s="15">
        <v>53533</v>
      </c>
      <c r="J61" s="177">
        <f t="shared" si="2"/>
        <v>315067</v>
      </c>
      <c r="L61" s="105"/>
    </row>
    <row r="62" spans="1:12" ht="20.100000000000001" customHeight="1" x14ac:dyDescent="0.2">
      <c r="A62" s="161" t="s">
        <v>131</v>
      </c>
      <c r="B62" s="15">
        <v>1180</v>
      </c>
      <c r="C62" s="15">
        <v>2498</v>
      </c>
      <c r="D62" s="15">
        <v>2717</v>
      </c>
      <c r="E62" s="15">
        <v>637</v>
      </c>
      <c r="F62" s="15">
        <v>3420</v>
      </c>
      <c r="G62" s="15">
        <v>84654</v>
      </c>
      <c r="H62" s="15">
        <v>61179</v>
      </c>
      <c r="I62" s="15">
        <v>3140</v>
      </c>
      <c r="J62" s="177">
        <f t="shared" si="2"/>
        <v>159425</v>
      </c>
      <c r="L62" s="105"/>
    </row>
    <row r="63" spans="1:12" ht="20.100000000000001" customHeight="1" x14ac:dyDescent="0.2">
      <c r="A63" s="161" t="s">
        <v>132</v>
      </c>
      <c r="B63" s="15">
        <v>374</v>
      </c>
      <c r="C63" s="15">
        <v>0</v>
      </c>
      <c r="D63" s="15">
        <v>0</v>
      </c>
      <c r="E63" s="15">
        <v>82</v>
      </c>
      <c r="F63" s="15">
        <v>640</v>
      </c>
      <c r="G63" s="15">
        <v>1459</v>
      </c>
      <c r="H63" s="15">
        <v>1066</v>
      </c>
      <c r="I63" s="15">
        <v>0</v>
      </c>
      <c r="J63" s="177">
        <f t="shared" si="2"/>
        <v>3621</v>
      </c>
      <c r="L63" s="105"/>
    </row>
    <row r="64" spans="1:12" ht="20.100000000000001" customHeight="1" x14ac:dyDescent="0.2">
      <c r="A64" s="161" t="s">
        <v>133</v>
      </c>
      <c r="B64" s="15">
        <v>11140</v>
      </c>
      <c r="C64" s="15">
        <v>10976</v>
      </c>
      <c r="D64" s="15">
        <v>23161</v>
      </c>
      <c r="E64" s="15">
        <v>2384</v>
      </c>
      <c r="F64" s="15">
        <v>31874</v>
      </c>
      <c r="G64" s="15">
        <v>99665</v>
      </c>
      <c r="H64" s="15">
        <v>167370</v>
      </c>
      <c r="I64" s="15">
        <v>7324</v>
      </c>
      <c r="J64" s="177">
        <f t="shared" si="2"/>
        <v>353894</v>
      </c>
      <c r="L64" s="105"/>
    </row>
    <row r="65" spans="1:12" ht="20.100000000000001" customHeight="1" x14ac:dyDescent="0.2">
      <c r="A65" s="161" t="s">
        <v>134</v>
      </c>
      <c r="B65" s="15">
        <v>6314</v>
      </c>
      <c r="C65" s="15">
        <v>9217</v>
      </c>
      <c r="D65" s="15">
        <v>3177</v>
      </c>
      <c r="E65" s="15">
        <v>22791</v>
      </c>
      <c r="F65" s="15">
        <v>8151</v>
      </c>
      <c r="G65" s="15">
        <v>4922</v>
      </c>
      <c r="H65" s="15">
        <v>25402</v>
      </c>
      <c r="I65" s="15">
        <v>5681</v>
      </c>
      <c r="J65" s="177">
        <f t="shared" si="2"/>
        <v>85655</v>
      </c>
      <c r="L65" s="105"/>
    </row>
    <row r="66" spans="1:12" ht="20.100000000000001" customHeight="1" x14ac:dyDescent="0.2">
      <c r="A66" s="161" t="s">
        <v>135</v>
      </c>
      <c r="B66" s="15">
        <v>35</v>
      </c>
      <c r="C66" s="15">
        <v>24654</v>
      </c>
      <c r="D66" s="15">
        <v>106</v>
      </c>
      <c r="E66" s="15">
        <v>697</v>
      </c>
      <c r="F66" s="15">
        <v>25334</v>
      </c>
      <c r="G66" s="15">
        <v>5724</v>
      </c>
      <c r="H66" s="15">
        <v>566</v>
      </c>
      <c r="I66" s="15">
        <v>9115</v>
      </c>
      <c r="J66" s="177">
        <f t="shared" si="2"/>
        <v>66231</v>
      </c>
      <c r="L66" s="105"/>
    </row>
    <row r="67" spans="1:12" ht="20.100000000000001" customHeight="1" x14ac:dyDescent="0.2">
      <c r="A67" s="161" t="s">
        <v>136</v>
      </c>
      <c r="B67" s="15">
        <v>20</v>
      </c>
      <c r="C67" s="15">
        <v>0</v>
      </c>
      <c r="D67" s="15">
        <v>0</v>
      </c>
      <c r="E67" s="15">
        <v>17777</v>
      </c>
      <c r="F67" s="15">
        <v>4535</v>
      </c>
      <c r="G67" s="15">
        <v>3837</v>
      </c>
      <c r="H67" s="15">
        <v>241</v>
      </c>
      <c r="I67" s="15">
        <v>0</v>
      </c>
      <c r="J67" s="177">
        <f t="shared" si="2"/>
        <v>26410</v>
      </c>
      <c r="L67" s="105"/>
    </row>
    <row r="68" spans="1:12" ht="20.100000000000001" customHeight="1" x14ac:dyDescent="0.2">
      <c r="A68" s="161" t="s">
        <v>137</v>
      </c>
      <c r="B68" s="15">
        <v>3447</v>
      </c>
      <c r="C68" s="15">
        <v>9261</v>
      </c>
      <c r="D68" s="15">
        <v>685</v>
      </c>
      <c r="E68" s="15">
        <v>4126</v>
      </c>
      <c r="F68" s="15">
        <v>29857</v>
      </c>
      <c r="G68" s="15">
        <v>9366</v>
      </c>
      <c r="H68" s="15">
        <v>578</v>
      </c>
      <c r="I68" s="15">
        <v>5168</v>
      </c>
      <c r="J68" s="177">
        <f t="shared" si="2"/>
        <v>62488</v>
      </c>
      <c r="L68" s="105"/>
    </row>
    <row r="69" spans="1:12" ht="20.100000000000001" customHeight="1" x14ac:dyDescent="0.2">
      <c r="A69" s="161" t="s">
        <v>138</v>
      </c>
      <c r="B69" s="15">
        <v>37712</v>
      </c>
      <c r="C69" s="15">
        <v>22511</v>
      </c>
      <c r="D69" s="15">
        <v>25087</v>
      </c>
      <c r="E69" s="15">
        <v>53542</v>
      </c>
      <c r="F69" s="15">
        <v>29673</v>
      </c>
      <c r="G69" s="15">
        <v>6955</v>
      </c>
      <c r="H69" s="15">
        <v>31886</v>
      </c>
      <c r="I69" s="15">
        <v>17548</v>
      </c>
      <c r="J69" s="177">
        <f t="shared" si="2"/>
        <v>224914</v>
      </c>
      <c r="L69" s="105"/>
    </row>
    <row r="70" spans="1:12" ht="20.100000000000001" customHeight="1" x14ac:dyDescent="0.2">
      <c r="A70" s="161" t="s">
        <v>139</v>
      </c>
      <c r="B70" s="15">
        <v>15632</v>
      </c>
      <c r="C70" s="15">
        <v>6064</v>
      </c>
      <c r="D70" s="15">
        <v>54992</v>
      </c>
      <c r="E70" s="15">
        <v>14591</v>
      </c>
      <c r="F70" s="15">
        <v>9107</v>
      </c>
      <c r="G70" s="15">
        <v>10301</v>
      </c>
      <c r="H70" s="15">
        <v>7389</v>
      </c>
      <c r="I70" s="15">
        <v>2256</v>
      </c>
      <c r="J70" s="177">
        <f t="shared" si="2"/>
        <v>120332</v>
      </c>
      <c r="L70" s="105"/>
    </row>
    <row r="71" spans="1:12" ht="20.100000000000001" customHeight="1" x14ac:dyDescent="0.2">
      <c r="A71" s="161" t="s">
        <v>140</v>
      </c>
      <c r="B71" s="15">
        <v>4</v>
      </c>
      <c r="C71" s="15">
        <v>0</v>
      </c>
      <c r="D71" s="15">
        <v>0</v>
      </c>
      <c r="E71" s="15">
        <v>6690</v>
      </c>
      <c r="F71" s="15">
        <v>0</v>
      </c>
      <c r="G71" s="15">
        <v>1</v>
      </c>
      <c r="H71" s="15">
        <v>0</v>
      </c>
      <c r="I71" s="15">
        <v>0</v>
      </c>
      <c r="J71" s="177">
        <f t="shared" si="2"/>
        <v>6695</v>
      </c>
      <c r="L71" s="105"/>
    </row>
    <row r="72" spans="1:12" ht="20.100000000000001" customHeight="1" x14ac:dyDescent="0.2">
      <c r="A72" s="161" t="s">
        <v>141</v>
      </c>
      <c r="B72" s="15">
        <v>40496</v>
      </c>
      <c r="C72" s="15">
        <v>24990</v>
      </c>
      <c r="D72" s="15">
        <v>6287</v>
      </c>
      <c r="E72" s="15">
        <v>9823</v>
      </c>
      <c r="F72" s="15">
        <v>27947</v>
      </c>
      <c r="G72" s="15">
        <v>17109</v>
      </c>
      <c r="H72" s="15">
        <v>14143</v>
      </c>
      <c r="I72" s="15">
        <v>12067</v>
      </c>
      <c r="J72" s="177">
        <f t="shared" si="2"/>
        <v>152862</v>
      </c>
      <c r="L72" s="105"/>
    </row>
    <row r="73" spans="1:12" ht="20.100000000000001" customHeight="1" x14ac:dyDescent="0.2">
      <c r="A73" s="161" t="s">
        <v>142</v>
      </c>
      <c r="B73" s="15">
        <v>29763</v>
      </c>
      <c r="C73" s="15">
        <v>1613</v>
      </c>
      <c r="D73" s="15">
        <v>12976</v>
      </c>
      <c r="E73" s="15">
        <v>10730</v>
      </c>
      <c r="F73" s="15">
        <v>3328</v>
      </c>
      <c r="G73" s="15">
        <v>7247</v>
      </c>
      <c r="H73" s="15">
        <v>5882</v>
      </c>
      <c r="I73" s="15">
        <v>397</v>
      </c>
      <c r="J73" s="177">
        <f t="shared" si="2"/>
        <v>71936</v>
      </c>
      <c r="L73" s="105"/>
    </row>
    <row r="74" spans="1:12" ht="20.100000000000001" customHeight="1" x14ac:dyDescent="0.2">
      <c r="A74" s="161" t="s">
        <v>143</v>
      </c>
      <c r="B74" s="15">
        <v>1912</v>
      </c>
      <c r="C74" s="15">
        <v>46</v>
      </c>
      <c r="D74" s="15">
        <v>3695</v>
      </c>
      <c r="E74" s="15">
        <v>3791</v>
      </c>
      <c r="F74" s="15">
        <v>11005</v>
      </c>
      <c r="G74" s="15">
        <v>4520</v>
      </c>
      <c r="H74" s="15">
        <v>24545</v>
      </c>
      <c r="I74" s="15">
        <v>129</v>
      </c>
      <c r="J74" s="177">
        <f t="shared" si="2"/>
        <v>49643</v>
      </c>
      <c r="L74" s="105"/>
    </row>
    <row r="75" spans="1:12" ht="20.100000000000001" customHeight="1" x14ac:dyDescent="0.2">
      <c r="A75" s="161" t="s">
        <v>144</v>
      </c>
      <c r="B75" s="15">
        <v>2851</v>
      </c>
      <c r="C75" s="15">
        <v>634</v>
      </c>
      <c r="D75" s="15">
        <v>1252</v>
      </c>
      <c r="E75" s="15">
        <v>2602</v>
      </c>
      <c r="F75" s="15">
        <v>3240</v>
      </c>
      <c r="G75" s="15">
        <v>1135</v>
      </c>
      <c r="H75" s="15">
        <v>579</v>
      </c>
      <c r="I75" s="15">
        <v>310</v>
      </c>
      <c r="J75" s="177">
        <f t="shared" si="2"/>
        <v>12603</v>
      </c>
      <c r="L75" s="105"/>
    </row>
    <row r="76" spans="1:12" ht="20.100000000000001" customHeight="1" x14ac:dyDescent="0.2">
      <c r="A76" s="161" t="s">
        <v>145</v>
      </c>
      <c r="B76" s="15">
        <v>198</v>
      </c>
      <c r="C76" s="15">
        <v>250</v>
      </c>
      <c r="D76" s="15">
        <v>13</v>
      </c>
      <c r="E76" s="15">
        <v>5017</v>
      </c>
      <c r="F76" s="15">
        <v>2044</v>
      </c>
      <c r="G76" s="15">
        <v>307</v>
      </c>
      <c r="H76" s="15">
        <v>39</v>
      </c>
      <c r="I76" s="15">
        <v>260</v>
      </c>
      <c r="J76" s="177">
        <f t="shared" si="2"/>
        <v>8128</v>
      </c>
      <c r="L76" s="105"/>
    </row>
    <row r="77" spans="1:12" ht="20.100000000000001" customHeight="1" x14ac:dyDescent="0.2">
      <c r="A77" s="161" t="s">
        <v>146</v>
      </c>
      <c r="B77" s="15">
        <v>210</v>
      </c>
      <c r="C77" s="15">
        <v>0</v>
      </c>
      <c r="D77" s="15">
        <v>507</v>
      </c>
      <c r="E77" s="15">
        <v>111783</v>
      </c>
      <c r="F77" s="15">
        <v>502</v>
      </c>
      <c r="G77" s="15">
        <v>5873</v>
      </c>
      <c r="H77" s="15">
        <v>2141</v>
      </c>
      <c r="I77" s="15">
        <v>58</v>
      </c>
      <c r="J77" s="177">
        <f t="shared" si="2"/>
        <v>121074</v>
      </c>
      <c r="L77" s="105"/>
    </row>
    <row r="78" spans="1:12" ht="20.100000000000001" customHeight="1" x14ac:dyDescent="0.2">
      <c r="A78" s="161" t="s">
        <v>147</v>
      </c>
      <c r="B78" s="15">
        <v>3915</v>
      </c>
      <c r="C78" s="15">
        <v>326</v>
      </c>
      <c r="D78" s="15">
        <v>932</v>
      </c>
      <c r="E78" s="15">
        <v>1834</v>
      </c>
      <c r="F78" s="15">
        <v>6713</v>
      </c>
      <c r="G78" s="15">
        <v>146</v>
      </c>
      <c r="H78" s="15">
        <v>1122</v>
      </c>
      <c r="I78" s="15">
        <v>228</v>
      </c>
      <c r="J78" s="177">
        <f t="shared" si="2"/>
        <v>15216</v>
      </c>
      <c r="L78" s="105"/>
    </row>
    <row r="79" spans="1:12" ht="20.100000000000001" customHeight="1" x14ac:dyDescent="0.2">
      <c r="A79" s="161" t="s">
        <v>148</v>
      </c>
      <c r="B79" s="15">
        <v>0</v>
      </c>
      <c r="C79" s="15">
        <v>0</v>
      </c>
      <c r="D79" s="15">
        <v>41400</v>
      </c>
      <c r="E79" s="15">
        <v>0</v>
      </c>
      <c r="F79" s="15">
        <v>0</v>
      </c>
      <c r="G79" s="15">
        <v>0</v>
      </c>
      <c r="H79" s="15">
        <v>79600</v>
      </c>
      <c r="I79" s="15">
        <v>0</v>
      </c>
      <c r="J79" s="177">
        <f>SUM(B79:I79)</f>
        <v>121000</v>
      </c>
      <c r="L79" s="105"/>
    </row>
    <row r="80" spans="1:12" ht="20.100000000000001" customHeight="1" x14ac:dyDescent="0.2">
      <c r="A80" s="161" t="s">
        <v>149</v>
      </c>
      <c r="B80" s="15">
        <v>28</v>
      </c>
      <c r="C80" s="15">
        <v>63</v>
      </c>
      <c r="D80" s="15">
        <v>0</v>
      </c>
      <c r="E80" s="15">
        <v>5098</v>
      </c>
      <c r="F80" s="15">
        <v>2595</v>
      </c>
      <c r="G80" s="15">
        <v>12504</v>
      </c>
      <c r="H80" s="15">
        <v>30</v>
      </c>
      <c r="I80" s="15">
        <v>309</v>
      </c>
      <c r="J80" s="177">
        <f t="shared" si="2"/>
        <v>20627</v>
      </c>
      <c r="L80" s="105"/>
    </row>
    <row r="81" spans="1:12" ht="20.100000000000001" customHeight="1" x14ac:dyDescent="0.2">
      <c r="A81" s="161" t="s">
        <v>150</v>
      </c>
      <c r="B81" s="15">
        <v>158333</v>
      </c>
      <c r="C81" s="15">
        <v>5441</v>
      </c>
      <c r="D81" s="15">
        <v>5521</v>
      </c>
      <c r="E81" s="15">
        <v>25598</v>
      </c>
      <c r="F81" s="15">
        <v>23234</v>
      </c>
      <c r="G81" s="15">
        <v>45589</v>
      </c>
      <c r="H81" s="15">
        <v>7233</v>
      </c>
      <c r="I81" s="15">
        <v>7214</v>
      </c>
      <c r="J81" s="177">
        <f t="shared" si="2"/>
        <v>278163</v>
      </c>
      <c r="L81" s="105"/>
    </row>
    <row r="82" spans="1:12" ht="20.100000000000001" customHeight="1" x14ac:dyDescent="0.2">
      <c r="A82" s="161" t="s">
        <v>151</v>
      </c>
      <c r="B82" s="15">
        <v>3509</v>
      </c>
      <c r="C82" s="15">
        <v>15768</v>
      </c>
      <c r="D82" s="15">
        <v>365</v>
      </c>
      <c r="E82" s="15">
        <v>5983</v>
      </c>
      <c r="F82" s="15">
        <v>29892</v>
      </c>
      <c r="G82" s="15">
        <v>1548</v>
      </c>
      <c r="H82" s="15">
        <v>235</v>
      </c>
      <c r="I82" s="15">
        <v>20321</v>
      </c>
      <c r="J82" s="177">
        <f t="shared" si="2"/>
        <v>77621</v>
      </c>
      <c r="L82" s="105"/>
    </row>
    <row r="83" spans="1:12" ht="20.100000000000001" customHeight="1" x14ac:dyDescent="0.2">
      <c r="A83" s="161" t="s">
        <v>152</v>
      </c>
      <c r="B83" s="15">
        <v>7238</v>
      </c>
      <c r="C83" s="15">
        <v>8647</v>
      </c>
      <c r="D83" s="15">
        <v>33903</v>
      </c>
      <c r="E83" s="15">
        <v>11678</v>
      </c>
      <c r="F83" s="15">
        <v>4765</v>
      </c>
      <c r="G83" s="15">
        <v>12437</v>
      </c>
      <c r="H83" s="15">
        <v>1985</v>
      </c>
      <c r="I83" s="15">
        <v>2266</v>
      </c>
      <c r="J83" s="177">
        <f t="shared" si="2"/>
        <v>82919</v>
      </c>
      <c r="L83" s="105"/>
    </row>
    <row r="84" spans="1:12" ht="20.100000000000001" customHeight="1" x14ac:dyDescent="0.2">
      <c r="A84" s="161" t="s">
        <v>153</v>
      </c>
      <c r="B84" s="15">
        <v>504</v>
      </c>
      <c r="C84" s="15">
        <v>20</v>
      </c>
      <c r="D84" s="15">
        <v>3075</v>
      </c>
      <c r="E84" s="15">
        <v>0</v>
      </c>
      <c r="F84" s="15">
        <v>20</v>
      </c>
      <c r="G84" s="15">
        <v>3591</v>
      </c>
      <c r="H84" s="15">
        <v>902</v>
      </c>
      <c r="I84" s="15">
        <v>6935</v>
      </c>
      <c r="J84" s="177">
        <f t="shared" si="2"/>
        <v>15047</v>
      </c>
      <c r="L84" s="105"/>
    </row>
    <row r="85" spans="1:12" ht="20.100000000000001" customHeight="1" x14ac:dyDescent="0.2">
      <c r="A85" s="161" t="s">
        <v>154</v>
      </c>
      <c r="B85" s="15">
        <v>9017</v>
      </c>
      <c r="C85" s="15">
        <v>31395</v>
      </c>
      <c r="D85" s="15">
        <v>3</v>
      </c>
      <c r="E85" s="15">
        <v>18503</v>
      </c>
      <c r="F85" s="15">
        <v>175992</v>
      </c>
      <c r="G85" s="15">
        <v>15552</v>
      </c>
      <c r="H85" s="15">
        <v>171</v>
      </c>
      <c r="I85" s="15">
        <v>73085</v>
      </c>
      <c r="J85" s="177">
        <f t="shared" si="2"/>
        <v>323718</v>
      </c>
      <c r="L85" s="105"/>
    </row>
    <row r="86" spans="1:12" ht="20.100000000000001" customHeight="1" x14ac:dyDescent="0.2">
      <c r="A86" s="161" t="s">
        <v>155</v>
      </c>
      <c r="B86" s="15">
        <v>2099</v>
      </c>
      <c r="C86" s="15">
        <v>150149</v>
      </c>
      <c r="D86" s="15">
        <v>2</v>
      </c>
      <c r="E86" s="15">
        <v>934</v>
      </c>
      <c r="F86" s="15">
        <v>7150</v>
      </c>
      <c r="G86" s="15">
        <v>0</v>
      </c>
      <c r="H86" s="15">
        <v>0</v>
      </c>
      <c r="I86" s="15">
        <v>529</v>
      </c>
      <c r="J86" s="177">
        <f t="shared" si="2"/>
        <v>160863</v>
      </c>
      <c r="L86" s="105"/>
    </row>
    <row r="87" spans="1:12" ht="20.100000000000001" customHeight="1" x14ac:dyDescent="0.2">
      <c r="A87" s="161" t="s">
        <v>156</v>
      </c>
      <c r="B87" s="15">
        <v>1719</v>
      </c>
      <c r="C87" s="15">
        <v>151</v>
      </c>
      <c r="D87" s="15">
        <v>0</v>
      </c>
      <c r="E87" s="15">
        <v>153</v>
      </c>
      <c r="F87" s="15">
        <v>4998</v>
      </c>
      <c r="G87" s="15">
        <v>15680</v>
      </c>
      <c r="H87" s="15">
        <v>33</v>
      </c>
      <c r="I87" s="15">
        <v>2221</v>
      </c>
      <c r="J87" s="177">
        <f t="shared" si="2"/>
        <v>24955</v>
      </c>
      <c r="L87" s="105"/>
    </row>
    <row r="88" spans="1:12" ht="20.100000000000001" customHeight="1" x14ac:dyDescent="0.2">
      <c r="A88" s="161" t="s">
        <v>157</v>
      </c>
      <c r="B88" s="15">
        <v>330320</v>
      </c>
      <c r="C88" s="15">
        <v>192346</v>
      </c>
      <c r="D88" s="15">
        <v>1718710</v>
      </c>
      <c r="E88" s="15">
        <v>43891</v>
      </c>
      <c r="F88" s="15">
        <v>226956</v>
      </c>
      <c r="G88" s="15">
        <v>729292</v>
      </c>
      <c r="H88" s="15">
        <v>262109</v>
      </c>
      <c r="I88" s="15">
        <v>8886</v>
      </c>
      <c r="J88" s="177">
        <f t="shared" si="2"/>
        <v>3512510</v>
      </c>
      <c r="L88" s="105"/>
    </row>
    <row r="89" spans="1:12" ht="20.100000000000001" customHeight="1" x14ac:dyDescent="0.2">
      <c r="A89" s="161" t="s">
        <v>158</v>
      </c>
      <c r="B89" s="15">
        <v>1788617</v>
      </c>
      <c r="C89" s="15">
        <v>1659352</v>
      </c>
      <c r="D89" s="15">
        <v>117517</v>
      </c>
      <c r="E89" s="15">
        <v>2414644</v>
      </c>
      <c r="F89" s="15">
        <v>348770</v>
      </c>
      <c r="G89" s="15">
        <v>445413</v>
      </c>
      <c r="H89" s="15">
        <v>266226</v>
      </c>
      <c r="I89" s="15">
        <v>31032</v>
      </c>
      <c r="J89" s="177">
        <f t="shared" si="2"/>
        <v>7071571</v>
      </c>
      <c r="L89" s="105"/>
    </row>
    <row r="90" spans="1:12" ht="15.75" customHeight="1" thickBot="1" x14ac:dyDescent="0.25">
      <c r="A90" s="68" t="s">
        <v>10</v>
      </c>
      <c r="B90" s="53">
        <f t="shared" ref="B90:J90" si="3">SUM(B56:B89)</f>
        <v>2567167</v>
      </c>
      <c r="C90" s="53">
        <f t="shared" si="3"/>
        <v>4221884</v>
      </c>
      <c r="D90" s="53">
        <f t="shared" si="3"/>
        <v>2810316</v>
      </c>
      <c r="E90" s="53">
        <f t="shared" si="3"/>
        <v>3257607</v>
      </c>
      <c r="F90" s="53">
        <f t="shared" si="3"/>
        <v>1233500</v>
      </c>
      <c r="G90" s="53">
        <f t="shared" si="3"/>
        <v>1803120</v>
      </c>
      <c r="H90" s="53">
        <f t="shared" si="3"/>
        <v>1466903</v>
      </c>
      <c r="I90" s="53">
        <f t="shared" si="3"/>
        <v>693779</v>
      </c>
      <c r="J90" s="54">
        <f t="shared" si="3"/>
        <v>18054276</v>
      </c>
    </row>
    <row r="91" spans="1:12" x14ac:dyDescent="0.2">
      <c r="A91" s="109" t="s">
        <v>159</v>
      </c>
      <c r="B91" s="110"/>
      <c r="C91" s="110"/>
      <c r="D91" s="110"/>
      <c r="E91" s="110"/>
      <c r="F91" s="103"/>
      <c r="G91" s="103"/>
      <c r="H91" s="103"/>
      <c r="I91" s="103"/>
      <c r="J91" s="103"/>
    </row>
    <row r="92" spans="1:12" x14ac:dyDescent="0.2">
      <c r="A92" s="111"/>
      <c r="B92" s="110"/>
      <c r="C92" s="110"/>
      <c r="D92" s="110"/>
      <c r="E92" s="110"/>
      <c r="F92" s="103"/>
      <c r="G92" s="103"/>
      <c r="H92" s="103"/>
      <c r="I92" s="103"/>
      <c r="J92" s="103"/>
    </row>
    <row r="93" spans="1:12" x14ac:dyDescent="0.2">
      <c r="A93" s="60"/>
      <c r="B93" s="103"/>
      <c r="C93" s="103"/>
      <c r="D93" s="103"/>
      <c r="E93" s="103"/>
      <c r="F93" s="103"/>
      <c r="G93" s="103"/>
      <c r="H93" s="103"/>
      <c r="I93" s="103"/>
      <c r="J93" s="103"/>
    </row>
    <row r="94" spans="1:12" x14ac:dyDescent="0.2">
      <c r="A94" s="103"/>
      <c r="B94" s="103"/>
      <c r="C94" s="103"/>
      <c r="D94" s="103"/>
      <c r="E94" s="103"/>
      <c r="F94" s="103"/>
      <c r="G94" s="103"/>
      <c r="H94" s="103"/>
      <c r="I94" s="103"/>
      <c r="J94" s="103"/>
    </row>
    <row r="95" spans="1:12" x14ac:dyDescent="0.2">
      <c r="A95" s="103"/>
      <c r="B95" s="103"/>
      <c r="C95" s="103"/>
      <c r="D95" s="103"/>
      <c r="E95" s="103"/>
      <c r="F95" s="103"/>
      <c r="G95" s="103"/>
      <c r="H95" s="103"/>
      <c r="I95" s="103"/>
      <c r="J95" s="103"/>
    </row>
    <row r="96" spans="1:12" ht="15.75" x14ac:dyDescent="0.25">
      <c r="A96" s="77"/>
      <c r="B96" s="77"/>
      <c r="C96" s="77"/>
      <c r="D96" s="77"/>
      <c r="E96" s="77"/>
      <c r="F96" s="77"/>
      <c r="G96" s="77"/>
      <c r="H96" s="77"/>
      <c r="I96" s="77"/>
      <c r="J96" s="77"/>
    </row>
    <row r="97" spans="1:10" ht="15.75" x14ac:dyDescent="0.25">
      <c r="A97" s="199" t="s">
        <v>242</v>
      </c>
      <c r="B97" s="199"/>
      <c r="C97" s="199"/>
      <c r="D97" s="199"/>
      <c r="E97" s="199"/>
      <c r="F97" s="199"/>
      <c r="G97" s="199"/>
      <c r="H97" s="199"/>
      <c r="I97" s="199"/>
      <c r="J97" s="199"/>
    </row>
    <row r="98" spans="1:10" ht="15.75" x14ac:dyDescent="0.25">
      <c r="A98" s="199" t="s">
        <v>162</v>
      </c>
      <c r="B98" s="199"/>
      <c r="C98" s="199"/>
      <c r="D98" s="199"/>
      <c r="E98" s="199"/>
      <c r="F98" s="199"/>
      <c r="G98" s="199"/>
      <c r="H98" s="199"/>
      <c r="I98" s="199"/>
      <c r="J98" s="199"/>
    </row>
    <row r="99" spans="1:10" ht="13.5" thickBot="1" x14ac:dyDescent="0.25">
      <c r="A99" s="103"/>
      <c r="B99" s="103"/>
      <c r="C99" s="103"/>
      <c r="D99" s="103"/>
      <c r="E99" s="103"/>
      <c r="F99" s="103"/>
      <c r="G99" s="103"/>
      <c r="H99" s="103"/>
      <c r="I99" s="103"/>
      <c r="J99" s="103"/>
    </row>
    <row r="100" spans="1:10" ht="14.25" customHeight="1" x14ac:dyDescent="0.2">
      <c r="A100" s="174" t="s">
        <v>1</v>
      </c>
      <c r="B100" s="175" t="s">
        <v>2</v>
      </c>
      <c r="C100" s="175" t="s">
        <v>3</v>
      </c>
      <c r="D100" s="175" t="s">
        <v>4</v>
      </c>
      <c r="E100" s="175" t="s">
        <v>5</v>
      </c>
      <c r="F100" s="175" t="s">
        <v>6</v>
      </c>
      <c r="G100" s="175" t="s">
        <v>7</v>
      </c>
      <c r="H100" s="175" t="s">
        <v>8</v>
      </c>
      <c r="I100" s="175" t="s">
        <v>9</v>
      </c>
      <c r="J100" s="176" t="s">
        <v>10</v>
      </c>
    </row>
    <row r="101" spans="1:10" ht="20.100000000000001" customHeight="1" x14ac:dyDescent="0.2">
      <c r="A101" s="161" t="s">
        <v>125</v>
      </c>
      <c r="B101" s="15">
        <v>147979</v>
      </c>
      <c r="C101" s="15">
        <v>4589525</v>
      </c>
      <c r="D101" s="15">
        <v>3427219</v>
      </c>
      <c r="E101" s="15">
        <v>2096372</v>
      </c>
      <c r="F101" s="15">
        <v>148541</v>
      </c>
      <c r="G101" s="15">
        <v>0</v>
      </c>
      <c r="H101" s="15">
        <v>595942</v>
      </c>
      <c r="I101" s="15">
        <v>150412</v>
      </c>
      <c r="J101" s="177">
        <f>SUM(B101:I101)</f>
        <v>11155990</v>
      </c>
    </row>
    <row r="102" spans="1:10" ht="20.100000000000001" customHeight="1" x14ac:dyDescent="0.2">
      <c r="A102" s="161" t="s">
        <v>126</v>
      </c>
      <c r="B102" s="15">
        <v>43026</v>
      </c>
      <c r="C102" s="15">
        <v>38751</v>
      </c>
      <c r="D102" s="15">
        <v>26303</v>
      </c>
      <c r="E102" s="15">
        <v>28865</v>
      </c>
      <c r="F102" s="15">
        <v>96657</v>
      </c>
      <c r="G102" s="15">
        <v>73783</v>
      </c>
      <c r="H102" s="15">
        <v>270560</v>
      </c>
      <c r="I102" s="15">
        <v>29125</v>
      </c>
      <c r="J102" s="177">
        <f t="shared" ref="J102:J134" si="4">SUM(B102:I102)</f>
        <v>607070</v>
      </c>
    </row>
    <row r="103" spans="1:10" ht="20.100000000000001" customHeight="1" x14ac:dyDescent="0.2">
      <c r="A103" s="161" t="s">
        <v>127</v>
      </c>
      <c r="B103" s="15">
        <v>0</v>
      </c>
      <c r="C103" s="15">
        <v>1760</v>
      </c>
      <c r="D103" s="15">
        <v>125</v>
      </c>
      <c r="E103" s="15">
        <v>0</v>
      </c>
      <c r="F103" s="15">
        <v>14</v>
      </c>
      <c r="G103" s="15">
        <v>10801</v>
      </c>
      <c r="H103" s="15">
        <v>0</v>
      </c>
      <c r="I103" s="15">
        <v>0</v>
      </c>
      <c r="J103" s="177">
        <f t="shared" si="4"/>
        <v>12700</v>
      </c>
    </row>
    <row r="104" spans="1:10" ht="20.100000000000001" customHeight="1" x14ac:dyDescent="0.2">
      <c r="A104" s="161" t="s">
        <v>163</v>
      </c>
      <c r="B104" s="15">
        <v>7543</v>
      </c>
      <c r="C104" s="15">
        <v>64524</v>
      </c>
      <c r="D104" s="15">
        <v>1633</v>
      </c>
      <c r="E104" s="15">
        <v>2276</v>
      </c>
      <c r="F104" s="15">
        <v>12199</v>
      </c>
      <c r="G104" s="15">
        <v>21154</v>
      </c>
      <c r="H104" s="15">
        <v>1262</v>
      </c>
      <c r="I104" s="15">
        <v>28446</v>
      </c>
      <c r="J104" s="177">
        <f t="shared" si="4"/>
        <v>139037</v>
      </c>
    </row>
    <row r="105" spans="1:10" ht="20.100000000000001" customHeight="1" x14ac:dyDescent="0.2">
      <c r="A105" s="161" t="s">
        <v>129</v>
      </c>
      <c r="B105" s="15">
        <v>0</v>
      </c>
      <c r="C105" s="15">
        <v>520</v>
      </c>
      <c r="D105" s="15">
        <v>4881</v>
      </c>
      <c r="E105" s="15">
        <v>0</v>
      </c>
      <c r="F105" s="15">
        <v>190</v>
      </c>
      <c r="G105" s="15">
        <v>69</v>
      </c>
      <c r="H105" s="15">
        <v>45087</v>
      </c>
      <c r="I105" s="15">
        <v>3349</v>
      </c>
      <c r="J105" s="177">
        <f t="shared" si="4"/>
        <v>54096</v>
      </c>
    </row>
    <row r="106" spans="1:10" ht="20.100000000000001" customHeight="1" x14ac:dyDescent="0.2">
      <c r="A106" s="161" t="s">
        <v>130</v>
      </c>
      <c r="B106" s="15">
        <v>5376</v>
      </c>
      <c r="C106" s="15">
        <v>6318</v>
      </c>
      <c r="D106" s="15">
        <v>6349</v>
      </c>
      <c r="E106" s="15">
        <v>25371</v>
      </c>
      <c r="F106" s="15">
        <v>30248</v>
      </c>
      <c r="G106" s="15">
        <v>11813</v>
      </c>
      <c r="H106" s="15">
        <v>210936</v>
      </c>
      <c r="I106" s="15">
        <v>59638</v>
      </c>
      <c r="J106" s="177">
        <f t="shared" si="4"/>
        <v>356049</v>
      </c>
    </row>
    <row r="107" spans="1:10" ht="20.100000000000001" customHeight="1" x14ac:dyDescent="0.2">
      <c r="A107" s="161" t="s">
        <v>131</v>
      </c>
      <c r="B107" s="15">
        <v>1718</v>
      </c>
      <c r="C107" s="15">
        <v>3989</v>
      </c>
      <c r="D107" s="15">
        <v>2203</v>
      </c>
      <c r="E107" s="15">
        <v>806</v>
      </c>
      <c r="F107" s="15">
        <v>5448</v>
      </c>
      <c r="G107" s="15">
        <v>42893</v>
      </c>
      <c r="H107" s="15">
        <v>47370</v>
      </c>
      <c r="I107" s="15">
        <v>4220</v>
      </c>
      <c r="J107" s="177">
        <f t="shared" si="4"/>
        <v>108647</v>
      </c>
    </row>
    <row r="108" spans="1:10" ht="20.100000000000001" customHeight="1" x14ac:dyDescent="0.2">
      <c r="A108" s="161" t="s">
        <v>132</v>
      </c>
      <c r="B108" s="15">
        <v>482</v>
      </c>
      <c r="C108" s="15">
        <v>0</v>
      </c>
      <c r="D108" s="15">
        <v>0</v>
      </c>
      <c r="E108" s="15">
        <v>80</v>
      </c>
      <c r="F108" s="15">
        <v>1285</v>
      </c>
      <c r="G108" s="15">
        <v>1320</v>
      </c>
      <c r="H108" s="15">
        <v>788</v>
      </c>
      <c r="I108" s="15">
        <v>0</v>
      </c>
      <c r="J108" s="177">
        <f t="shared" si="4"/>
        <v>3955</v>
      </c>
    </row>
    <row r="109" spans="1:10" ht="20.100000000000001" customHeight="1" x14ac:dyDescent="0.2">
      <c r="A109" s="161" t="s">
        <v>133</v>
      </c>
      <c r="B109" s="15">
        <v>23086</v>
      </c>
      <c r="C109" s="15">
        <v>5059</v>
      </c>
      <c r="D109" s="15">
        <v>30010</v>
      </c>
      <c r="E109" s="15">
        <v>2191</v>
      </c>
      <c r="F109" s="15">
        <v>49505</v>
      </c>
      <c r="G109" s="15">
        <v>95857</v>
      </c>
      <c r="H109" s="15">
        <v>176429</v>
      </c>
      <c r="I109" s="15">
        <v>14323</v>
      </c>
      <c r="J109" s="177">
        <f t="shared" si="4"/>
        <v>396460</v>
      </c>
    </row>
    <row r="110" spans="1:10" ht="20.100000000000001" customHeight="1" x14ac:dyDescent="0.2">
      <c r="A110" s="161" t="s">
        <v>134</v>
      </c>
      <c r="B110" s="15">
        <v>75597</v>
      </c>
      <c r="C110" s="15">
        <v>78332</v>
      </c>
      <c r="D110" s="15">
        <v>32350</v>
      </c>
      <c r="E110" s="15">
        <v>249564</v>
      </c>
      <c r="F110" s="15">
        <v>76639</v>
      </c>
      <c r="G110" s="15">
        <v>21601</v>
      </c>
      <c r="H110" s="15">
        <v>271628</v>
      </c>
      <c r="I110" s="15">
        <v>37875</v>
      </c>
      <c r="J110" s="177">
        <f t="shared" si="4"/>
        <v>843586</v>
      </c>
    </row>
    <row r="111" spans="1:10" ht="20.100000000000001" customHeight="1" x14ac:dyDescent="0.2">
      <c r="A111" s="161" t="s">
        <v>135</v>
      </c>
      <c r="B111" s="15">
        <v>432</v>
      </c>
      <c r="C111" s="15">
        <v>243960</v>
      </c>
      <c r="D111" s="15">
        <v>448</v>
      </c>
      <c r="E111" s="15">
        <v>8324</v>
      </c>
      <c r="F111" s="15">
        <v>251132</v>
      </c>
      <c r="G111" s="15">
        <v>44156</v>
      </c>
      <c r="H111" s="15">
        <v>7974</v>
      </c>
      <c r="I111" s="15">
        <v>81135</v>
      </c>
      <c r="J111" s="177">
        <f t="shared" si="4"/>
        <v>637561</v>
      </c>
    </row>
    <row r="112" spans="1:10" ht="20.100000000000001" customHeight="1" x14ac:dyDescent="0.2">
      <c r="A112" s="161" t="s">
        <v>136</v>
      </c>
      <c r="B112" s="15">
        <v>300</v>
      </c>
      <c r="C112" s="15">
        <v>0</v>
      </c>
      <c r="D112" s="15">
        <v>0</v>
      </c>
      <c r="E112" s="15">
        <v>624575</v>
      </c>
      <c r="F112" s="15">
        <v>70455</v>
      </c>
      <c r="G112" s="15">
        <v>54455</v>
      </c>
      <c r="H112" s="15">
        <v>2548</v>
      </c>
      <c r="I112" s="15">
        <v>0</v>
      </c>
      <c r="J112" s="177">
        <f t="shared" si="4"/>
        <v>752333</v>
      </c>
    </row>
    <row r="113" spans="1:11" ht="20.100000000000001" customHeight="1" x14ac:dyDescent="0.2">
      <c r="A113" s="161" t="s">
        <v>137</v>
      </c>
      <c r="B113" s="15">
        <v>30959</v>
      </c>
      <c r="C113" s="15">
        <v>69783</v>
      </c>
      <c r="D113" s="15">
        <v>4515</v>
      </c>
      <c r="E113" s="15">
        <v>24319</v>
      </c>
      <c r="F113" s="15">
        <v>293179</v>
      </c>
      <c r="G113" s="15">
        <v>55580</v>
      </c>
      <c r="H113" s="15">
        <v>6269</v>
      </c>
      <c r="I113" s="15">
        <v>52529</v>
      </c>
      <c r="J113" s="177">
        <f t="shared" si="4"/>
        <v>537133</v>
      </c>
    </row>
    <row r="114" spans="1:11" ht="20.100000000000001" customHeight="1" x14ac:dyDescent="0.2">
      <c r="A114" s="161" t="s">
        <v>138</v>
      </c>
      <c r="B114" s="15">
        <v>462059</v>
      </c>
      <c r="C114" s="15">
        <v>171185</v>
      </c>
      <c r="D114" s="15">
        <v>233250</v>
      </c>
      <c r="E114" s="15">
        <v>664933</v>
      </c>
      <c r="F114" s="15">
        <v>293584</v>
      </c>
      <c r="G114" s="15">
        <v>65268</v>
      </c>
      <c r="H114" s="15">
        <v>313159</v>
      </c>
      <c r="I114" s="15">
        <v>139856</v>
      </c>
      <c r="J114" s="177">
        <f t="shared" si="4"/>
        <v>2343294</v>
      </c>
    </row>
    <row r="115" spans="1:11" ht="20.100000000000001" customHeight="1" x14ac:dyDescent="0.2">
      <c r="A115" s="161" t="s">
        <v>139</v>
      </c>
      <c r="B115" s="15">
        <v>150542</v>
      </c>
      <c r="C115" s="15">
        <v>14808</v>
      </c>
      <c r="D115" s="15">
        <v>246749</v>
      </c>
      <c r="E115" s="15">
        <v>96442</v>
      </c>
      <c r="F115" s="15">
        <v>94430</v>
      </c>
      <c r="G115" s="15">
        <v>49221</v>
      </c>
      <c r="H115" s="15">
        <v>62279</v>
      </c>
      <c r="I115" s="15">
        <v>10708</v>
      </c>
      <c r="J115" s="177">
        <f t="shared" si="4"/>
        <v>725179</v>
      </c>
    </row>
    <row r="116" spans="1:11" ht="20.100000000000001" customHeight="1" x14ac:dyDescent="0.2">
      <c r="A116" s="161" t="s">
        <v>140</v>
      </c>
      <c r="B116" s="15">
        <v>35</v>
      </c>
      <c r="C116" s="15">
        <v>0</v>
      </c>
      <c r="D116" s="15">
        <v>0</v>
      </c>
      <c r="E116" s="15">
        <v>57018</v>
      </c>
      <c r="F116" s="15">
        <v>0</v>
      </c>
      <c r="G116" s="15">
        <v>3</v>
      </c>
      <c r="H116" s="15">
        <v>0</v>
      </c>
      <c r="I116" s="15">
        <v>0</v>
      </c>
      <c r="J116" s="177">
        <f t="shared" si="4"/>
        <v>57056</v>
      </c>
    </row>
    <row r="117" spans="1:11" ht="20.100000000000001" customHeight="1" x14ac:dyDescent="0.2">
      <c r="A117" s="161" t="s">
        <v>141</v>
      </c>
      <c r="B117" s="15">
        <v>258687</v>
      </c>
      <c r="C117" s="15">
        <v>108564</v>
      </c>
      <c r="D117" s="15">
        <v>46235</v>
      </c>
      <c r="E117" s="15">
        <v>101251</v>
      </c>
      <c r="F117" s="15">
        <v>145963</v>
      </c>
      <c r="G117" s="15">
        <v>67773</v>
      </c>
      <c r="H117" s="15">
        <v>76627</v>
      </c>
      <c r="I117" s="15">
        <v>98151</v>
      </c>
      <c r="J117" s="177">
        <f t="shared" si="4"/>
        <v>903251</v>
      </c>
    </row>
    <row r="118" spans="1:11" ht="20.100000000000001" customHeight="1" x14ac:dyDescent="0.2">
      <c r="A118" s="161" t="s">
        <v>142</v>
      </c>
      <c r="B118" s="15">
        <v>243635</v>
      </c>
      <c r="C118" s="15">
        <v>4137</v>
      </c>
      <c r="D118" s="15">
        <v>83874</v>
      </c>
      <c r="E118" s="15">
        <v>51174</v>
      </c>
      <c r="F118" s="15">
        <v>26973</v>
      </c>
      <c r="G118" s="15">
        <v>48583</v>
      </c>
      <c r="H118" s="15">
        <v>58556</v>
      </c>
      <c r="I118" s="15">
        <v>2197</v>
      </c>
      <c r="J118" s="177">
        <f t="shared" si="4"/>
        <v>519129</v>
      </c>
    </row>
    <row r="119" spans="1:11" ht="20.100000000000001" customHeight="1" x14ac:dyDescent="0.2">
      <c r="A119" s="161" t="s">
        <v>143</v>
      </c>
      <c r="B119" s="15">
        <v>36551</v>
      </c>
      <c r="C119" s="15">
        <v>248</v>
      </c>
      <c r="D119" s="15">
        <v>60888</v>
      </c>
      <c r="E119" s="15">
        <v>208956</v>
      </c>
      <c r="F119" s="15">
        <v>290230</v>
      </c>
      <c r="G119" s="15">
        <v>91003</v>
      </c>
      <c r="H119" s="15">
        <v>439189</v>
      </c>
      <c r="I119" s="15">
        <v>891</v>
      </c>
      <c r="J119" s="177">
        <f t="shared" si="4"/>
        <v>1127956</v>
      </c>
    </row>
    <row r="120" spans="1:11" ht="20.100000000000001" customHeight="1" x14ac:dyDescent="0.2">
      <c r="A120" s="161" t="s">
        <v>144</v>
      </c>
      <c r="B120" s="15">
        <v>27233</v>
      </c>
      <c r="C120" s="15">
        <v>1546</v>
      </c>
      <c r="D120" s="15">
        <v>12636</v>
      </c>
      <c r="E120" s="15">
        <v>20261</v>
      </c>
      <c r="F120" s="15">
        <v>44054</v>
      </c>
      <c r="G120" s="15">
        <v>15108</v>
      </c>
      <c r="H120" s="15">
        <v>4487</v>
      </c>
      <c r="I120" s="15">
        <v>2144</v>
      </c>
      <c r="J120" s="177">
        <f t="shared" si="4"/>
        <v>127469</v>
      </c>
    </row>
    <row r="121" spans="1:11" ht="20.100000000000001" customHeight="1" x14ac:dyDescent="0.2">
      <c r="A121" s="161" t="s">
        <v>164</v>
      </c>
      <c r="B121" s="15">
        <v>431</v>
      </c>
      <c r="C121" s="15">
        <v>505</v>
      </c>
      <c r="D121" s="15">
        <v>26</v>
      </c>
      <c r="E121" s="15">
        <v>9960</v>
      </c>
      <c r="F121" s="15">
        <v>4251</v>
      </c>
      <c r="G121" s="15">
        <v>548</v>
      </c>
      <c r="H121" s="15">
        <v>115</v>
      </c>
      <c r="I121" s="15">
        <v>259</v>
      </c>
      <c r="J121" s="177">
        <f t="shared" si="4"/>
        <v>16095</v>
      </c>
    </row>
    <row r="122" spans="1:11" ht="20.100000000000001" customHeight="1" x14ac:dyDescent="0.2">
      <c r="A122" s="161" t="s">
        <v>165</v>
      </c>
      <c r="B122" s="15">
        <v>149</v>
      </c>
      <c r="C122" s="15">
        <v>0</v>
      </c>
      <c r="D122" s="15">
        <v>330</v>
      </c>
      <c r="E122" s="15">
        <v>228982</v>
      </c>
      <c r="F122" s="15">
        <v>520</v>
      </c>
      <c r="G122" s="15">
        <v>2196</v>
      </c>
      <c r="H122" s="15">
        <v>1456</v>
      </c>
      <c r="I122" s="15">
        <v>83</v>
      </c>
      <c r="J122" s="177">
        <f t="shared" si="4"/>
        <v>233716</v>
      </c>
    </row>
    <row r="123" spans="1:11" ht="20.100000000000001" customHeight="1" x14ac:dyDescent="0.2">
      <c r="A123" s="161" t="s">
        <v>147</v>
      </c>
      <c r="B123" s="15">
        <v>35598</v>
      </c>
      <c r="C123" s="15">
        <v>1005</v>
      </c>
      <c r="D123" s="15">
        <v>15715</v>
      </c>
      <c r="E123" s="15">
        <v>24354</v>
      </c>
      <c r="F123" s="15">
        <v>115605</v>
      </c>
      <c r="G123" s="15">
        <v>2539</v>
      </c>
      <c r="H123" s="15">
        <v>36562</v>
      </c>
      <c r="I123" s="15">
        <v>1422</v>
      </c>
      <c r="J123" s="177">
        <f>SUM(B123:I123)</f>
        <v>232800</v>
      </c>
      <c r="K123" s="108"/>
    </row>
    <row r="124" spans="1:11" ht="20.100000000000001" customHeight="1" x14ac:dyDescent="0.2">
      <c r="A124" s="161" t="s">
        <v>148</v>
      </c>
      <c r="B124" s="15">
        <v>0</v>
      </c>
      <c r="C124" s="15">
        <v>0</v>
      </c>
      <c r="D124" s="15">
        <v>466000</v>
      </c>
      <c r="E124" s="15">
        <v>0</v>
      </c>
      <c r="F124" s="15">
        <v>0</v>
      </c>
      <c r="G124" s="15">
        <v>0</v>
      </c>
      <c r="H124" s="15">
        <v>4408000</v>
      </c>
      <c r="I124" s="15">
        <v>0</v>
      </c>
      <c r="J124" s="177">
        <f t="shared" si="4"/>
        <v>4874000</v>
      </c>
    </row>
    <row r="125" spans="1:11" ht="20.100000000000001" customHeight="1" x14ac:dyDescent="0.2">
      <c r="A125" s="161" t="s">
        <v>149</v>
      </c>
      <c r="B125" s="15">
        <v>250</v>
      </c>
      <c r="C125" s="15">
        <v>314</v>
      </c>
      <c r="D125" s="15">
        <v>0</v>
      </c>
      <c r="E125" s="15">
        <v>342200</v>
      </c>
      <c r="F125" s="15">
        <v>41505</v>
      </c>
      <c r="G125" s="15">
        <v>64386</v>
      </c>
      <c r="H125" s="15">
        <v>398</v>
      </c>
      <c r="I125" s="15">
        <v>495</v>
      </c>
      <c r="J125" s="177">
        <f t="shared" si="4"/>
        <v>449548</v>
      </c>
    </row>
    <row r="126" spans="1:11" ht="20.100000000000001" customHeight="1" x14ac:dyDescent="0.2">
      <c r="A126" s="161" t="s">
        <v>166</v>
      </c>
      <c r="B126" s="15">
        <v>314392</v>
      </c>
      <c r="C126" s="15">
        <v>4514</v>
      </c>
      <c r="D126" s="15">
        <v>2233</v>
      </c>
      <c r="E126" s="15">
        <v>1708</v>
      </c>
      <c r="F126" s="15">
        <v>37706</v>
      </c>
      <c r="G126" s="15">
        <v>30878</v>
      </c>
      <c r="H126" s="15">
        <v>7081</v>
      </c>
      <c r="I126" s="15">
        <v>16260</v>
      </c>
      <c r="J126" s="177">
        <f t="shared" si="4"/>
        <v>414772</v>
      </c>
    </row>
    <row r="127" spans="1:11" ht="20.100000000000001" customHeight="1" x14ac:dyDescent="0.2">
      <c r="A127" s="161" t="s">
        <v>167</v>
      </c>
      <c r="B127" s="15">
        <v>3565</v>
      </c>
      <c r="C127" s="15">
        <v>5560</v>
      </c>
      <c r="D127" s="15">
        <v>7115</v>
      </c>
      <c r="E127" s="15">
        <v>3048</v>
      </c>
      <c r="F127" s="15">
        <v>41297</v>
      </c>
      <c r="G127" s="15">
        <v>745</v>
      </c>
      <c r="H127" s="15">
        <v>242</v>
      </c>
      <c r="I127" s="15">
        <v>28709</v>
      </c>
      <c r="J127" s="177">
        <f t="shared" si="4"/>
        <v>90281</v>
      </c>
    </row>
    <row r="128" spans="1:11" ht="20.100000000000001" customHeight="1" x14ac:dyDescent="0.2">
      <c r="A128" s="161" t="s">
        <v>168</v>
      </c>
      <c r="B128" s="15">
        <v>20015</v>
      </c>
      <c r="C128" s="15">
        <v>1041</v>
      </c>
      <c r="D128" s="15">
        <v>44643</v>
      </c>
      <c r="E128" s="15">
        <v>23780</v>
      </c>
      <c r="F128" s="15">
        <v>11489</v>
      </c>
      <c r="G128" s="15">
        <v>6646</v>
      </c>
      <c r="H128" s="15">
        <v>3302</v>
      </c>
      <c r="I128" s="15">
        <v>3303</v>
      </c>
      <c r="J128" s="177">
        <f t="shared" si="4"/>
        <v>114219</v>
      </c>
    </row>
    <row r="129" spans="1:10" ht="20.100000000000001" customHeight="1" x14ac:dyDescent="0.2">
      <c r="A129" s="161" t="s">
        <v>169</v>
      </c>
      <c r="B129" s="15">
        <v>489</v>
      </c>
      <c r="C129" s="15">
        <v>44</v>
      </c>
      <c r="D129" s="15">
        <v>2055</v>
      </c>
      <c r="E129" s="15">
        <v>0</v>
      </c>
      <c r="F129" s="15">
        <v>16</v>
      </c>
      <c r="G129" s="15">
        <v>2137</v>
      </c>
      <c r="H129" s="15">
        <v>745</v>
      </c>
      <c r="I129" s="15">
        <v>12333</v>
      </c>
      <c r="J129" s="177">
        <f t="shared" si="4"/>
        <v>17819</v>
      </c>
    </row>
    <row r="130" spans="1:10" ht="20.100000000000001" customHeight="1" x14ac:dyDescent="0.2">
      <c r="A130" s="161" t="s">
        <v>170</v>
      </c>
      <c r="B130" s="15">
        <v>37516</v>
      </c>
      <c r="C130" s="15">
        <v>41985</v>
      </c>
      <c r="D130" s="15">
        <v>6</v>
      </c>
      <c r="E130" s="15">
        <v>3066</v>
      </c>
      <c r="F130" s="15">
        <v>212104</v>
      </c>
      <c r="G130" s="15">
        <v>5217</v>
      </c>
      <c r="H130" s="15">
        <v>213</v>
      </c>
      <c r="I130" s="15">
        <v>177314</v>
      </c>
      <c r="J130" s="177">
        <f t="shared" si="4"/>
        <v>477421</v>
      </c>
    </row>
    <row r="131" spans="1:10" ht="20.100000000000001" customHeight="1" x14ac:dyDescent="0.2">
      <c r="A131" s="161" t="s">
        <v>171</v>
      </c>
      <c r="B131" s="15">
        <v>5681</v>
      </c>
      <c r="C131" s="15">
        <v>20048</v>
      </c>
      <c r="D131" s="15">
        <v>1</v>
      </c>
      <c r="E131" s="15">
        <v>687</v>
      </c>
      <c r="F131" s="15">
        <v>19164</v>
      </c>
      <c r="G131" s="15">
        <v>0</v>
      </c>
      <c r="H131" s="15">
        <v>0</v>
      </c>
      <c r="I131" s="15">
        <v>1035</v>
      </c>
      <c r="J131" s="177">
        <f t="shared" si="4"/>
        <v>46616</v>
      </c>
    </row>
    <row r="132" spans="1:10" ht="20.100000000000001" customHeight="1" x14ac:dyDescent="0.2">
      <c r="A132" s="161" t="s">
        <v>172</v>
      </c>
      <c r="B132" s="15">
        <v>2578</v>
      </c>
      <c r="C132" s="15">
        <v>171</v>
      </c>
      <c r="D132" s="15">
        <v>0</v>
      </c>
      <c r="E132" s="15">
        <v>70</v>
      </c>
      <c r="F132" s="15">
        <v>2431</v>
      </c>
      <c r="G132" s="15">
        <v>6427</v>
      </c>
      <c r="H132" s="15">
        <v>111</v>
      </c>
      <c r="I132" s="15">
        <v>3479</v>
      </c>
      <c r="J132" s="177">
        <f t="shared" si="4"/>
        <v>15267</v>
      </c>
    </row>
    <row r="133" spans="1:10" ht="20.100000000000001" customHeight="1" x14ac:dyDescent="0.2">
      <c r="A133" s="161" t="s">
        <v>173</v>
      </c>
      <c r="B133" s="15">
        <v>1625831</v>
      </c>
      <c r="C133" s="15">
        <v>393610</v>
      </c>
      <c r="D133" s="15">
        <v>10971704</v>
      </c>
      <c r="E133" s="15">
        <v>118957</v>
      </c>
      <c r="F133" s="15">
        <v>1215805</v>
      </c>
      <c r="G133" s="15">
        <v>2198224</v>
      </c>
      <c r="H133" s="15">
        <v>1382174</v>
      </c>
      <c r="I133" s="15">
        <v>324966</v>
      </c>
      <c r="J133" s="177">
        <f t="shared" si="4"/>
        <v>18231271</v>
      </c>
    </row>
    <row r="134" spans="1:10" ht="20.100000000000001" customHeight="1" thickBot="1" x14ac:dyDescent="0.25">
      <c r="A134" s="162" t="s">
        <v>174</v>
      </c>
      <c r="B134" s="178">
        <v>407097</v>
      </c>
      <c r="C134" s="178">
        <v>216240</v>
      </c>
      <c r="D134" s="178">
        <v>90248</v>
      </c>
      <c r="E134" s="178">
        <v>211414</v>
      </c>
      <c r="F134" s="178">
        <v>119933</v>
      </c>
      <c r="G134" s="178">
        <v>120904</v>
      </c>
      <c r="H134" s="178">
        <v>101945</v>
      </c>
      <c r="I134" s="178">
        <v>47415</v>
      </c>
      <c r="J134" s="179">
        <f t="shared" si="4"/>
        <v>1315196</v>
      </c>
    </row>
    <row r="135" spans="1:10" x14ac:dyDescent="0.2">
      <c r="A135" s="109" t="s">
        <v>159</v>
      </c>
      <c r="B135" s="110"/>
      <c r="C135" s="110"/>
      <c r="D135" s="110"/>
      <c r="E135" s="103"/>
      <c r="F135" s="103"/>
      <c r="G135" s="103"/>
      <c r="H135" s="103"/>
      <c r="I135" s="103"/>
      <c r="J135" s="105"/>
    </row>
    <row r="136" spans="1:10" x14ac:dyDescent="0.2">
      <c r="A136" s="111" t="s">
        <v>175</v>
      </c>
      <c r="B136" s="110"/>
      <c r="C136" s="110"/>
      <c r="D136" s="110"/>
      <c r="E136" s="103"/>
      <c r="F136" s="103"/>
      <c r="G136" s="103"/>
      <c r="H136" s="103"/>
      <c r="I136" s="103"/>
      <c r="J136" s="103"/>
    </row>
    <row r="137" spans="1:10" x14ac:dyDescent="0.2">
      <c r="A137" s="111" t="s">
        <v>176</v>
      </c>
      <c r="B137" s="110"/>
      <c r="C137" s="110"/>
      <c r="D137" s="110"/>
      <c r="E137" s="103"/>
      <c r="F137" s="103"/>
      <c r="G137" s="103"/>
      <c r="H137" s="103"/>
      <c r="I137" s="103"/>
      <c r="J137" s="103"/>
    </row>
    <row r="138" spans="1:10" x14ac:dyDescent="0.2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</row>
    <row r="139" spans="1:10" x14ac:dyDescent="0.2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</row>
    <row r="140" spans="1:10" x14ac:dyDescent="0.2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</row>
    <row r="141" spans="1:10" x14ac:dyDescent="0.2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</row>
    <row r="142" spans="1:10" x14ac:dyDescent="0.2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</row>
    <row r="143" spans="1:10" x14ac:dyDescent="0.2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</row>
    <row r="144" spans="1:10" x14ac:dyDescent="0.2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</row>
    <row r="145" spans="1:10" x14ac:dyDescent="0.2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</row>
    <row r="146" spans="1:10" x14ac:dyDescent="0.2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</row>
    <row r="147" spans="1:10" x14ac:dyDescent="0.2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</row>
    <row r="148" spans="1:10" x14ac:dyDescent="0.2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</row>
    <row r="149" spans="1:10" x14ac:dyDescent="0.2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</row>
    <row r="150" spans="1:10" x14ac:dyDescent="0.2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</row>
    <row r="151" spans="1:10" x14ac:dyDescent="0.2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</row>
    <row r="152" spans="1:10" x14ac:dyDescent="0.2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</row>
    <row r="153" spans="1:10" x14ac:dyDescent="0.2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</row>
    <row r="154" spans="1:10" x14ac:dyDescent="0.2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</row>
    <row r="155" spans="1:10" x14ac:dyDescent="0.2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</row>
    <row r="156" spans="1:10" x14ac:dyDescent="0.2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</row>
    <row r="157" spans="1:10" x14ac:dyDescent="0.2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</row>
    <row r="158" spans="1:10" x14ac:dyDescent="0.2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</row>
    <row r="159" spans="1:10" x14ac:dyDescent="0.2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</row>
    <row r="160" spans="1:10" x14ac:dyDescent="0.2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</row>
    <row r="161" spans="1:10" x14ac:dyDescent="0.2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</row>
    <row r="162" spans="1:10" x14ac:dyDescent="0.2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</row>
    <row r="163" spans="1:10" x14ac:dyDescent="0.2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</row>
    <row r="164" spans="1:10" x14ac:dyDescent="0.2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</row>
    <row r="165" spans="1:10" x14ac:dyDescent="0.2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</row>
    <row r="166" spans="1:10" x14ac:dyDescent="0.2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</row>
    <row r="167" spans="1:10" x14ac:dyDescent="0.2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</row>
    <row r="168" spans="1:10" x14ac:dyDescent="0.2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</row>
    <row r="169" spans="1:10" x14ac:dyDescent="0.2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</row>
    <row r="170" spans="1:10" x14ac:dyDescent="0.2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</row>
    <row r="171" spans="1:10" x14ac:dyDescent="0.2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</row>
    <row r="172" spans="1:10" x14ac:dyDescent="0.2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</row>
    <row r="173" spans="1:10" x14ac:dyDescent="0.2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</row>
    <row r="174" spans="1:10" x14ac:dyDescent="0.2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</row>
    <row r="175" spans="1:10" x14ac:dyDescent="0.2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</row>
    <row r="176" spans="1:10" x14ac:dyDescent="0.2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</row>
    <row r="177" spans="1:10" x14ac:dyDescent="0.2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</row>
    <row r="178" spans="1:10" x14ac:dyDescent="0.2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</row>
    <row r="179" spans="1:10" x14ac:dyDescent="0.2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</row>
    <row r="180" spans="1:10" x14ac:dyDescent="0.2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</row>
    <row r="181" spans="1:10" x14ac:dyDescent="0.2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</row>
    <row r="182" spans="1:10" x14ac:dyDescent="0.2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</row>
    <row r="183" spans="1:10" x14ac:dyDescent="0.2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</row>
    <row r="184" spans="1:10" x14ac:dyDescent="0.2">
      <c r="A184" s="103"/>
      <c r="B184" s="103"/>
      <c r="C184" s="103"/>
      <c r="D184" s="103"/>
      <c r="E184" s="103"/>
      <c r="F184" s="103"/>
      <c r="G184" s="103"/>
      <c r="H184" s="103"/>
      <c r="I184" s="103"/>
      <c r="J184" s="103"/>
    </row>
    <row r="185" spans="1:10" x14ac:dyDescent="0.2">
      <c r="A185" s="103"/>
      <c r="B185" s="103"/>
      <c r="C185" s="103"/>
      <c r="D185" s="103"/>
      <c r="E185" s="103"/>
      <c r="F185" s="103"/>
      <c r="G185" s="103"/>
      <c r="H185" s="103"/>
      <c r="I185" s="103"/>
      <c r="J185" s="103"/>
    </row>
    <row r="186" spans="1:10" x14ac:dyDescent="0.2">
      <c r="A186" s="103"/>
      <c r="B186" s="103"/>
      <c r="C186" s="103"/>
      <c r="D186" s="103"/>
      <c r="E186" s="103"/>
      <c r="F186" s="103"/>
      <c r="G186" s="103"/>
      <c r="H186" s="103"/>
      <c r="I186" s="103"/>
      <c r="J186" s="103"/>
    </row>
    <row r="187" spans="1:10" x14ac:dyDescent="0.2">
      <c r="A187" s="103"/>
      <c r="B187" s="103"/>
      <c r="C187" s="103"/>
      <c r="D187" s="103"/>
      <c r="E187" s="103"/>
      <c r="F187" s="103"/>
      <c r="G187" s="103"/>
      <c r="H187" s="103"/>
      <c r="I187" s="103"/>
      <c r="J187" s="103"/>
    </row>
    <row r="188" spans="1:10" x14ac:dyDescent="0.2">
      <c r="A188" s="103"/>
      <c r="B188" s="103"/>
      <c r="C188" s="103"/>
      <c r="D188" s="103"/>
      <c r="E188" s="103"/>
      <c r="F188" s="103"/>
      <c r="G188" s="103"/>
      <c r="H188" s="103"/>
      <c r="I188" s="103"/>
      <c r="J188" s="103"/>
    </row>
    <row r="189" spans="1:10" x14ac:dyDescent="0.2">
      <c r="A189" s="103"/>
      <c r="B189" s="103"/>
      <c r="C189" s="103"/>
      <c r="D189" s="103"/>
      <c r="E189" s="103"/>
      <c r="F189" s="103"/>
      <c r="G189" s="103"/>
      <c r="H189" s="103"/>
      <c r="I189" s="103"/>
      <c r="J189" s="103"/>
    </row>
    <row r="190" spans="1:10" x14ac:dyDescent="0.2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</row>
    <row r="191" spans="1:10" x14ac:dyDescent="0.2">
      <c r="A191" s="103"/>
      <c r="B191" s="103"/>
      <c r="C191" s="103"/>
      <c r="D191" s="103"/>
      <c r="E191" s="103"/>
      <c r="F191" s="103"/>
      <c r="G191" s="103"/>
      <c r="H191" s="103"/>
      <c r="I191" s="103"/>
      <c r="J191" s="103"/>
    </row>
    <row r="192" spans="1:10" x14ac:dyDescent="0.2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</row>
    <row r="193" spans="1:10" x14ac:dyDescent="0.2">
      <c r="A193" s="103"/>
      <c r="B193" s="103"/>
      <c r="C193" s="103"/>
      <c r="D193" s="103"/>
      <c r="E193" s="103"/>
      <c r="F193" s="103"/>
      <c r="G193" s="103"/>
      <c r="H193" s="103"/>
      <c r="I193" s="103"/>
      <c r="J193" s="103"/>
    </row>
    <row r="194" spans="1:10" x14ac:dyDescent="0.2">
      <c r="A194" s="103"/>
      <c r="B194" s="103"/>
      <c r="C194" s="103"/>
      <c r="D194" s="103"/>
      <c r="E194" s="103"/>
      <c r="F194" s="103"/>
      <c r="G194" s="103"/>
      <c r="H194" s="103"/>
      <c r="I194" s="103"/>
      <c r="J194" s="103"/>
    </row>
    <row r="195" spans="1:10" x14ac:dyDescent="0.2">
      <c r="A195" s="103"/>
      <c r="B195" s="103"/>
      <c r="C195" s="103"/>
      <c r="D195" s="103"/>
      <c r="E195" s="103"/>
      <c r="F195" s="103"/>
      <c r="G195" s="103"/>
      <c r="H195" s="103"/>
      <c r="I195" s="103"/>
      <c r="J195" s="103"/>
    </row>
    <row r="196" spans="1:10" x14ac:dyDescent="0.2">
      <c r="A196" s="103"/>
      <c r="B196" s="103"/>
      <c r="C196" s="103"/>
      <c r="D196" s="103"/>
      <c r="E196" s="103"/>
      <c r="F196" s="103"/>
      <c r="G196" s="103"/>
      <c r="H196" s="103"/>
      <c r="I196" s="103"/>
      <c r="J196" s="103"/>
    </row>
    <row r="197" spans="1:10" x14ac:dyDescent="0.2">
      <c r="A197" s="103"/>
      <c r="B197" s="103"/>
      <c r="C197" s="103"/>
      <c r="D197" s="103"/>
      <c r="E197" s="103"/>
      <c r="F197" s="103"/>
      <c r="G197" s="103"/>
      <c r="H197" s="103"/>
      <c r="I197" s="103"/>
      <c r="J197" s="103"/>
    </row>
    <row r="198" spans="1:10" x14ac:dyDescent="0.2">
      <c r="A198" s="103"/>
      <c r="B198" s="103"/>
      <c r="C198" s="103"/>
      <c r="D198" s="103"/>
      <c r="E198" s="103"/>
      <c r="F198" s="103"/>
      <c r="G198" s="103"/>
      <c r="H198" s="103"/>
      <c r="I198" s="103"/>
      <c r="J198" s="103"/>
    </row>
    <row r="199" spans="1:10" x14ac:dyDescent="0.2">
      <c r="A199" s="103"/>
      <c r="B199" s="103"/>
      <c r="C199" s="103"/>
      <c r="D199" s="103"/>
      <c r="E199" s="103"/>
      <c r="F199" s="103"/>
      <c r="G199" s="103"/>
      <c r="H199" s="103"/>
      <c r="I199" s="103"/>
      <c r="J199" s="103"/>
    </row>
  </sheetData>
  <mergeCells count="6">
    <mergeCell ref="A98:J98"/>
    <mergeCell ref="A6:J6"/>
    <mergeCell ref="A7:J7"/>
    <mergeCell ref="A52:J52"/>
    <mergeCell ref="A53:J53"/>
    <mergeCell ref="A97:J9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4</vt:i4>
      </vt:variant>
    </vt:vector>
  </HeadingPairs>
  <TitlesOfParts>
    <vt:vector size="29" baseType="lpstr">
      <vt:lpstr>Consolidados Reg. Millar 2000 </vt:lpstr>
      <vt:lpstr>Consolidados Reg. 2001</vt:lpstr>
      <vt:lpstr>Consolidados Reg. 2002</vt:lpstr>
      <vt:lpstr>Consolidados Reg. 2003</vt:lpstr>
      <vt:lpstr>Consolidados Reg. 2004</vt:lpstr>
      <vt:lpstr>Consolidados Reg. 2005</vt:lpstr>
      <vt:lpstr>Consolidados Reg. 2006</vt:lpstr>
      <vt:lpstr>Consolidados Reg. 2007</vt:lpstr>
      <vt:lpstr>Consolidados Reg. 2008</vt:lpstr>
      <vt:lpstr>Consolidados Reg. Millar 2009</vt:lpstr>
      <vt:lpstr>Consolidados Reg. 2010</vt:lpstr>
      <vt:lpstr>Consolidados Reg. 2011</vt:lpstr>
      <vt:lpstr>Consolidados Reg. 2012</vt:lpstr>
      <vt:lpstr>Consolidados Reg. 2013</vt:lpstr>
      <vt:lpstr>Consolidados Reg. 2014</vt:lpstr>
      <vt:lpstr>Consolidado Reg. MILLAR 2015</vt:lpstr>
      <vt:lpstr>Consolidado Reg. MILLAR 2016</vt:lpstr>
      <vt:lpstr>Consolidado Reg. MILLAR 2017</vt:lpstr>
      <vt:lpstr>Consolidado Reg. MILLAR 2018</vt:lpstr>
      <vt:lpstr>Consolidado Reg. MILLAR 2019</vt:lpstr>
      <vt:lpstr> Consolidado Reg. Millar 2020</vt:lpstr>
      <vt:lpstr>Consolidados Reg. Millar 2021</vt:lpstr>
      <vt:lpstr>Consolidados Reg. Millar 2022</vt:lpstr>
      <vt:lpstr>Consolidados Reg. Millar 2023</vt:lpstr>
      <vt:lpstr>Consolidados Reg. Millar 2024</vt:lpstr>
      <vt:lpstr>'Consolidado Reg. MILLAR 2015'!Área_de_impresión</vt:lpstr>
      <vt:lpstr>'Consolidado Reg. MILLAR 2016'!Área_de_impresión</vt:lpstr>
      <vt:lpstr>'Consolidado Reg. MILLAR 2017'!Área_de_impresión</vt:lpstr>
      <vt:lpstr>'Consolidado Reg. MILLAR 2018'!Área_de_impresión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Geronimo</dc:creator>
  <cp:lastModifiedBy>Economia Agropecuaria</cp:lastModifiedBy>
  <cp:lastPrinted>2021-03-16T13:50:43Z</cp:lastPrinted>
  <dcterms:created xsi:type="dcterms:W3CDTF">2018-03-08T18:11:15Z</dcterms:created>
  <dcterms:modified xsi:type="dcterms:W3CDTF">2025-10-02T15:16:31Z</dcterms:modified>
</cp:coreProperties>
</file>