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ycalderon.AGRICULTURA\Desktop\ADMINISTRACION RURAL\COSTOS 2022\COMPONENTE DE COSTOS 2022\Frutales\"/>
    </mc:Choice>
  </mc:AlternateContent>
  <xr:revisionPtr revIDLastSave="0" documentId="8_{CCA89C77-F594-4D9A-ABC1-748D7BF8BE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I46" i="1"/>
  <c r="G28" i="1"/>
  <c r="F43" i="1" l="1"/>
  <c r="G43" i="1"/>
  <c r="H43" i="1"/>
  <c r="I43" i="1"/>
  <c r="F28" i="1"/>
  <c r="H28" i="1"/>
  <c r="I28" i="1"/>
  <c r="F17" i="1"/>
  <c r="G17" i="1"/>
  <c r="H17" i="1"/>
  <c r="I17" i="1"/>
  <c r="E40" i="1"/>
  <c r="E39" i="1"/>
  <c r="E34" i="1"/>
  <c r="E12" i="1"/>
  <c r="F46" i="1"/>
  <c r="F47" i="1" s="1"/>
  <c r="E42" i="1"/>
  <c r="E41" i="1"/>
  <c r="E38" i="1"/>
  <c r="E37" i="1"/>
  <c r="E36" i="1"/>
  <c r="E35" i="1"/>
  <c r="E33" i="1"/>
  <c r="E32" i="1"/>
  <c r="E31" i="1"/>
  <c r="E30" i="1"/>
  <c r="E27" i="1"/>
  <c r="E26" i="1"/>
  <c r="E25" i="1"/>
  <c r="E24" i="1"/>
  <c r="E23" i="1"/>
  <c r="E21" i="1"/>
  <c r="E20" i="1"/>
  <c r="E19" i="1"/>
  <c r="E18" i="1"/>
  <c r="E11" i="1"/>
  <c r="E17" i="1" l="1"/>
  <c r="H46" i="1"/>
  <c r="H47" i="1" s="1"/>
  <c r="G46" i="1"/>
  <c r="G47" i="1" s="1"/>
  <c r="E28" i="1"/>
  <c r="I47" i="1"/>
  <c r="E43" i="1"/>
  <c r="F48" i="1"/>
  <c r="G48" i="1" l="1"/>
  <c r="H48" i="1"/>
  <c r="E46" i="1"/>
  <c r="E47" i="1" s="1"/>
  <c r="E48" i="1" l="1"/>
</calcChain>
</file>

<file path=xl/sharedStrings.xml><?xml version="1.0" encoding="utf-8"?>
<sst xmlns="http://schemas.openxmlformats.org/spreadsheetml/2006/main" count="78" uniqueCount="55">
  <si>
    <t xml:space="preserve">Componente </t>
  </si>
  <si>
    <t>Costos RD$/Año</t>
  </si>
  <si>
    <t>del costo</t>
  </si>
  <si>
    <t>Unidad</t>
  </si>
  <si>
    <t xml:space="preserve">Precio </t>
  </si>
  <si>
    <t>1. Preparación de tierra</t>
  </si>
  <si>
    <t>1.1 Corte con rastra</t>
  </si>
  <si>
    <t>Tarea</t>
  </si>
  <si>
    <t>1.2 Cruce</t>
  </si>
  <si>
    <t>1.3 Rastra</t>
  </si>
  <si>
    <t>1.4 Surcos</t>
  </si>
  <si>
    <t>1.5 Drenaje</t>
  </si>
  <si>
    <t>Subtotal RD$</t>
  </si>
  <si>
    <t>2. Insumos</t>
  </si>
  <si>
    <t>2.1 Adquisición de plantas</t>
  </si>
  <si>
    <t>Planta</t>
  </si>
  <si>
    <t>2.2 Compra de tutores (cemento)</t>
  </si>
  <si>
    <t>Tutores</t>
  </si>
  <si>
    <t>2.3 Fertilizante completo</t>
  </si>
  <si>
    <t>Quintal</t>
  </si>
  <si>
    <t xml:space="preserve">2.4 Fertilizante foliar </t>
  </si>
  <si>
    <t>Libra</t>
  </si>
  <si>
    <t>2.5 Pesticidas</t>
  </si>
  <si>
    <t>Litros</t>
  </si>
  <si>
    <t>2.6 Super fosfato triple</t>
  </si>
  <si>
    <t>qq</t>
  </si>
  <si>
    <t>2.7 Herbicidas</t>
  </si>
  <si>
    <t>2.8 Abono orgánico</t>
  </si>
  <si>
    <t>2.9 Alambre liso</t>
  </si>
  <si>
    <t>3. Mano de obra</t>
  </si>
  <si>
    <t>3.1 Marcado y alineación</t>
  </si>
  <si>
    <t>3.2 Contrucción de hoyo</t>
  </si>
  <si>
    <t>3.3 Transporte de plantas</t>
  </si>
  <si>
    <t>3.4 Aplic. Abono orgánico</t>
  </si>
  <si>
    <t>3.5 Siembra y acarreo</t>
  </si>
  <si>
    <t>3.6 Transporte de fertilizante</t>
  </si>
  <si>
    <t>3.7 Colocación de tutores</t>
  </si>
  <si>
    <t>3.8 Desyerbos</t>
  </si>
  <si>
    <t>3.9 Poda de plantas</t>
  </si>
  <si>
    <t>3.10 Aplic. Fertilizantes</t>
  </si>
  <si>
    <t>3.11 Aplic pest, fung y foliar</t>
  </si>
  <si>
    <t>Tanque</t>
  </si>
  <si>
    <t>3.12 Aplic. de herbicidas</t>
  </si>
  <si>
    <t>3.13 Recol y empaque</t>
  </si>
  <si>
    <t>Subtota General RD$</t>
  </si>
  <si>
    <t>Gastos Administrativos 5%</t>
  </si>
  <si>
    <t xml:space="preserve">Costo total </t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</si>
  <si>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>: No esta incluido el riego, ni cercado.</t>
    </r>
  </si>
  <si>
    <r>
      <rPr>
        <b/>
        <sz val="9"/>
        <color theme="1"/>
        <rFont val="Calibri"/>
        <family val="2"/>
        <scheme val="minor"/>
      </rPr>
      <t>Nota 2</t>
    </r>
    <r>
      <rPr>
        <sz val="9"/>
        <color theme="1"/>
        <rFont val="Calibri"/>
        <family val="2"/>
        <scheme val="minor"/>
      </rPr>
      <t>: Siembra de 2 plantas por tutor de cemento</t>
    </r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</si>
  <si>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Departamento Desarrollo Fruticola (DEFRUT)</t>
    </r>
  </si>
  <si>
    <r>
      <rPr>
        <b/>
        <sz val="9"/>
        <rFont val="Calibri"/>
        <family val="2"/>
        <scheme val="minor"/>
      </rPr>
      <t>Elaborado:</t>
    </r>
    <r>
      <rPr>
        <sz val="9"/>
        <rFont val="Calibri"/>
        <family val="2"/>
        <scheme val="minor"/>
      </rPr>
      <t xml:space="preserve"> Ministerio de Agricultura , Departamento de Economía Agropecuaria y Estadisticas.</t>
    </r>
  </si>
  <si>
    <t>Cantidad</t>
  </si>
  <si>
    <t>Viceministerio de Planificación Sectorial Agropecuaria</t>
  </si>
  <si>
    <t>Departamento de Economía Agropecuaria y Estadísticas</t>
  </si>
  <si>
    <t xml:space="preserve"> Costos Variables de Producción de Pitahaya, 2022 (RD$/ tarea)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</si>
</sst>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0" fontId="16" fillId="2" borderId="0" xfId="0" applyFont="1" applyFill="1"/>
    <xf numFmtId="0" fontId="10" fillId="2" borderId="0" xfId="1" applyFont="1" applyFill="1" applyAlignment="1">
      <alignment horizontal="left"/>
    </xf>
    <xf numFmtId="0" fontId="19" fillId="2" borderId="0" xfId="0" applyFont="1" applyFill="1"/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 wrapText="1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14" fillId="2" borderId="14" xfId="1" applyFont="1" applyFill="1" applyBorder="1"/>
    <xf numFmtId="0" fontId="13" fillId="2" borderId="16" xfId="1" applyFont="1" applyFill="1" applyBorder="1"/>
    <xf numFmtId="0" fontId="12" fillId="2" borderId="10" xfId="1" applyFont="1" applyFill="1" applyBorder="1"/>
    <xf numFmtId="0" fontId="13" fillId="2" borderId="14" xfId="1" applyFont="1" applyFill="1" applyBorder="1"/>
    <xf numFmtId="0" fontId="12" fillId="2" borderId="14" xfId="1" applyFont="1" applyFill="1" applyBorder="1" applyAlignment="1">
      <alignment horizontal="left"/>
    </xf>
    <xf numFmtId="0" fontId="17" fillId="2" borderId="14" xfId="1" applyFont="1" applyFill="1" applyBorder="1" applyAlignment="1">
      <alignment horizontal="left"/>
    </xf>
    <xf numFmtId="0" fontId="18" fillId="2" borderId="15" xfId="1" applyFont="1" applyFill="1" applyBorder="1"/>
    <xf numFmtId="0" fontId="18" fillId="2" borderId="4" xfId="1" applyFont="1" applyFill="1" applyBorder="1"/>
    <xf numFmtId="0" fontId="9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13" fillId="2" borderId="17" xfId="1" applyFont="1" applyFill="1" applyBorder="1" applyAlignment="1">
      <alignment horizontal="center"/>
    </xf>
    <xf numFmtId="0" fontId="12" fillId="2" borderId="17" xfId="1" applyFont="1" applyFill="1" applyBorder="1" applyAlignment="1">
      <alignment horizontal="center"/>
    </xf>
    <xf numFmtId="0" fontId="15" fillId="2" borderId="17" xfId="1" applyFont="1" applyFill="1" applyBorder="1" applyAlignment="1">
      <alignment horizontal="center"/>
    </xf>
    <xf numFmtId="0" fontId="17" fillId="2" borderId="17" xfId="1" applyFont="1" applyFill="1" applyBorder="1" applyAlignment="1">
      <alignment horizontal="center"/>
    </xf>
    <xf numFmtId="0" fontId="18" fillId="2" borderId="13" xfId="1" applyFont="1" applyFill="1" applyBorder="1" applyAlignment="1">
      <alignment horizontal="center"/>
    </xf>
    <xf numFmtId="0" fontId="18" fillId="2" borderId="4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13" fillId="2" borderId="17" xfId="2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4" fontId="13" fillId="2" borderId="11" xfId="1" applyNumberFormat="1" applyFont="1" applyFill="1" applyBorder="1" applyAlignment="1">
      <alignment horizontal="center"/>
    </xf>
    <xf numFmtId="4" fontId="12" fillId="2" borderId="17" xfId="1" applyNumberFormat="1" applyFont="1" applyFill="1" applyBorder="1" applyAlignment="1">
      <alignment horizontal="center"/>
    </xf>
    <xf numFmtId="4" fontId="15" fillId="2" borderId="17" xfId="2" applyNumberFormat="1" applyFont="1" applyFill="1" applyBorder="1" applyAlignment="1">
      <alignment horizontal="center"/>
    </xf>
    <xf numFmtId="4" fontId="13" fillId="2" borderId="14" xfId="2" applyNumberFormat="1" applyFont="1" applyFill="1" applyBorder="1" applyAlignment="1">
      <alignment horizontal="center"/>
    </xf>
    <xf numFmtId="4" fontId="12" fillId="2" borderId="14" xfId="1" applyNumberFormat="1" applyFont="1" applyFill="1" applyBorder="1" applyAlignment="1">
      <alignment horizontal="center"/>
    </xf>
    <xf numFmtId="4" fontId="15" fillId="2" borderId="14" xfId="2" applyNumberFormat="1" applyFont="1" applyFill="1" applyBorder="1" applyAlignment="1">
      <alignment horizontal="center"/>
    </xf>
    <xf numFmtId="4" fontId="17" fillId="2" borderId="17" xfId="1" applyNumberFormat="1" applyFont="1" applyFill="1" applyBorder="1" applyAlignment="1">
      <alignment horizontal="center"/>
    </xf>
    <xf numFmtId="4" fontId="5" fillId="2" borderId="3" xfId="2" applyNumberFormat="1" applyFont="1" applyFill="1" applyBorder="1" applyAlignment="1">
      <alignment horizontal="center"/>
    </xf>
    <xf numFmtId="4" fontId="5" fillId="2" borderId="4" xfId="2" applyNumberFormat="1" applyFont="1" applyFill="1" applyBorder="1" applyAlignment="1">
      <alignment horizontal="center"/>
    </xf>
    <xf numFmtId="4" fontId="10" fillId="2" borderId="0" xfId="1" applyNumberFormat="1" applyFont="1" applyFill="1" applyAlignment="1">
      <alignment horizontal="center"/>
    </xf>
    <xf numFmtId="4" fontId="19" fillId="2" borderId="0" xfId="0" applyNumberFormat="1" applyFont="1" applyFill="1" applyAlignment="1">
      <alignment horizontal="center"/>
    </xf>
    <xf numFmtId="4" fontId="21" fillId="2" borderId="0" xfId="0" applyNumberFormat="1" applyFont="1" applyFill="1" applyAlignment="1">
      <alignment horizontal="center" wrapText="1"/>
    </xf>
    <xf numFmtId="4" fontId="21" fillId="2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3" xfId="2" applyNumberFormat="1" applyFont="1" applyFill="1" applyBorder="1" applyAlignment="1">
      <alignment horizontal="center"/>
    </xf>
    <xf numFmtId="4" fontId="13" fillId="2" borderId="18" xfId="1" applyNumberFormat="1" applyFont="1" applyFill="1" applyBorder="1" applyAlignment="1">
      <alignment horizontal="center"/>
    </xf>
    <xf numFmtId="4" fontId="13" fillId="2" borderId="14" xfId="1" applyNumberFormat="1" applyFont="1" applyFill="1" applyBorder="1" applyAlignment="1">
      <alignment horizontal="center"/>
    </xf>
    <xf numFmtId="4" fontId="12" fillId="2" borderId="14" xfId="2" applyNumberFormat="1" applyFont="1" applyFill="1" applyBorder="1" applyAlignment="1">
      <alignment horizontal="center"/>
    </xf>
    <xf numFmtId="4" fontId="15" fillId="2" borderId="14" xfId="1" applyNumberFormat="1" applyFont="1" applyFill="1" applyBorder="1" applyAlignment="1">
      <alignment horizontal="center"/>
    </xf>
    <xf numFmtId="4" fontId="14" fillId="2" borderId="17" xfId="2" applyNumberFormat="1" applyFont="1" applyFill="1" applyBorder="1" applyAlignment="1">
      <alignment horizontal="center"/>
    </xf>
    <xf numFmtId="4" fontId="13" fillId="2" borderId="17" xfId="1" applyNumberFormat="1" applyFont="1" applyFill="1" applyBorder="1" applyAlignment="1">
      <alignment horizontal="center"/>
    </xf>
    <xf numFmtId="4" fontId="17" fillId="2" borderId="14" xfId="2" applyNumberFormat="1" applyFont="1" applyFill="1" applyBorder="1" applyAlignment="1">
      <alignment horizontal="center"/>
    </xf>
    <xf numFmtId="4" fontId="5" fillId="2" borderId="15" xfId="2" applyNumberFormat="1" applyFont="1" applyFill="1" applyBorder="1" applyAlignment="1">
      <alignment horizontal="center"/>
    </xf>
    <xf numFmtId="4" fontId="17" fillId="2" borderId="0" xfId="1" applyNumberFormat="1" applyFont="1" applyFill="1" applyAlignment="1">
      <alignment horizontal="center"/>
    </xf>
    <xf numFmtId="4" fontId="10" fillId="3" borderId="4" xfId="1" applyNumberFormat="1" applyFont="1" applyFill="1" applyBorder="1" applyAlignment="1">
      <alignment horizontal="center"/>
    </xf>
    <xf numFmtId="4" fontId="12" fillId="2" borderId="11" xfId="1" applyNumberFormat="1" applyFont="1" applyFill="1" applyBorder="1" applyAlignment="1">
      <alignment horizontal="center"/>
    </xf>
    <xf numFmtId="4" fontId="12" fillId="2" borderId="17" xfId="2" applyNumberFormat="1" applyFont="1" applyFill="1" applyBorder="1" applyAlignment="1">
      <alignment horizontal="center"/>
    </xf>
    <xf numFmtId="4" fontId="14" fillId="2" borderId="14" xfId="2" applyNumberFormat="1" applyFont="1" applyFill="1" applyBorder="1" applyAlignment="1">
      <alignment horizontal="center"/>
    </xf>
    <xf numFmtId="4" fontId="12" fillId="2" borderId="18" xfId="1" applyNumberFormat="1" applyFont="1" applyFill="1" applyBorder="1" applyAlignment="1">
      <alignment horizontal="center"/>
    </xf>
    <xf numFmtId="4" fontId="17" fillId="2" borderId="17" xfId="2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12" fillId="2" borderId="1" xfId="1" applyNumberFormat="1" applyFont="1" applyFill="1" applyBorder="1" applyAlignment="1">
      <alignment horizontal="center"/>
    </xf>
    <xf numFmtId="4" fontId="13" fillId="2" borderId="2" xfId="1" applyNumberFormat="1" applyFont="1" applyFill="1" applyBorder="1" applyAlignment="1">
      <alignment horizontal="center"/>
    </xf>
    <xf numFmtId="4" fontId="13" fillId="2" borderId="20" xfId="1" applyNumberFormat="1" applyFont="1" applyFill="1" applyBorder="1" applyAlignment="1">
      <alignment horizontal="center"/>
    </xf>
    <xf numFmtId="4" fontId="13" fillId="2" borderId="20" xfId="2" applyNumberFormat="1" applyFont="1" applyFill="1" applyBorder="1" applyAlignment="1">
      <alignment horizontal="center"/>
    </xf>
    <xf numFmtId="4" fontId="12" fillId="2" borderId="20" xfId="2" applyNumberFormat="1" applyFont="1" applyFill="1" applyBorder="1" applyAlignment="1">
      <alignment horizontal="center"/>
    </xf>
    <xf numFmtId="4" fontId="9" fillId="2" borderId="20" xfId="2" applyNumberFormat="1" applyFont="1" applyFill="1" applyBorder="1" applyAlignment="1">
      <alignment horizontal="center"/>
    </xf>
    <xf numFmtId="4" fontId="13" fillId="2" borderId="2" xfId="2" applyNumberFormat="1" applyFont="1" applyFill="1" applyBorder="1" applyAlignment="1">
      <alignment horizontal="center"/>
    </xf>
    <xf numFmtId="4" fontId="17" fillId="2" borderId="20" xfId="2" applyNumberFormat="1" applyFont="1" applyFill="1" applyBorder="1" applyAlignment="1">
      <alignment horizontal="center"/>
    </xf>
    <xf numFmtId="4" fontId="5" fillId="2" borderId="19" xfId="2" applyNumberFormat="1" applyFont="1" applyFill="1" applyBorder="1" applyAlignment="1">
      <alignment horizontal="center"/>
    </xf>
    <xf numFmtId="4" fontId="17" fillId="2" borderId="2" xfId="1" applyNumberFormat="1" applyFont="1" applyFill="1" applyBorder="1" applyAlignment="1">
      <alignment horizontal="center"/>
    </xf>
    <xf numFmtId="4" fontId="10" fillId="3" borderId="5" xfId="1" applyNumberFormat="1" applyFont="1" applyFill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13" fillId="2" borderId="3" xfId="2" applyNumberFormat="1" applyFont="1" applyFill="1" applyBorder="1" applyAlignment="1">
      <alignment horizontal="center"/>
    </xf>
    <xf numFmtId="4" fontId="13" fillId="2" borderId="0" xfId="2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1" fillId="2" borderId="3" xfId="1" applyFont="1" applyFill="1" applyBorder="1" applyAlignment="1">
      <alignment horizontal="left"/>
    </xf>
    <xf numFmtId="0" fontId="10" fillId="3" borderId="4" xfId="1" applyFont="1" applyFill="1" applyBorder="1" applyAlignment="1">
      <alignment horizontal="left"/>
    </xf>
    <xf numFmtId="0" fontId="17" fillId="2" borderId="0" xfId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0" fillId="4" borderId="10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wrapText="1"/>
    </xf>
    <xf numFmtId="4" fontId="10" fillId="4" borderId="11" xfId="1" applyNumberFormat="1" applyFont="1" applyFill="1" applyBorder="1" applyAlignment="1">
      <alignment horizontal="center" wrapText="1"/>
    </xf>
    <xf numFmtId="0" fontId="10" fillId="4" borderId="6" xfId="1" applyFont="1" applyFill="1" applyBorder="1" applyAlignment="1">
      <alignment horizontal="center"/>
    </xf>
    <xf numFmtId="0" fontId="10" fillId="4" borderId="7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center" wrapText="1"/>
    </xf>
    <xf numFmtId="4" fontId="10" fillId="4" borderId="13" xfId="1" applyNumberFormat="1" applyFont="1" applyFill="1" applyBorder="1" applyAlignment="1">
      <alignment horizontal="center" wrapText="1"/>
    </xf>
    <xf numFmtId="4" fontId="10" fillId="4" borderId="8" xfId="1" applyNumberFormat="1" applyFont="1" applyFill="1" applyBorder="1" applyAlignment="1">
      <alignment horizontal="center"/>
    </xf>
    <xf numFmtId="4" fontId="10" fillId="4" borderId="9" xfId="1" applyNumberFormat="1" applyFont="1" applyFill="1" applyBorder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380999</xdr:colOff>
      <xdr:row>0</xdr:row>
      <xdr:rowOff>114300</xdr:rowOff>
    </xdr:from>
    <xdr:to>
      <xdr:col>4</xdr:col>
      <xdr:colOff>428624</xdr:colOff>
      <xdr:row>2</xdr:row>
      <xdr:rowOff>161925</xdr:rowOff>
    </xdr:to>
    <xdr:pic>
      <xdr:nvPicPr>
        <xdr:cNvPr id="2" name="Imagen 1" descr="Membrete-01">
          <a:extLst>
            <a:ext uri="{FF2B5EF4-FFF2-40B4-BE49-F238E27FC236}">
              <a16:creationId xmlns:a16="http://schemas.microsoft.com/office/drawing/2014/main" id="{0D957A7F-98B3-411F-AA8C-5FDBA6C6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08" t="31856" r="33992" b="7095"/>
        <a:stretch>
          <a:fillRect/>
        </a:stretch>
      </xdr:blipFill>
      <xdr:spPr bwMode="auto">
        <a:xfrm>
          <a:off x="3209924" y="114300"/>
          <a:ext cx="1457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9"/>
  <sheetViews>
    <sheetView tabSelected="1" topLeftCell="A32" workbookViewId="0">
      <selection activeCell="A7" sqref="A7:I7"/>
    </sheetView>
  </sheetViews>
  <sheetFormatPr baseColWidth="10" defaultRowHeight="15.75" x14ac:dyDescent="0.25"/>
  <cols>
    <col min="1" max="1" width="31.28515625" customWidth="1"/>
    <col min="2" max="2" width="11.140625" style="31" customWidth="1"/>
    <col min="3" max="3" width="10" style="48" customWidth="1"/>
    <col min="4" max="4" width="11.140625" style="48" customWidth="1"/>
    <col min="5" max="6" width="11" style="48" customWidth="1"/>
    <col min="7" max="7" width="10.5703125" style="48" customWidth="1"/>
    <col min="8" max="8" width="10.85546875" style="48" customWidth="1"/>
    <col min="9" max="9" width="12.140625" style="78" customWidth="1"/>
    <col min="10" max="27" width="11.42578125" style="2"/>
  </cols>
  <sheetData>
    <row r="1" spans="1:13" x14ac:dyDescent="0.25">
      <c r="A1" s="2"/>
      <c r="B1" s="21"/>
      <c r="C1" s="33"/>
      <c r="D1" s="33"/>
      <c r="E1" s="33"/>
      <c r="F1" s="33"/>
      <c r="G1" s="33"/>
      <c r="H1" s="33"/>
      <c r="I1" s="65"/>
    </row>
    <row r="2" spans="1:13" x14ac:dyDescent="0.25">
      <c r="A2" s="2"/>
      <c r="B2" s="21"/>
      <c r="C2" s="33"/>
      <c r="D2" s="33"/>
      <c r="E2" s="33"/>
      <c r="F2" s="33"/>
      <c r="G2" s="33"/>
      <c r="H2" s="33"/>
      <c r="I2" s="65"/>
    </row>
    <row r="3" spans="1:13" ht="13.5" customHeight="1" x14ac:dyDescent="0.25">
      <c r="A3" s="2"/>
      <c r="B3" s="21"/>
      <c r="C3" s="33"/>
      <c r="D3" s="33"/>
      <c r="E3" s="33"/>
      <c r="F3" s="33"/>
      <c r="G3" s="33"/>
      <c r="H3" s="33"/>
      <c r="I3" s="65"/>
    </row>
    <row r="4" spans="1:13" x14ac:dyDescent="0.25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20"/>
    </row>
    <row r="5" spans="1:13" x14ac:dyDescent="0.25">
      <c r="A5" s="81" t="s">
        <v>53</v>
      </c>
      <c r="B5" s="81"/>
      <c r="C5" s="81"/>
      <c r="D5" s="81"/>
      <c r="E5" s="81"/>
      <c r="F5" s="81"/>
      <c r="G5" s="81"/>
      <c r="H5" s="81"/>
      <c r="I5" s="81"/>
      <c r="J5" s="20"/>
    </row>
    <row r="6" spans="1:13" ht="4.5" customHeight="1" x14ac:dyDescent="0.25">
      <c r="A6" s="85"/>
      <c r="B6" s="85"/>
      <c r="C6" s="85"/>
      <c r="D6" s="85"/>
      <c r="E6" s="85"/>
      <c r="F6" s="85"/>
      <c r="G6" s="85"/>
      <c r="H6" s="85"/>
      <c r="I6" s="85"/>
    </row>
    <row r="7" spans="1:13" ht="18" customHeight="1" x14ac:dyDescent="0.25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20"/>
    </row>
    <row r="8" spans="1:13" ht="3" customHeight="1" thickBot="1" x14ac:dyDescent="0.3">
      <c r="A8" s="1"/>
      <c r="B8" s="1"/>
      <c r="C8" s="34"/>
      <c r="D8" s="34"/>
      <c r="E8" s="34"/>
      <c r="F8" s="34"/>
      <c r="G8" s="34"/>
      <c r="H8" s="34"/>
      <c r="I8" s="34"/>
    </row>
    <row r="9" spans="1:13" ht="15" x14ac:dyDescent="0.25">
      <c r="A9" s="86" t="s">
        <v>0</v>
      </c>
      <c r="B9" s="87" t="s">
        <v>3</v>
      </c>
      <c r="C9" s="88" t="s">
        <v>51</v>
      </c>
      <c r="D9" s="88" t="s">
        <v>4</v>
      </c>
      <c r="E9" s="89" t="s">
        <v>1</v>
      </c>
      <c r="F9" s="89"/>
      <c r="G9" s="89"/>
      <c r="H9" s="89"/>
      <c r="I9" s="90"/>
    </row>
    <row r="10" spans="1:13" thickBot="1" x14ac:dyDescent="0.3">
      <c r="A10" s="91" t="s">
        <v>2</v>
      </c>
      <c r="B10" s="92" t="s">
        <v>3</v>
      </c>
      <c r="C10" s="93"/>
      <c r="D10" s="93" t="s">
        <v>4</v>
      </c>
      <c r="E10" s="94">
        <v>1</v>
      </c>
      <c r="F10" s="94">
        <v>2</v>
      </c>
      <c r="G10" s="94">
        <v>3</v>
      </c>
      <c r="H10" s="94">
        <v>4</v>
      </c>
      <c r="I10" s="95">
        <v>5</v>
      </c>
    </row>
    <row r="11" spans="1:13" ht="15" x14ac:dyDescent="0.25">
      <c r="A11" s="14" t="s">
        <v>5</v>
      </c>
      <c r="B11" s="22"/>
      <c r="C11" s="35"/>
      <c r="D11" s="35"/>
      <c r="E11" s="50">
        <f>+C11*D11</f>
        <v>0</v>
      </c>
      <c r="F11" s="60"/>
      <c r="G11" s="63"/>
      <c r="H11" s="60"/>
      <c r="I11" s="66"/>
    </row>
    <row r="12" spans="1:13" ht="15" x14ac:dyDescent="0.25">
      <c r="A12" s="13" t="s">
        <v>6</v>
      </c>
      <c r="B12" s="23" t="s">
        <v>7</v>
      </c>
      <c r="C12" s="32">
        <v>1</v>
      </c>
      <c r="D12" s="32">
        <v>400</v>
      </c>
      <c r="E12" s="51">
        <f>+C12*D12</f>
        <v>400</v>
      </c>
      <c r="F12" s="32"/>
      <c r="G12" s="51"/>
      <c r="H12" s="55"/>
      <c r="I12" s="67"/>
      <c r="M12" s="4"/>
    </row>
    <row r="13" spans="1:13" ht="15" x14ac:dyDescent="0.25">
      <c r="A13" s="13" t="s">
        <v>8</v>
      </c>
      <c r="B13" s="23" t="s">
        <v>7</v>
      </c>
      <c r="C13" s="32"/>
      <c r="D13" s="32">
        <v>350</v>
      </c>
      <c r="E13" s="51">
        <v>350</v>
      </c>
      <c r="F13" s="32"/>
      <c r="G13" s="51"/>
      <c r="H13" s="55"/>
      <c r="I13" s="67"/>
    </row>
    <row r="14" spans="1:13" ht="15" x14ac:dyDescent="0.25">
      <c r="A14" s="13" t="s">
        <v>9</v>
      </c>
      <c r="B14" s="23" t="s">
        <v>7</v>
      </c>
      <c r="C14" s="32"/>
      <c r="D14" s="32">
        <v>300</v>
      </c>
      <c r="E14" s="51">
        <v>300</v>
      </c>
      <c r="F14" s="32"/>
      <c r="G14" s="51"/>
      <c r="H14" s="55"/>
      <c r="I14" s="67"/>
    </row>
    <row r="15" spans="1:13" ht="15" x14ac:dyDescent="0.25">
      <c r="A15" s="13" t="s">
        <v>10</v>
      </c>
      <c r="B15" s="23" t="s">
        <v>7</v>
      </c>
      <c r="C15" s="32"/>
      <c r="D15" s="32">
        <v>250</v>
      </c>
      <c r="E15" s="51">
        <v>250</v>
      </c>
      <c r="F15" s="32"/>
      <c r="G15" s="51"/>
      <c r="H15" s="55"/>
      <c r="I15" s="68"/>
    </row>
    <row r="16" spans="1:13" ht="15" x14ac:dyDescent="0.25">
      <c r="A16" s="15" t="s">
        <v>11</v>
      </c>
      <c r="B16" s="23" t="s">
        <v>7</v>
      </c>
      <c r="C16" s="32"/>
      <c r="D16" s="32">
        <v>200</v>
      </c>
      <c r="E16" s="51">
        <v>150</v>
      </c>
      <c r="F16" s="32">
        <v>100</v>
      </c>
      <c r="G16" s="38">
        <v>150</v>
      </c>
      <c r="H16" s="32">
        <v>150</v>
      </c>
      <c r="I16" s="69">
        <v>100</v>
      </c>
    </row>
    <row r="17" spans="1:11" ht="15" x14ac:dyDescent="0.25">
      <c r="A17" s="16" t="s">
        <v>12</v>
      </c>
      <c r="B17" s="24"/>
      <c r="C17" s="36"/>
      <c r="D17" s="36"/>
      <c r="E17" s="52">
        <f>SUM(E11:E16)</f>
        <v>1450</v>
      </c>
      <c r="F17" s="61">
        <f>SUM(F16)</f>
        <v>100</v>
      </c>
      <c r="G17" s="52">
        <f>SUM(G16)</f>
        <v>150</v>
      </c>
      <c r="H17" s="61">
        <f>SUM(H16)</f>
        <v>150</v>
      </c>
      <c r="I17" s="70">
        <f>SUM(I16)</f>
        <v>100</v>
      </c>
    </row>
    <row r="18" spans="1:11" x14ac:dyDescent="0.25">
      <c r="A18" s="12" t="s">
        <v>13</v>
      </c>
      <c r="B18" s="25"/>
      <c r="C18" s="37"/>
      <c r="D18" s="37"/>
      <c r="E18" s="53">
        <f t="shared" ref="E18:E27" si="0">+C18*D18</f>
        <v>0</v>
      </c>
      <c r="F18" s="54"/>
      <c r="G18" s="62"/>
      <c r="H18" s="54"/>
      <c r="I18" s="71"/>
      <c r="K18" s="3"/>
    </row>
    <row r="19" spans="1:11" ht="15" x14ac:dyDescent="0.25">
      <c r="A19" s="13" t="s">
        <v>14</v>
      </c>
      <c r="B19" s="23" t="s">
        <v>15</v>
      </c>
      <c r="C19" s="32">
        <v>290</v>
      </c>
      <c r="D19" s="32">
        <v>40</v>
      </c>
      <c r="E19" s="51">
        <f t="shared" si="0"/>
        <v>11600</v>
      </c>
      <c r="F19" s="32"/>
      <c r="G19" s="38"/>
      <c r="H19" s="32"/>
      <c r="I19" s="72"/>
    </row>
    <row r="20" spans="1:11" ht="15" x14ac:dyDescent="0.25">
      <c r="A20" s="13" t="s">
        <v>16</v>
      </c>
      <c r="B20" s="23" t="s">
        <v>17</v>
      </c>
      <c r="C20" s="32">
        <v>70</v>
      </c>
      <c r="D20" s="32">
        <v>900</v>
      </c>
      <c r="E20" s="51">
        <f t="shared" si="0"/>
        <v>63000</v>
      </c>
      <c r="F20" s="32"/>
      <c r="G20" s="38">
        <v>1638</v>
      </c>
      <c r="H20" s="32"/>
      <c r="I20" s="72">
        <v>1745</v>
      </c>
    </row>
    <row r="21" spans="1:11" ht="15" x14ac:dyDescent="0.25">
      <c r="A21" s="13" t="s">
        <v>18</v>
      </c>
      <c r="B21" s="23" t="s">
        <v>19</v>
      </c>
      <c r="C21" s="32">
        <v>4.32</v>
      </c>
      <c r="D21" s="32">
        <v>2420</v>
      </c>
      <c r="E21" s="51">
        <f t="shared" si="0"/>
        <v>10454.400000000001</v>
      </c>
      <c r="F21" s="32">
        <v>4829</v>
      </c>
      <c r="G21" s="38">
        <v>4829</v>
      </c>
      <c r="H21" s="32">
        <v>5750</v>
      </c>
      <c r="I21" s="72">
        <v>5750</v>
      </c>
    </row>
    <row r="22" spans="1:11" ht="15" x14ac:dyDescent="0.25">
      <c r="A22" s="13" t="s">
        <v>20</v>
      </c>
      <c r="B22" s="23" t="s">
        <v>21</v>
      </c>
      <c r="C22" s="38">
        <v>5</v>
      </c>
      <c r="D22" s="32">
        <v>120</v>
      </c>
      <c r="E22" s="51">
        <v>600</v>
      </c>
      <c r="F22" s="32">
        <v>270</v>
      </c>
      <c r="G22" s="38">
        <v>270</v>
      </c>
      <c r="H22" s="32">
        <v>270</v>
      </c>
      <c r="I22" s="72">
        <v>290</v>
      </c>
    </row>
    <row r="23" spans="1:11" ht="15" x14ac:dyDescent="0.25">
      <c r="A23" s="13" t="s">
        <v>22</v>
      </c>
      <c r="B23" s="23" t="s">
        <v>23</v>
      </c>
      <c r="C23" s="38">
        <v>1.2</v>
      </c>
      <c r="D23" s="32">
        <v>900</v>
      </c>
      <c r="E23" s="51">
        <f t="shared" si="0"/>
        <v>1080</v>
      </c>
      <c r="F23" s="32">
        <v>1500</v>
      </c>
      <c r="G23" s="38">
        <v>300</v>
      </c>
      <c r="H23" s="32">
        <v>1500</v>
      </c>
      <c r="I23" s="72">
        <v>400</v>
      </c>
    </row>
    <row r="24" spans="1:11" ht="15" x14ac:dyDescent="0.25">
      <c r="A24" s="13" t="s">
        <v>24</v>
      </c>
      <c r="B24" s="23" t="s">
        <v>25</v>
      </c>
      <c r="C24" s="38">
        <v>3.5</v>
      </c>
      <c r="D24" s="32">
        <v>2687</v>
      </c>
      <c r="E24" s="51">
        <f t="shared" si="0"/>
        <v>9404.5</v>
      </c>
      <c r="F24" s="32"/>
      <c r="G24" s="38"/>
      <c r="H24" s="32"/>
      <c r="I24" s="72">
        <v>100</v>
      </c>
    </row>
    <row r="25" spans="1:11" ht="15" x14ac:dyDescent="0.25">
      <c r="A25" s="13" t="s">
        <v>26</v>
      </c>
      <c r="B25" s="23" t="s">
        <v>23</v>
      </c>
      <c r="C25" s="38">
        <v>0.25</v>
      </c>
      <c r="D25" s="32">
        <v>606</v>
      </c>
      <c r="E25" s="51">
        <f t="shared" si="0"/>
        <v>151.5</v>
      </c>
      <c r="F25" s="32"/>
      <c r="G25" s="38"/>
      <c r="H25" s="32"/>
      <c r="I25" s="72"/>
    </row>
    <row r="26" spans="1:11" ht="15" x14ac:dyDescent="0.25">
      <c r="A26" s="13" t="s">
        <v>27</v>
      </c>
      <c r="B26" s="23" t="s">
        <v>19</v>
      </c>
      <c r="C26" s="38">
        <v>2</v>
      </c>
      <c r="D26" s="32">
        <v>300</v>
      </c>
      <c r="E26" s="51">
        <f t="shared" si="0"/>
        <v>600</v>
      </c>
      <c r="F26" s="32"/>
      <c r="G26" s="38">
        <v>600</v>
      </c>
      <c r="H26" s="32"/>
      <c r="I26" s="69">
        <v>1200</v>
      </c>
    </row>
    <row r="27" spans="1:11" ht="15" x14ac:dyDescent="0.25">
      <c r="A27" s="15" t="s">
        <v>28</v>
      </c>
      <c r="B27" s="23" t="s">
        <v>19</v>
      </c>
      <c r="C27" s="38">
        <v>0.5</v>
      </c>
      <c r="D27" s="32">
        <v>3000</v>
      </c>
      <c r="E27" s="51">
        <f t="shared" si="0"/>
        <v>1500</v>
      </c>
      <c r="F27" s="32"/>
      <c r="G27" s="38">
        <v>900</v>
      </c>
      <c r="H27" s="32"/>
      <c r="I27" s="69"/>
    </row>
    <row r="28" spans="1:11" ht="15" x14ac:dyDescent="0.25">
      <c r="A28" s="16" t="s">
        <v>12</v>
      </c>
      <c r="B28" s="24"/>
      <c r="C28" s="39"/>
      <c r="D28" s="36"/>
      <c r="E28" s="52">
        <f>SUM(E18:E27)</f>
        <v>98390.399999999994</v>
      </c>
      <c r="F28" s="61">
        <f>SUM(F20:F27)</f>
        <v>6599</v>
      </c>
      <c r="G28" s="52">
        <f>SUM(G20:G27)</f>
        <v>8537</v>
      </c>
      <c r="H28" s="61">
        <f>SUM(H20:H27)</f>
        <v>7520</v>
      </c>
      <c r="I28" s="70">
        <f>SUM(I20:I27)</f>
        <v>9485</v>
      </c>
    </row>
    <row r="29" spans="1:11" x14ac:dyDescent="0.25">
      <c r="A29" s="12" t="s">
        <v>29</v>
      </c>
      <c r="B29" s="25"/>
      <c r="C29" s="40"/>
      <c r="D29" s="37"/>
      <c r="E29" s="54"/>
      <c r="F29" s="62"/>
      <c r="G29" s="62"/>
      <c r="H29" s="54"/>
      <c r="I29" s="71"/>
    </row>
    <row r="30" spans="1:11" ht="15" x14ac:dyDescent="0.25">
      <c r="A30" s="13" t="s">
        <v>30</v>
      </c>
      <c r="B30" s="23" t="s">
        <v>7</v>
      </c>
      <c r="C30" s="32">
        <v>70</v>
      </c>
      <c r="D30" s="32">
        <v>3</v>
      </c>
      <c r="E30" s="55">
        <f t="shared" ref="E30:E42" si="1">+C30*D30</f>
        <v>210</v>
      </c>
      <c r="F30" s="38"/>
      <c r="G30" s="52"/>
      <c r="H30" s="61"/>
      <c r="I30" s="70"/>
    </row>
    <row r="31" spans="1:11" ht="15" x14ac:dyDescent="0.25">
      <c r="A31" s="13" t="s">
        <v>31</v>
      </c>
      <c r="B31" s="23" t="s">
        <v>3</v>
      </c>
      <c r="C31" s="32">
        <v>280</v>
      </c>
      <c r="D31" s="32">
        <v>3</v>
      </c>
      <c r="E31" s="55">
        <f t="shared" si="1"/>
        <v>840</v>
      </c>
      <c r="F31" s="38"/>
      <c r="G31" s="32">
        <v>555</v>
      </c>
      <c r="H31" s="38"/>
      <c r="I31" s="69">
        <v>555</v>
      </c>
    </row>
    <row r="32" spans="1:11" ht="15" x14ac:dyDescent="0.25">
      <c r="A32" s="13" t="s">
        <v>32</v>
      </c>
      <c r="B32" s="23" t="s">
        <v>15</v>
      </c>
      <c r="C32" s="32">
        <v>280</v>
      </c>
      <c r="D32" s="32">
        <v>3.5</v>
      </c>
      <c r="E32" s="55">
        <f t="shared" si="1"/>
        <v>980</v>
      </c>
      <c r="F32" s="38"/>
      <c r="G32" s="32"/>
      <c r="H32" s="38"/>
      <c r="I32" s="69"/>
    </row>
    <row r="33" spans="1:9" ht="15" x14ac:dyDescent="0.25">
      <c r="A33" s="13" t="s">
        <v>33</v>
      </c>
      <c r="B33" s="23" t="s">
        <v>19</v>
      </c>
      <c r="C33" s="32">
        <v>2</v>
      </c>
      <c r="D33" s="32">
        <v>100</v>
      </c>
      <c r="E33" s="55">
        <f t="shared" si="1"/>
        <v>200</v>
      </c>
      <c r="F33" s="38"/>
      <c r="G33" s="32">
        <v>300</v>
      </c>
      <c r="H33" s="38"/>
      <c r="I33" s="69">
        <v>300</v>
      </c>
    </row>
    <row r="34" spans="1:9" ht="15" x14ac:dyDescent="0.25">
      <c r="A34" s="13" t="s">
        <v>34</v>
      </c>
      <c r="B34" s="23" t="s">
        <v>3</v>
      </c>
      <c r="C34" s="32">
        <v>280</v>
      </c>
      <c r="D34" s="32">
        <v>4</v>
      </c>
      <c r="E34" s="55">
        <f t="shared" si="1"/>
        <v>1120</v>
      </c>
      <c r="F34" s="38"/>
      <c r="G34" s="32"/>
      <c r="H34" s="38"/>
      <c r="I34" s="69"/>
    </row>
    <row r="35" spans="1:9" ht="15" x14ac:dyDescent="0.25">
      <c r="A35" s="13" t="s">
        <v>35</v>
      </c>
      <c r="B35" s="23" t="s">
        <v>19</v>
      </c>
      <c r="C35" s="32">
        <v>4.32</v>
      </c>
      <c r="D35" s="32">
        <v>80</v>
      </c>
      <c r="E35" s="55">
        <f t="shared" si="1"/>
        <v>345.6</v>
      </c>
      <c r="F35" s="38">
        <v>155</v>
      </c>
      <c r="G35" s="32">
        <v>155</v>
      </c>
      <c r="H35" s="38">
        <v>175</v>
      </c>
      <c r="I35" s="69">
        <v>175</v>
      </c>
    </row>
    <row r="36" spans="1:9" ht="15" x14ac:dyDescent="0.25">
      <c r="A36" s="13" t="s">
        <v>36</v>
      </c>
      <c r="B36" s="23" t="s">
        <v>3</v>
      </c>
      <c r="C36" s="32">
        <v>70</v>
      </c>
      <c r="D36" s="32">
        <v>8</v>
      </c>
      <c r="E36" s="55">
        <f t="shared" si="1"/>
        <v>560</v>
      </c>
      <c r="F36" s="38"/>
      <c r="G36" s="32">
        <v>125</v>
      </c>
      <c r="H36" s="38"/>
      <c r="I36" s="69">
        <v>125</v>
      </c>
    </row>
    <row r="37" spans="1:9" ht="15" x14ac:dyDescent="0.25">
      <c r="A37" s="13" t="s">
        <v>37</v>
      </c>
      <c r="B37" s="23" t="s">
        <v>7</v>
      </c>
      <c r="C37" s="32">
        <v>1</v>
      </c>
      <c r="D37" s="32">
        <v>400</v>
      </c>
      <c r="E37" s="55">
        <f t="shared" si="1"/>
        <v>400</v>
      </c>
      <c r="F37" s="38">
        <v>160</v>
      </c>
      <c r="G37" s="32">
        <v>160</v>
      </c>
      <c r="H37" s="38">
        <v>180</v>
      </c>
      <c r="I37" s="69">
        <v>180</v>
      </c>
    </row>
    <row r="38" spans="1:9" ht="15" x14ac:dyDescent="0.25">
      <c r="A38" s="13" t="s">
        <v>38</v>
      </c>
      <c r="B38" s="23" t="s">
        <v>7</v>
      </c>
      <c r="C38" s="32">
        <v>1</v>
      </c>
      <c r="D38" s="32">
        <v>125</v>
      </c>
      <c r="E38" s="55">
        <f t="shared" si="1"/>
        <v>125</v>
      </c>
      <c r="F38" s="38">
        <v>175</v>
      </c>
      <c r="G38" s="32">
        <v>175</v>
      </c>
      <c r="H38" s="38">
        <v>175</v>
      </c>
      <c r="I38" s="69">
        <v>175</v>
      </c>
    </row>
    <row r="39" spans="1:9" ht="15" x14ac:dyDescent="0.25">
      <c r="A39" s="13" t="s">
        <v>39</v>
      </c>
      <c r="B39" s="23" t="s">
        <v>19</v>
      </c>
      <c r="C39" s="32">
        <v>4.32</v>
      </c>
      <c r="D39" s="32">
        <v>150</v>
      </c>
      <c r="E39" s="55">
        <f>+C39*D39</f>
        <v>648</v>
      </c>
      <c r="F39" s="38">
        <v>691.2</v>
      </c>
      <c r="G39" s="32">
        <v>734.4</v>
      </c>
      <c r="H39" s="38">
        <v>756</v>
      </c>
      <c r="I39" s="69">
        <v>756</v>
      </c>
    </row>
    <row r="40" spans="1:9" ht="15" x14ac:dyDescent="0.25">
      <c r="A40" s="13" t="s">
        <v>40</v>
      </c>
      <c r="B40" s="23" t="s">
        <v>41</v>
      </c>
      <c r="C40" s="32">
        <v>0.32</v>
      </c>
      <c r="D40" s="32">
        <v>800</v>
      </c>
      <c r="E40" s="55">
        <f>+C40*D40</f>
        <v>256</v>
      </c>
      <c r="F40" s="38">
        <v>100</v>
      </c>
      <c r="G40" s="32">
        <v>128</v>
      </c>
      <c r="H40" s="38">
        <v>128</v>
      </c>
      <c r="I40" s="69">
        <v>128</v>
      </c>
    </row>
    <row r="41" spans="1:9" ht="15" x14ac:dyDescent="0.25">
      <c r="A41" s="13" t="s">
        <v>42</v>
      </c>
      <c r="B41" s="23" t="s">
        <v>41</v>
      </c>
      <c r="C41" s="32">
        <v>0.25</v>
      </c>
      <c r="D41" s="32">
        <v>800</v>
      </c>
      <c r="E41" s="55">
        <f t="shared" si="1"/>
        <v>200</v>
      </c>
      <c r="F41" s="38">
        <v>150</v>
      </c>
      <c r="G41" s="32">
        <v>150</v>
      </c>
      <c r="H41" s="38">
        <v>150</v>
      </c>
      <c r="I41" s="69">
        <v>150</v>
      </c>
    </row>
    <row r="42" spans="1:9" ht="15" x14ac:dyDescent="0.25">
      <c r="A42" s="15" t="s">
        <v>43</v>
      </c>
      <c r="B42" s="23" t="s">
        <v>7</v>
      </c>
      <c r="C42" s="32"/>
      <c r="D42" s="32"/>
      <c r="E42" s="51">
        <f t="shared" si="1"/>
        <v>0</v>
      </c>
      <c r="F42" s="38">
        <v>2000</v>
      </c>
      <c r="G42" s="32">
        <v>4000</v>
      </c>
      <c r="H42" s="32">
        <v>4000</v>
      </c>
      <c r="I42" s="69">
        <v>4000</v>
      </c>
    </row>
    <row r="43" spans="1:9" s="5" customFormat="1" ht="15" x14ac:dyDescent="0.25">
      <c r="A43" s="17" t="s">
        <v>12</v>
      </c>
      <c r="B43" s="26"/>
      <c r="C43" s="41"/>
      <c r="D43" s="41"/>
      <c r="E43" s="56">
        <f>SUM(E30:E42)</f>
        <v>5884.6</v>
      </c>
      <c r="F43" s="56">
        <f>SUM(F31:F42)</f>
        <v>3431.2</v>
      </c>
      <c r="G43" s="64">
        <f>SUM(G31:G42)</f>
        <v>6482.4</v>
      </c>
      <c r="H43" s="56">
        <f>SUM(H31:H42)</f>
        <v>5564</v>
      </c>
      <c r="I43" s="73">
        <f>SUM(I31:I42)</f>
        <v>6544</v>
      </c>
    </row>
    <row r="44" spans="1:9" s="5" customFormat="1" ht="18.75" customHeight="1" thickBot="1" x14ac:dyDescent="0.3">
      <c r="A44" s="18"/>
      <c r="B44" s="27"/>
      <c r="C44" s="42"/>
      <c r="D44" s="49"/>
      <c r="E44" s="57"/>
      <c r="F44" s="49"/>
      <c r="G44" s="49"/>
      <c r="H44" s="49"/>
      <c r="I44" s="74"/>
    </row>
    <row r="45" spans="1:9" s="5" customFormat="1" ht="12.75" customHeight="1" thickBot="1" x14ac:dyDescent="0.3">
      <c r="A45" s="19"/>
      <c r="B45" s="28"/>
      <c r="C45" s="43"/>
      <c r="D45" s="43"/>
      <c r="E45" s="43"/>
      <c r="F45" s="43"/>
      <c r="G45" s="43"/>
      <c r="H45" s="43"/>
      <c r="I45" s="43"/>
    </row>
    <row r="46" spans="1:9" s="5" customFormat="1" ht="18.75" customHeight="1" x14ac:dyDescent="0.25">
      <c r="A46" s="84" t="s">
        <v>44</v>
      </c>
      <c r="B46" s="84"/>
      <c r="C46" s="84"/>
      <c r="D46" s="84"/>
      <c r="E46" s="58">
        <f>+E43+E28+E17</f>
        <v>105725</v>
      </c>
      <c r="F46" s="58">
        <f>+F43+F28+F17</f>
        <v>10130.200000000001</v>
      </c>
      <c r="G46" s="58">
        <f>+G43+G28+G17</f>
        <v>15169.4</v>
      </c>
      <c r="H46" s="58">
        <f>+H43+H28+H17</f>
        <v>13234</v>
      </c>
      <c r="I46" s="75">
        <f>+I43+I28+I17</f>
        <v>16129</v>
      </c>
    </row>
    <row r="47" spans="1:9" ht="13.5" customHeight="1" thickBot="1" x14ac:dyDescent="0.3">
      <c r="A47" s="82" t="s">
        <v>45</v>
      </c>
      <c r="B47" s="82"/>
      <c r="C47" s="82"/>
      <c r="D47" s="82"/>
      <c r="E47" s="79">
        <f>+E46*0.05</f>
        <v>5286.25</v>
      </c>
      <c r="F47" s="80">
        <f>+F46*0.05</f>
        <v>506.51000000000005</v>
      </c>
      <c r="G47" s="80">
        <f>+G46*0.05</f>
        <v>758.47</v>
      </c>
      <c r="H47" s="80">
        <f>+H46*0.05</f>
        <v>661.7</v>
      </c>
      <c r="I47" s="72">
        <f>+I46*0.05</f>
        <v>806.45</v>
      </c>
    </row>
    <row r="48" spans="1:9" thickBot="1" x14ac:dyDescent="0.3">
      <c r="A48" s="83" t="s">
        <v>46</v>
      </c>
      <c r="B48" s="83"/>
      <c r="C48" s="83"/>
      <c r="D48" s="83"/>
      <c r="E48" s="59">
        <f>SUM(E46:E47)</f>
        <v>111011.25</v>
      </c>
      <c r="F48" s="59">
        <f>SUM(F46:F47)</f>
        <v>10636.710000000001</v>
      </c>
      <c r="G48" s="59">
        <f>SUM(G46:G47)</f>
        <v>15927.869999999999</v>
      </c>
      <c r="H48" s="59">
        <f>SUM(H46:H47)</f>
        <v>13895.7</v>
      </c>
      <c r="I48" s="76">
        <f>SUM(I46:I47)</f>
        <v>16935.45</v>
      </c>
    </row>
    <row r="49" spans="1:9" s="2" customFormat="1" ht="4.5" customHeight="1" x14ac:dyDescent="0.25">
      <c r="A49" s="6"/>
      <c r="B49" s="29"/>
      <c r="C49" s="44"/>
      <c r="D49" s="44"/>
      <c r="E49" s="44"/>
      <c r="F49" s="44"/>
      <c r="G49" s="44"/>
      <c r="H49" s="44"/>
      <c r="I49" s="44"/>
    </row>
    <row r="50" spans="1:9" x14ac:dyDescent="0.25">
      <c r="A50" s="7" t="s">
        <v>47</v>
      </c>
      <c r="B50" s="30"/>
      <c r="C50" s="45"/>
      <c r="D50" s="45"/>
      <c r="E50" s="45"/>
      <c r="F50" s="45"/>
      <c r="G50" s="33"/>
      <c r="H50" s="33"/>
      <c r="I50" s="77"/>
    </row>
    <row r="51" spans="1:9" x14ac:dyDescent="0.25">
      <c r="A51" s="7" t="s">
        <v>48</v>
      </c>
      <c r="B51" s="30"/>
      <c r="C51" s="45"/>
      <c r="D51" s="45"/>
      <c r="E51" s="45"/>
      <c r="F51" s="45"/>
      <c r="G51" s="33"/>
      <c r="H51" s="33"/>
      <c r="I51" s="77"/>
    </row>
    <row r="52" spans="1:9" x14ac:dyDescent="0.25">
      <c r="A52" s="8" t="s">
        <v>49</v>
      </c>
      <c r="B52" s="9"/>
      <c r="C52" s="46"/>
      <c r="D52" s="46"/>
      <c r="E52" s="46"/>
      <c r="F52" s="46"/>
      <c r="G52" s="33"/>
      <c r="H52" s="33"/>
      <c r="I52" s="65"/>
    </row>
    <row r="53" spans="1:9" x14ac:dyDescent="0.25">
      <c r="A53" s="10" t="s">
        <v>50</v>
      </c>
      <c r="B53" s="11"/>
      <c r="C53" s="47"/>
      <c r="D53" s="47"/>
      <c r="E53" s="47"/>
      <c r="F53" s="47"/>
      <c r="G53" s="33"/>
      <c r="H53" s="33"/>
      <c r="I53" s="65"/>
    </row>
    <row r="54" spans="1:9" x14ac:dyDescent="0.25">
      <c r="A54" s="10"/>
      <c r="B54" s="11"/>
      <c r="C54" s="47"/>
      <c r="D54" s="47"/>
      <c r="E54" s="47"/>
      <c r="F54" s="47"/>
      <c r="G54" s="33"/>
      <c r="H54" s="33"/>
      <c r="I54" s="65"/>
    </row>
    <row r="55" spans="1:9" x14ac:dyDescent="0.25">
      <c r="A55" s="2"/>
      <c r="B55" s="21"/>
      <c r="C55" s="33"/>
      <c r="D55" s="33"/>
      <c r="E55" s="33"/>
      <c r="F55" s="33"/>
      <c r="G55" s="33"/>
      <c r="H55" s="33"/>
      <c r="I55" s="65"/>
    </row>
    <row r="56" spans="1:9" x14ac:dyDescent="0.25">
      <c r="A56" s="2"/>
      <c r="B56" s="21"/>
      <c r="C56" s="33"/>
      <c r="D56" s="33"/>
      <c r="E56" s="33"/>
      <c r="F56" s="33"/>
      <c r="G56" s="33"/>
      <c r="H56" s="33"/>
      <c r="I56" s="65"/>
    </row>
    <row r="57" spans="1:9" x14ac:dyDescent="0.25">
      <c r="A57" s="2"/>
      <c r="B57" s="21"/>
      <c r="C57" s="33"/>
      <c r="D57" s="33"/>
      <c r="E57" s="33"/>
      <c r="F57" s="33"/>
      <c r="G57" s="33"/>
      <c r="H57" s="33"/>
      <c r="I57" s="65"/>
    </row>
    <row r="58" spans="1:9" x14ac:dyDescent="0.25">
      <c r="A58" s="2"/>
      <c r="B58" s="21"/>
      <c r="C58" s="33"/>
      <c r="D58" s="33"/>
      <c r="E58" s="33"/>
      <c r="F58" s="33"/>
      <c r="G58" s="33"/>
      <c r="H58" s="33"/>
      <c r="I58" s="65"/>
    </row>
    <row r="59" spans="1:9" x14ac:dyDescent="0.25">
      <c r="A59" s="2"/>
      <c r="B59" s="21"/>
      <c r="C59" s="33"/>
      <c r="D59" s="33"/>
      <c r="E59" s="33"/>
      <c r="F59" s="33"/>
      <c r="G59" s="33"/>
      <c r="H59" s="33"/>
      <c r="I59" s="65"/>
    </row>
    <row r="60" spans="1:9" x14ac:dyDescent="0.25">
      <c r="A60" s="2"/>
      <c r="B60" s="21"/>
      <c r="C60" s="33"/>
      <c r="D60" s="33"/>
      <c r="E60" s="33"/>
      <c r="F60" s="33"/>
      <c r="G60" s="33"/>
      <c r="H60" s="33"/>
      <c r="I60" s="65"/>
    </row>
    <row r="61" spans="1:9" x14ac:dyDescent="0.25">
      <c r="A61" s="2"/>
      <c r="B61" s="21"/>
      <c r="C61" s="33"/>
      <c r="D61" s="33"/>
      <c r="E61" s="33"/>
      <c r="F61" s="33"/>
      <c r="G61" s="33"/>
      <c r="H61" s="33"/>
      <c r="I61" s="65"/>
    </row>
    <row r="62" spans="1:9" x14ac:dyDescent="0.25">
      <c r="A62" s="2"/>
      <c r="B62" s="21"/>
      <c r="C62" s="33"/>
      <c r="D62" s="33"/>
      <c r="E62" s="33"/>
      <c r="F62" s="33"/>
      <c r="G62" s="33"/>
      <c r="H62" s="33"/>
      <c r="I62" s="65"/>
    </row>
    <row r="63" spans="1:9" x14ac:dyDescent="0.25">
      <c r="A63" s="2"/>
      <c r="B63" s="21"/>
      <c r="C63" s="33"/>
      <c r="D63" s="33"/>
      <c r="E63" s="33"/>
      <c r="F63" s="33"/>
      <c r="G63" s="33"/>
      <c r="H63" s="33"/>
      <c r="I63" s="65"/>
    </row>
    <row r="64" spans="1:9" x14ac:dyDescent="0.25">
      <c r="A64" s="2"/>
      <c r="B64" s="21"/>
      <c r="C64" s="33"/>
      <c r="D64" s="33"/>
      <c r="E64" s="33"/>
      <c r="F64" s="33"/>
      <c r="G64" s="33"/>
      <c r="H64" s="33"/>
      <c r="I64" s="65"/>
    </row>
    <row r="65" spans="1:9" x14ac:dyDescent="0.25">
      <c r="A65" s="2"/>
      <c r="B65" s="21"/>
      <c r="C65" s="33"/>
      <c r="D65" s="33"/>
      <c r="E65" s="33"/>
      <c r="F65" s="33"/>
      <c r="G65" s="33"/>
      <c r="H65" s="33"/>
      <c r="I65" s="65"/>
    </row>
    <row r="66" spans="1:9" x14ac:dyDescent="0.25">
      <c r="A66" s="2"/>
      <c r="B66" s="21"/>
      <c r="C66" s="33"/>
      <c r="D66" s="33"/>
      <c r="E66" s="33"/>
      <c r="F66" s="33"/>
      <c r="G66" s="33"/>
      <c r="H66" s="33"/>
      <c r="I66" s="65"/>
    </row>
    <row r="67" spans="1:9" x14ac:dyDescent="0.25">
      <c r="A67" s="2"/>
      <c r="B67" s="21"/>
      <c r="C67" s="33"/>
      <c r="D67" s="33"/>
      <c r="E67" s="33"/>
      <c r="F67" s="33"/>
      <c r="G67" s="33"/>
      <c r="H67" s="33"/>
      <c r="I67" s="65"/>
    </row>
    <row r="68" spans="1:9" x14ac:dyDescent="0.25">
      <c r="A68" s="2"/>
      <c r="B68" s="21"/>
      <c r="C68" s="33"/>
      <c r="D68" s="33"/>
      <c r="E68" s="33"/>
      <c r="F68" s="33"/>
      <c r="G68" s="33"/>
      <c r="H68" s="33"/>
      <c r="I68" s="65"/>
    </row>
    <row r="69" spans="1:9" x14ac:dyDescent="0.25">
      <c r="A69" s="2"/>
      <c r="B69" s="21"/>
      <c r="C69" s="33"/>
      <c r="D69" s="33"/>
      <c r="E69" s="33"/>
      <c r="F69" s="33"/>
      <c r="G69" s="33"/>
      <c r="H69" s="33"/>
      <c r="I69" s="65"/>
    </row>
    <row r="70" spans="1:9" x14ac:dyDescent="0.25">
      <c r="A70" s="2"/>
      <c r="B70" s="21"/>
      <c r="C70" s="33"/>
      <c r="D70" s="33"/>
      <c r="E70" s="33"/>
      <c r="F70" s="33"/>
      <c r="G70" s="33"/>
      <c r="H70" s="33"/>
      <c r="I70" s="65"/>
    </row>
    <row r="71" spans="1:9" x14ac:dyDescent="0.25">
      <c r="A71" s="2"/>
      <c r="B71" s="21"/>
      <c r="C71" s="33"/>
      <c r="D71" s="33"/>
      <c r="E71" s="33"/>
      <c r="F71" s="33"/>
      <c r="G71" s="33"/>
      <c r="H71" s="33"/>
      <c r="I71" s="65"/>
    </row>
    <row r="72" spans="1:9" x14ac:dyDescent="0.25">
      <c r="A72" s="2"/>
      <c r="B72" s="21"/>
      <c r="C72" s="33"/>
      <c r="D72" s="33"/>
      <c r="E72" s="33"/>
      <c r="F72" s="33"/>
      <c r="G72" s="33"/>
      <c r="H72" s="33"/>
      <c r="I72" s="65"/>
    </row>
    <row r="73" spans="1:9" x14ac:dyDescent="0.25">
      <c r="A73" s="2"/>
      <c r="B73" s="21"/>
      <c r="C73" s="33"/>
      <c r="D73" s="33"/>
      <c r="E73" s="33"/>
      <c r="F73" s="33"/>
      <c r="G73" s="33"/>
      <c r="H73" s="33"/>
      <c r="I73" s="65"/>
    </row>
    <row r="74" spans="1:9" x14ac:dyDescent="0.25">
      <c r="A74" s="2"/>
      <c r="B74" s="21"/>
      <c r="C74" s="33"/>
      <c r="D74" s="33"/>
      <c r="E74" s="33"/>
      <c r="F74" s="33"/>
      <c r="G74" s="33"/>
      <c r="H74" s="33"/>
      <c r="I74" s="65"/>
    </row>
    <row r="75" spans="1:9" x14ac:dyDescent="0.25">
      <c r="A75" s="2"/>
      <c r="B75" s="21"/>
      <c r="C75" s="33"/>
      <c r="D75" s="33"/>
      <c r="E75" s="33"/>
      <c r="F75" s="33"/>
      <c r="G75" s="33"/>
      <c r="H75" s="33"/>
      <c r="I75" s="65"/>
    </row>
    <row r="76" spans="1:9" x14ac:dyDescent="0.25">
      <c r="A76" s="2"/>
      <c r="B76" s="21"/>
      <c r="C76" s="33"/>
      <c r="D76" s="33"/>
      <c r="E76" s="33"/>
      <c r="F76" s="33"/>
      <c r="G76" s="33"/>
      <c r="H76" s="33"/>
      <c r="I76" s="65"/>
    </row>
    <row r="77" spans="1:9" x14ac:dyDescent="0.25">
      <c r="A77" s="2"/>
      <c r="B77" s="21"/>
      <c r="C77" s="33"/>
      <c r="D77" s="33"/>
      <c r="E77" s="33"/>
      <c r="F77" s="33"/>
      <c r="G77" s="33"/>
      <c r="H77" s="33"/>
      <c r="I77" s="65"/>
    </row>
    <row r="78" spans="1:9" x14ac:dyDescent="0.25">
      <c r="A78" s="2"/>
      <c r="B78" s="21"/>
      <c r="C78" s="33"/>
      <c r="D78" s="33"/>
      <c r="E78" s="33"/>
      <c r="F78" s="33"/>
      <c r="G78" s="33"/>
      <c r="H78" s="33"/>
      <c r="I78" s="65"/>
    </row>
    <row r="79" spans="1:9" x14ac:dyDescent="0.25">
      <c r="A79" s="2"/>
      <c r="B79" s="21"/>
      <c r="C79" s="33"/>
      <c r="D79" s="33"/>
      <c r="E79" s="33"/>
      <c r="F79" s="33"/>
      <c r="G79" s="33"/>
      <c r="H79" s="33"/>
      <c r="I79" s="65"/>
    </row>
  </sheetData>
  <mergeCells count="11">
    <mergeCell ref="A5:I5"/>
    <mergeCell ref="A4:I4"/>
    <mergeCell ref="A47:D47"/>
    <mergeCell ref="A48:D48"/>
    <mergeCell ref="A46:D46"/>
    <mergeCell ref="A6:I6"/>
    <mergeCell ref="A7:I7"/>
    <mergeCell ref="C9:C10"/>
    <mergeCell ref="E9:I9"/>
    <mergeCell ref="B9:B10"/>
    <mergeCell ref="D9:D10"/>
  </mergeCells>
  <pageMargins left="0.23622047244094491" right="0.23622047244094491" top="0.35433070866141736" bottom="0.35433070866141736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Pozo</dc:creator>
  <cp:lastModifiedBy>Ysabel Calderon</cp:lastModifiedBy>
  <cp:lastPrinted>2022-03-11T17:25:12Z</cp:lastPrinted>
  <dcterms:created xsi:type="dcterms:W3CDTF">2022-03-11T15:57:32Z</dcterms:created>
  <dcterms:modified xsi:type="dcterms:W3CDTF">2024-05-08T14:26:57Z</dcterms:modified>
</cp:coreProperties>
</file>