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calderon.AGRICULTURA\Desktop\ADMINISTRACION RURAL\COSTOS 2022\COMPONENTE DE COSTOS 2022\Frutales\"/>
    </mc:Choice>
  </mc:AlternateContent>
  <xr:revisionPtr revIDLastSave="0" documentId="8_{496F88A4-F117-4F0C-9F8C-11BAE887D8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30" i="1"/>
  <c r="G29" i="1"/>
  <c r="G28" i="1"/>
  <c r="G27" i="1"/>
  <c r="G26" i="1"/>
  <c r="G22" i="1"/>
  <c r="G21" i="1"/>
  <c r="G20" i="1"/>
  <c r="G19" i="1"/>
  <c r="G51" i="1" l="1"/>
  <c r="G46" i="1"/>
  <c r="G34" i="1"/>
  <c r="G23" i="1"/>
  <c r="C11" i="1"/>
  <c r="G53" i="1" l="1"/>
  <c r="G54" i="1" s="1"/>
  <c r="G55" i="1" l="1"/>
</calcChain>
</file>

<file path=xl/sharedStrings.xml><?xml version="1.0" encoding="utf-8"?>
<sst xmlns="http://schemas.openxmlformats.org/spreadsheetml/2006/main" count="92" uniqueCount="75">
  <si>
    <t>4  MESES</t>
  </si>
  <si>
    <t>COSTO/TAS.</t>
  </si>
  <si>
    <t>MARZO</t>
  </si>
  <si>
    <t>JULIO</t>
  </si>
  <si>
    <t>R. P.</t>
  </si>
  <si>
    <t>Alto</t>
  </si>
  <si>
    <t xml:space="preserve"> ACTUALIZADO EN: 2022</t>
  </si>
  <si>
    <t>Mecanizado</t>
  </si>
  <si>
    <t>Frecuencia</t>
  </si>
  <si>
    <t>Precio Unitario</t>
  </si>
  <si>
    <t>Acondicionamiento del terreno</t>
  </si>
  <si>
    <t>Corte</t>
  </si>
  <si>
    <t>Tarea</t>
  </si>
  <si>
    <t>Cruce</t>
  </si>
  <si>
    <t>Rastra</t>
  </si>
  <si>
    <t>Surqueo</t>
  </si>
  <si>
    <t>Total Preparaciòn</t>
  </si>
  <si>
    <t>Gastos de Insumos</t>
  </si>
  <si>
    <t>Semillas</t>
  </si>
  <si>
    <t>Libra</t>
  </si>
  <si>
    <t>Fertilizante Nitrogenado</t>
  </si>
  <si>
    <t>Quintal</t>
  </si>
  <si>
    <t>Fertilizante (completo)</t>
  </si>
  <si>
    <t xml:space="preserve">Fungicida </t>
  </si>
  <si>
    <t>kilo</t>
  </si>
  <si>
    <t>Nematicida</t>
  </si>
  <si>
    <t>Litro</t>
  </si>
  <si>
    <t>Insecticidas</t>
  </si>
  <si>
    <t>litro</t>
  </si>
  <si>
    <t>Transporte y acarreo de insumos</t>
  </si>
  <si>
    <t>varios</t>
  </si>
  <si>
    <t>Pago de Agua de Riego</t>
  </si>
  <si>
    <t>Total de Gastos de Insumos</t>
  </si>
  <si>
    <t>Siembra</t>
  </si>
  <si>
    <t>Hom/Dia</t>
  </si>
  <si>
    <t>Aplicación de Riego (2)</t>
  </si>
  <si>
    <t>Desyerbo Manual (2)</t>
  </si>
  <si>
    <t>Aplicaciòn  Fertilizantes (qqs.)</t>
  </si>
  <si>
    <t>Hom/Dìa</t>
  </si>
  <si>
    <t>Aporque Animal</t>
  </si>
  <si>
    <t>Riego (5 Aplicaciones)</t>
  </si>
  <si>
    <t>Aplicación Pesticidas</t>
  </si>
  <si>
    <t>Desyerbo Manual</t>
  </si>
  <si>
    <t xml:space="preserve">Aplicación Fertilizantes </t>
  </si>
  <si>
    <t xml:space="preserve">Aplicación Pesticida </t>
  </si>
  <si>
    <t>Sub-Total</t>
  </si>
  <si>
    <t>Cosecha</t>
  </si>
  <si>
    <t>Recoleccion</t>
  </si>
  <si>
    <t xml:space="preserve">Transporte Interno </t>
  </si>
  <si>
    <t>Imprevisto 5%</t>
  </si>
  <si>
    <t>Cargos Financieros (6%)</t>
  </si>
  <si>
    <t>Total</t>
  </si>
  <si>
    <t xml:space="preserve">   VARIEDAD:               Rendimiento</t>
  </si>
  <si>
    <t xml:space="preserve">   Cantaloupe                2 millares./TAS.</t>
  </si>
  <si>
    <t xml:space="preserve">   JORNAL DIARIO RD$750.00</t>
  </si>
  <si>
    <t xml:space="preserve">   HOMBRE - DIA</t>
  </si>
  <si>
    <t>COSTOS VARIABLES DE PRODUCCION POR TAREA</t>
  </si>
  <si>
    <t xml:space="preserve"> Actividad - Servicios o Insumos</t>
  </si>
  <si>
    <t xml:space="preserve"> Unidad</t>
  </si>
  <si>
    <t>Costo</t>
  </si>
  <si>
    <t>(RD$)</t>
  </si>
  <si>
    <t>Dirección Regional Agropecuaria Suroeste, Unidad Regional de Planificación y Economía (URPE)</t>
  </si>
  <si>
    <t>MELON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</si>
  <si>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</si>
  <si>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</si>
  <si>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 Ministerio de Agricultura, Departamento de Economía Agropecuaria y Estadísticas.</t>
    </r>
  </si>
  <si>
    <t>Rubro:                  …........................</t>
  </si>
  <si>
    <t>Ciclo:                    ….…..................</t>
  </si>
  <si>
    <t>Fecha Siembra:    .....….................</t>
  </si>
  <si>
    <t>Nivel de insumos: …..................</t>
  </si>
  <si>
    <t>Origen de aguas:  …...................</t>
  </si>
  <si>
    <t>Fecha Cosecha:   …......................</t>
  </si>
  <si>
    <t>Prep. terreno:         .....................</t>
  </si>
  <si>
    <t>Cantidad</t>
  </si>
  <si>
    <t xml:space="preserve"> Costos Variables de Producción de Melón, 2022 (RD$/ tarea)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</si>
</sst>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000"/>
    <numFmt numFmtId="165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0" xfId="0" applyFont="1" applyFill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3" xfId="0" applyFont="1" applyFill="1" applyBorder="1"/>
    <xf numFmtId="0" fontId="5" fillId="2" borderId="3" xfId="0" applyFont="1" applyFill="1" applyBorder="1"/>
    <xf numFmtId="0" fontId="3" fillId="2" borderId="3" xfId="0" applyFont="1" applyFill="1" applyBorder="1" applyAlignment="1">
      <alignment vertical="justify"/>
    </xf>
    <xf numFmtId="4" fontId="2" fillId="2" borderId="2" xfId="0" applyNumberFormat="1" applyFont="1" applyFill="1" applyBorder="1"/>
    <xf numFmtId="0" fontId="2" fillId="2" borderId="6" xfId="0" applyFont="1" applyFill="1" applyBorder="1" applyAlignment="1">
      <alignment horizontal="left"/>
    </xf>
    <xf numFmtId="4" fontId="2" fillId="2" borderId="6" xfId="0" applyNumberFormat="1" applyFont="1" applyFill="1" applyBorder="1"/>
    <xf numFmtId="4" fontId="6" fillId="3" borderId="5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Alignment="1">
      <alignment horizontal="left"/>
    </xf>
    <xf numFmtId="0" fontId="9" fillId="2" borderId="0" xfId="0" applyFont="1" applyFill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5" fillId="2" borderId="16" xfId="0" applyNumberFormat="1" applyFont="1" applyFill="1" applyBorder="1"/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2" xfId="0" applyFill="1" applyBorder="1"/>
    <xf numFmtId="4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7" fontId="3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7" fontId="3" fillId="2" borderId="0" xfId="0" applyNumberFormat="1" applyFont="1" applyFill="1"/>
    <xf numFmtId="10" fontId="3" fillId="2" borderId="0" xfId="0" applyNumberFormat="1" applyFont="1" applyFill="1"/>
    <xf numFmtId="9" fontId="3" fillId="2" borderId="0" xfId="1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3" borderId="15" xfId="0" applyFont="1" applyFill="1" applyBorder="1" applyAlignment="1">
      <alignment horizontal="left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0" xfId="0" applyFont="1" applyFill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28575</xdr:rowOff>
    </xdr:from>
    <xdr:to>
      <xdr:col>4</xdr:col>
      <xdr:colOff>47625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1675EE-547C-45AD-A71F-831E8FD4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28575"/>
          <a:ext cx="1466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A40" workbookViewId="0">
      <selection activeCell="I12" sqref="I12"/>
    </sheetView>
  </sheetViews>
  <sheetFormatPr baseColWidth="10" defaultRowHeight="15" x14ac:dyDescent="0.25"/>
  <cols>
    <col min="1" max="1" width="3" customWidth="1"/>
    <col min="2" max="2" width="30.7109375" customWidth="1"/>
    <col min="3" max="3" width="12.140625" style="49" customWidth="1"/>
    <col min="4" max="4" width="11.85546875" style="49" customWidth="1"/>
    <col min="5" max="5" width="11.28515625" style="49" customWidth="1"/>
    <col min="6" max="6" width="13.42578125" customWidth="1"/>
    <col min="9" max="11" width="11.42578125" style="35"/>
  </cols>
  <sheetData>
    <row r="1" spans="1:11" x14ac:dyDescent="0.25">
      <c r="A1" s="35"/>
      <c r="B1" s="35"/>
      <c r="C1" s="36"/>
      <c r="D1" s="36"/>
      <c r="E1" s="36"/>
      <c r="F1" s="35"/>
      <c r="G1" s="35"/>
      <c r="H1" s="35"/>
    </row>
    <row r="2" spans="1:11" ht="12" customHeight="1" x14ac:dyDescent="0.25">
      <c r="A2" s="35"/>
      <c r="B2" s="35"/>
      <c r="C2" s="36"/>
      <c r="D2" s="36"/>
      <c r="E2" s="36"/>
      <c r="F2" s="35"/>
      <c r="G2" s="35"/>
      <c r="H2" s="35"/>
    </row>
    <row r="3" spans="1:11" x14ac:dyDescent="0.25">
      <c r="A3" s="35"/>
      <c r="B3" s="35"/>
      <c r="C3" s="36"/>
      <c r="D3" s="36"/>
      <c r="E3" s="36"/>
      <c r="F3" s="35"/>
      <c r="G3" s="35"/>
      <c r="H3" s="35"/>
    </row>
    <row r="4" spans="1:11" ht="15.75" x14ac:dyDescent="0.25">
      <c r="A4" s="61" t="s">
        <v>63</v>
      </c>
      <c r="B4" s="61"/>
      <c r="C4" s="61"/>
      <c r="D4" s="61"/>
      <c r="E4" s="61"/>
      <c r="F4" s="61"/>
      <c r="G4" s="61"/>
      <c r="H4" s="33"/>
      <c r="I4" s="33"/>
      <c r="J4" s="33"/>
      <c r="K4" s="33"/>
    </row>
    <row r="5" spans="1:11" ht="15.75" x14ac:dyDescent="0.25">
      <c r="A5" s="61" t="s">
        <v>64</v>
      </c>
      <c r="B5" s="61"/>
      <c r="C5" s="61"/>
      <c r="D5" s="61"/>
      <c r="E5" s="61"/>
      <c r="F5" s="61"/>
      <c r="G5" s="61"/>
      <c r="H5" s="33"/>
      <c r="I5" s="33"/>
      <c r="J5" s="33"/>
      <c r="K5" s="33"/>
    </row>
    <row r="6" spans="1:11" ht="24" customHeight="1" x14ac:dyDescent="0.25">
      <c r="A6" s="61" t="s">
        <v>74</v>
      </c>
      <c r="B6" s="61"/>
      <c r="C6" s="61"/>
      <c r="D6" s="61"/>
      <c r="E6" s="61"/>
      <c r="F6" s="61"/>
      <c r="G6" s="61"/>
      <c r="H6" s="33"/>
      <c r="I6" s="33"/>
      <c r="J6" s="33"/>
      <c r="K6" s="33"/>
    </row>
    <row r="7" spans="1:11" ht="3.75" customHeight="1" x14ac:dyDescent="0.25">
      <c r="A7" s="73"/>
      <c r="B7" s="73"/>
      <c r="C7" s="73"/>
      <c r="D7" s="73"/>
      <c r="E7" s="74"/>
      <c r="F7" s="75"/>
      <c r="G7" s="75"/>
      <c r="H7" s="35"/>
    </row>
    <row r="8" spans="1:11" ht="13.5" customHeight="1" x14ac:dyDescent="0.25">
      <c r="A8" s="1"/>
      <c r="B8" s="1"/>
      <c r="C8" s="1"/>
      <c r="D8" s="1"/>
      <c r="E8" s="55" t="s">
        <v>66</v>
      </c>
      <c r="F8" s="55"/>
      <c r="G8" s="37" t="s">
        <v>62</v>
      </c>
      <c r="H8" s="35"/>
    </row>
    <row r="9" spans="1:11" x14ac:dyDescent="0.25">
      <c r="A9" s="53"/>
      <c r="B9" s="53"/>
      <c r="C9" s="1"/>
      <c r="D9" s="1"/>
      <c r="E9" s="55" t="s">
        <v>67</v>
      </c>
      <c r="F9" s="55"/>
      <c r="G9" s="34" t="s">
        <v>0</v>
      </c>
      <c r="H9" s="35"/>
    </row>
    <row r="10" spans="1:11" x14ac:dyDescent="0.25">
      <c r="A10" s="53" t="s">
        <v>52</v>
      </c>
      <c r="B10" s="53"/>
      <c r="C10" s="54" t="s">
        <v>1</v>
      </c>
      <c r="D10" s="54"/>
      <c r="E10" s="55" t="s">
        <v>68</v>
      </c>
      <c r="F10" s="55"/>
      <c r="G10" s="34" t="s">
        <v>2</v>
      </c>
      <c r="H10" s="35"/>
    </row>
    <row r="11" spans="1:11" x14ac:dyDescent="0.25">
      <c r="A11" s="3" t="s">
        <v>53</v>
      </c>
      <c r="B11" s="3"/>
      <c r="C11" s="58">
        <f>+G56</f>
        <v>23131.53</v>
      </c>
      <c r="D11" s="59"/>
      <c r="E11" s="55" t="s">
        <v>71</v>
      </c>
      <c r="F11" s="55"/>
      <c r="G11" s="34" t="s">
        <v>3</v>
      </c>
      <c r="H11" s="35"/>
    </row>
    <row r="12" spans="1:11" x14ac:dyDescent="0.25">
      <c r="A12" s="2"/>
      <c r="B12" s="3"/>
      <c r="C12" s="4"/>
      <c r="D12" s="4"/>
      <c r="E12" s="55" t="s">
        <v>70</v>
      </c>
      <c r="F12" s="55"/>
      <c r="G12" s="34" t="s">
        <v>4</v>
      </c>
      <c r="H12" s="35"/>
    </row>
    <row r="13" spans="1:11" x14ac:dyDescent="0.25">
      <c r="A13" s="2" t="s">
        <v>55</v>
      </c>
      <c r="B13" s="3"/>
      <c r="C13" s="4"/>
      <c r="D13" s="4"/>
      <c r="E13" s="55" t="s">
        <v>69</v>
      </c>
      <c r="F13" s="55"/>
      <c r="G13" s="34" t="s">
        <v>5</v>
      </c>
      <c r="H13" s="35"/>
    </row>
    <row r="14" spans="1:11" ht="15.75" thickBot="1" x14ac:dyDescent="0.3">
      <c r="A14" s="60" t="s">
        <v>54</v>
      </c>
      <c r="B14" s="60"/>
      <c r="C14" s="4" t="s">
        <v>6</v>
      </c>
      <c r="D14" s="4"/>
      <c r="E14" s="55" t="s">
        <v>72</v>
      </c>
      <c r="F14" s="55"/>
      <c r="G14" s="34" t="s">
        <v>7</v>
      </c>
      <c r="H14" s="35"/>
    </row>
    <row r="15" spans="1:11" ht="18" customHeight="1" x14ac:dyDescent="0.25">
      <c r="A15" s="62" t="s">
        <v>56</v>
      </c>
      <c r="B15" s="63"/>
      <c r="C15" s="63"/>
      <c r="D15" s="63"/>
      <c r="E15" s="63"/>
      <c r="F15" s="63"/>
      <c r="G15" s="64"/>
      <c r="H15" s="35"/>
    </row>
    <row r="16" spans="1:11" ht="13.5" customHeight="1" x14ac:dyDescent="0.25">
      <c r="A16" s="65"/>
      <c r="B16" s="66"/>
      <c r="C16" s="67"/>
      <c r="D16" s="67"/>
      <c r="E16" s="67"/>
      <c r="F16" s="67"/>
      <c r="G16" s="68" t="s">
        <v>59</v>
      </c>
      <c r="H16" s="35"/>
    </row>
    <row r="17" spans="1:8" ht="15.75" thickBot="1" x14ac:dyDescent="0.3">
      <c r="A17" s="69" t="s">
        <v>57</v>
      </c>
      <c r="B17" s="70"/>
      <c r="C17" s="71" t="s">
        <v>73</v>
      </c>
      <c r="D17" s="71" t="s">
        <v>58</v>
      </c>
      <c r="E17" s="71" t="s">
        <v>8</v>
      </c>
      <c r="F17" s="71" t="s">
        <v>9</v>
      </c>
      <c r="G17" s="72" t="s">
        <v>60</v>
      </c>
      <c r="H17" s="35"/>
    </row>
    <row r="18" spans="1:8" ht="14.25" customHeight="1" x14ac:dyDescent="0.25">
      <c r="A18" s="3">
        <v>1</v>
      </c>
      <c r="B18" s="10" t="s">
        <v>10</v>
      </c>
      <c r="C18" s="20"/>
      <c r="D18" s="7"/>
      <c r="E18" s="7"/>
      <c r="F18" s="9"/>
      <c r="G18" s="38"/>
      <c r="H18" s="35"/>
    </row>
    <row r="19" spans="1:8" x14ac:dyDescent="0.25">
      <c r="A19" s="3"/>
      <c r="B19" s="6" t="s">
        <v>11</v>
      </c>
      <c r="C19" s="21">
        <v>1</v>
      </c>
      <c r="D19" s="7" t="s">
        <v>12</v>
      </c>
      <c r="E19" s="7">
        <v>1</v>
      </c>
      <c r="F19" s="27">
        <v>475</v>
      </c>
      <c r="G19" s="39">
        <f>+F19*E19*C19</f>
        <v>475</v>
      </c>
      <c r="H19" s="35"/>
    </row>
    <row r="20" spans="1:8" x14ac:dyDescent="0.25">
      <c r="A20" s="3"/>
      <c r="B20" s="6" t="s">
        <v>13</v>
      </c>
      <c r="C20" s="21">
        <v>1</v>
      </c>
      <c r="D20" s="7" t="s">
        <v>12</v>
      </c>
      <c r="E20" s="7">
        <v>1</v>
      </c>
      <c r="F20" s="27">
        <v>350</v>
      </c>
      <c r="G20" s="39">
        <f>+F20*E20*C20</f>
        <v>350</v>
      </c>
      <c r="H20" s="35"/>
    </row>
    <row r="21" spans="1:8" x14ac:dyDescent="0.25">
      <c r="A21" s="3"/>
      <c r="B21" s="6" t="s">
        <v>14</v>
      </c>
      <c r="C21" s="21">
        <v>1</v>
      </c>
      <c r="D21" s="7" t="s">
        <v>12</v>
      </c>
      <c r="E21" s="7">
        <v>1</v>
      </c>
      <c r="F21" s="27">
        <v>295</v>
      </c>
      <c r="G21" s="39">
        <f>+F21*E21*C21</f>
        <v>295</v>
      </c>
      <c r="H21" s="35"/>
    </row>
    <row r="22" spans="1:8" x14ac:dyDescent="0.25">
      <c r="A22" s="3"/>
      <c r="B22" s="6" t="s">
        <v>15</v>
      </c>
      <c r="C22" s="21">
        <v>1</v>
      </c>
      <c r="D22" s="7" t="s">
        <v>12</v>
      </c>
      <c r="E22" s="7">
        <v>1</v>
      </c>
      <c r="F22" s="27">
        <v>265</v>
      </c>
      <c r="G22" s="39">
        <f>+F22*E22*C22</f>
        <v>265</v>
      </c>
      <c r="H22" s="35"/>
    </row>
    <row r="23" spans="1:8" x14ac:dyDescent="0.25">
      <c r="A23" s="5"/>
      <c r="B23" s="11" t="s">
        <v>16</v>
      </c>
      <c r="C23" s="22"/>
      <c r="D23" s="8"/>
      <c r="E23" s="8"/>
      <c r="F23" s="28"/>
      <c r="G23" s="29">
        <f>+G19+G20+G21+G22</f>
        <v>1385</v>
      </c>
      <c r="H23" s="35"/>
    </row>
    <row r="24" spans="1:8" ht="5.25" customHeight="1" x14ac:dyDescent="0.25">
      <c r="A24" s="5"/>
      <c r="B24" s="11"/>
      <c r="C24" s="22"/>
      <c r="D24" s="8"/>
      <c r="E24" s="8"/>
      <c r="F24" s="28"/>
      <c r="G24" s="29"/>
      <c r="H24" s="35"/>
    </row>
    <row r="25" spans="1:8" ht="14.25" customHeight="1" x14ac:dyDescent="0.25">
      <c r="A25" s="2">
        <v>2</v>
      </c>
      <c r="B25" s="10" t="s">
        <v>17</v>
      </c>
      <c r="C25" s="20"/>
      <c r="D25" s="7"/>
      <c r="E25" s="7"/>
      <c r="F25" s="27"/>
      <c r="G25" s="39"/>
      <c r="H25" s="35"/>
    </row>
    <row r="26" spans="1:8" ht="12.75" customHeight="1" x14ac:dyDescent="0.25">
      <c r="A26" s="3"/>
      <c r="B26" s="6" t="s">
        <v>18</v>
      </c>
      <c r="C26" s="23">
        <v>0.08</v>
      </c>
      <c r="D26" s="7" t="s">
        <v>19</v>
      </c>
      <c r="E26" s="7">
        <v>1</v>
      </c>
      <c r="F26" s="27">
        <v>23500</v>
      </c>
      <c r="G26" s="39">
        <f>+F26*E26*C26</f>
        <v>1880</v>
      </c>
      <c r="H26" s="35"/>
    </row>
    <row r="27" spans="1:8" ht="12.75" customHeight="1" x14ac:dyDescent="0.25">
      <c r="A27" s="3"/>
      <c r="B27" s="6" t="s">
        <v>20</v>
      </c>
      <c r="C27" s="23">
        <v>1.2</v>
      </c>
      <c r="D27" s="7" t="s">
        <v>21</v>
      </c>
      <c r="E27" s="7"/>
      <c r="F27" s="27">
        <v>2500</v>
      </c>
      <c r="G27" s="39">
        <f t="shared" ref="G27:G33" si="0">+F27*C27</f>
        <v>3000</v>
      </c>
      <c r="H27" s="35"/>
    </row>
    <row r="28" spans="1:8" x14ac:dyDescent="0.25">
      <c r="A28" s="2"/>
      <c r="B28" s="6" t="s">
        <v>22</v>
      </c>
      <c r="C28" s="23">
        <v>0.6</v>
      </c>
      <c r="D28" s="7" t="s">
        <v>21</v>
      </c>
      <c r="E28" s="7"/>
      <c r="F28" s="27">
        <v>2550</v>
      </c>
      <c r="G28" s="39">
        <f t="shared" si="0"/>
        <v>1530</v>
      </c>
      <c r="H28" s="35"/>
    </row>
    <row r="29" spans="1:8" x14ac:dyDescent="0.25">
      <c r="A29" s="3"/>
      <c r="B29" s="6" t="s">
        <v>23</v>
      </c>
      <c r="C29" s="20">
        <v>0.12770000000000001</v>
      </c>
      <c r="D29" s="7" t="s">
        <v>24</v>
      </c>
      <c r="E29" s="7"/>
      <c r="F29" s="27">
        <v>930</v>
      </c>
      <c r="G29" s="39">
        <f t="shared" si="0"/>
        <v>118.76100000000001</v>
      </c>
      <c r="H29" s="35"/>
    </row>
    <row r="30" spans="1:8" x14ac:dyDescent="0.25">
      <c r="A30" s="3"/>
      <c r="B30" s="6" t="s">
        <v>25</v>
      </c>
      <c r="C30" s="23">
        <v>0.1159</v>
      </c>
      <c r="D30" s="7" t="s">
        <v>26</v>
      </c>
      <c r="E30" s="7">
        <v>1</v>
      </c>
      <c r="F30" s="27">
        <v>875</v>
      </c>
      <c r="G30" s="39">
        <f t="shared" si="0"/>
        <v>101.41250000000001</v>
      </c>
      <c r="H30" s="35"/>
    </row>
    <row r="31" spans="1:8" x14ac:dyDescent="0.25">
      <c r="A31" s="2"/>
      <c r="B31" s="6" t="s">
        <v>27</v>
      </c>
      <c r="C31" s="20">
        <v>9.7900000000000001E-2</v>
      </c>
      <c r="D31" s="7" t="s">
        <v>28</v>
      </c>
      <c r="E31" s="7"/>
      <c r="F31" s="27">
        <v>1550</v>
      </c>
      <c r="G31" s="39">
        <f t="shared" si="0"/>
        <v>151.745</v>
      </c>
      <c r="H31" s="35"/>
    </row>
    <row r="32" spans="1:8" x14ac:dyDescent="0.25">
      <c r="A32" s="3"/>
      <c r="B32" s="6" t="s">
        <v>29</v>
      </c>
      <c r="C32" s="24">
        <v>2.8</v>
      </c>
      <c r="D32" s="7" t="s">
        <v>30</v>
      </c>
      <c r="E32" s="7"/>
      <c r="F32" s="27">
        <v>241.1</v>
      </c>
      <c r="G32" s="39">
        <f t="shared" si="0"/>
        <v>675.07999999999993</v>
      </c>
      <c r="H32" s="35"/>
    </row>
    <row r="33" spans="1:8" x14ac:dyDescent="0.25">
      <c r="A33" s="2"/>
      <c r="B33" s="6" t="s">
        <v>31</v>
      </c>
      <c r="C33" s="23">
        <v>1</v>
      </c>
      <c r="D33" s="7" t="s">
        <v>12</v>
      </c>
      <c r="E33" s="7"/>
      <c r="F33" s="27">
        <v>75</v>
      </c>
      <c r="G33" s="39">
        <f t="shared" si="0"/>
        <v>75</v>
      </c>
      <c r="H33" s="35"/>
    </row>
    <row r="34" spans="1:8" x14ac:dyDescent="0.25">
      <c r="A34" s="5"/>
      <c r="B34" s="11" t="s">
        <v>32</v>
      </c>
      <c r="C34" s="25"/>
      <c r="D34" s="8"/>
      <c r="E34" s="8"/>
      <c r="F34" s="28"/>
      <c r="G34" s="30">
        <f>+G26+G27+G28+G29+G30+G31+G32+G33</f>
        <v>7531.9985000000006</v>
      </c>
      <c r="H34" s="35"/>
    </row>
    <row r="35" spans="1:8" ht="6.75" customHeight="1" x14ac:dyDescent="0.25">
      <c r="A35" s="5"/>
      <c r="B35" s="11"/>
      <c r="C35" s="25"/>
      <c r="D35" s="8"/>
      <c r="E35" s="8"/>
      <c r="F35" s="28"/>
      <c r="G35" s="30"/>
      <c r="H35" s="35"/>
    </row>
    <row r="36" spans="1:8" x14ac:dyDescent="0.25">
      <c r="A36" s="2">
        <v>3</v>
      </c>
      <c r="B36" s="6" t="s">
        <v>33</v>
      </c>
      <c r="C36" s="23">
        <v>0.32129999999999997</v>
      </c>
      <c r="D36" s="7" t="s">
        <v>34</v>
      </c>
      <c r="E36" s="7"/>
      <c r="F36" s="27">
        <v>750</v>
      </c>
      <c r="G36" s="39">
        <f>+F36*C36</f>
        <v>240.97499999999999</v>
      </c>
      <c r="H36" s="35"/>
    </row>
    <row r="37" spans="1:8" x14ac:dyDescent="0.25">
      <c r="A37" s="3"/>
      <c r="B37" s="6" t="s">
        <v>35</v>
      </c>
      <c r="C37" s="23">
        <v>0.41420000000000001</v>
      </c>
      <c r="D37" s="7" t="s">
        <v>34</v>
      </c>
      <c r="E37" s="7">
        <v>2</v>
      </c>
      <c r="F37" s="27">
        <v>750</v>
      </c>
      <c r="G37" s="39">
        <f t="shared" ref="G37:G45" si="1">+F37*C37</f>
        <v>310.65000000000003</v>
      </c>
      <c r="H37" s="35"/>
    </row>
    <row r="38" spans="1:8" x14ac:dyDescent="0.25">
      <c r="A38" s="3">
        <v>4</v>
      </c>
      <c r="B38" s="6" t="s">
        <v>36</v>
      </c>
      <c r="C38" s="23">
        <v>1.1243000000000001</v>
      </c>
      <c r="D38" s="7" t="s">
        <v>34</v>
      </c>
      <c r="E38" s="7"/>
      <c r="F38" s="27">
        <v>750</v>
      </c>
      <c r="G38" s="39">
        <f t="shared" si="1"/>
        <v>843.22500000000002</v>
      </c>
      <c r="H38" s="35"/>
    </row>
    <row r="39" spans="1:8" x14ac:dyDescent="0.25">
      <c r="A39" s="3"/>
      <c r="B39" s="6" t="s">
        <v>37</v>
      </c>
      <c r="C39" s="40">
        <v>0.16220000000000001</v>
      </c>
      <c r="D39" s="7" t="s">
        <v>38</v>
      </c>
      <c r="E39" s="7"/>
      <c r="F39" s="27">
        <v>750</v>
      </c>
      <c r="G39" s="39">
        <f t="shared" si="1"/>
        <v>121.65</v>
      </c>
      <c r="H39" s="35"/>
    </row>
    <row r="40" spans="1:8" x14ac:dyDescent="0.25">
      <c r="A40" s="3"/>
      <c r="B40" s="6" t="s">
        <v>39</v>
      </c>
      <c r="C40" s="40">
        <v>0.24</v>
      </c>
      <c r="D40" s="7" t="s">
        <v>38</v>
      </c>
      <c r="E40" s="7"/>
      <c r="F40" s="27">
        <v>750</v>
      </c>
      <c r="G40" s="39">
        <f t="shared" si="1"/>
        <v>180</v>
      </c>
      <c r="H40" s="35"/>
    </row>
    <row r="41" spans="1:8" x14ac:dyDescent="0.25">
      <c r="A41" s="3"/>
      <c r="B41" s="6" t="s">
        <v>40</v>
      </c>
      <c r="C41" s="23">
        <v>0.61419999999999997</v>
      </c>
      <c r="D41" s="7" t="s">
        <v>38</v>
      </c>
      <c r="E41" s="7">
        <v>5</v>
      </c>
      <c r="F41" s="27">
        <v>750</v>
      </c>
      <c r="G41" s="39">
        <f>+F41*C41*E41</f>
        <v>2303.25</v>
      </c>
      <c r="H41" s="35"/>
    </row>
    <row r="42" spans="1:8" ht="15" customHeight="1" x14ac:dyDescent="0.25">
      <c r="A42" s="3"/>
      <c r="B42" s="12" t="s">
        <v>41</v>
      </c>
      <c r="C42" s="23">
        <v>1.3111999999999999</v>
      </c>
      <c r="D42" s="7" t="s">
        <v>38</v>
      </c>
      <c r="E42" s="7">
        <v>3</v>
      </c>
      <c r="F42" s="27">
        <v>750</v>
      </c>
      <c r="G42" s="39">
        <f>+F42*C42*E42</f>
        <v>2950.2</v>
      </c>
      <c r="H42" s="35"/>
    </row>
    <row r="43" spans="1:8" ht="13.5" customHeight="1" x14ac:dyDescent="0.25">
      <c r="A43" s="3"/>
      <c r="B43" s="12" t="s">
        <v>42</v>
      </c>
      <c r="C43" s="23">
        <v>0.72470000000000001</v>
      </c>
      <c r="D43" s="7" t="s">
        <v>38</v>
      </c>
      <c r="E43" s="7"/>
      <c r="F43" s="27">
        <v>750</v>
      </c>
      <c r="G43" s="39">
        <f>+F43*C43</f>
        <v>543.52499999999998</v>
      </c>
      <c r="H43" s="35"/>
    </row>
    <row r="44" spans="1:8" x14ac:dyDescent="0.25">
      <c r="A44" s="3"/>
      <c r="B44" s="6" t="s">
        <v>43</v>
      </c>
      <c r="C44" s="23">
        <v>0.16220000000000001</v>
      </c>
      <c r="D44" s="7" t="s">
        <v>38</v>
      </c>
      <c r="E44" s="7"/>
      <c r="F44" s="27">
        <v>750</v>
      </c>
      <c r="G44" s="39">
        <f t="shared" si="1"/>
        <v>121.65</v>
      </c>
      <c r="H44" s="35"/>
    </row>
    <row r="45" spans="1:8" x14ac:dyDescent="0.25">
      <c r="A45" s="3"/>
      <c r="B45" s="12" t="s">
        <v>44</v>
      </c>
      <c r="C45" s="23">
        <v>1.3111999999999999</v>
      </c>
      <c r="D45" s="7" t="s">
        <v>38</v>
      </c>
      <c r="E45" s="7"/>
      <c r="F45" s="27">
        <v>750</v>
      </c>
      <c r="G45" s="39">
        <f t="shared" si="1"/>
        <v>983.4</v>
      </c>
      <c r="H45" s="35"/>
    </row>
    <row r="46" spans="1:8" x14ac:dyDescent="0.25">
      <c r="A46" s="5"/>
      <c r="B46" s="11" t="s">
        <v>45</v>
      </c>
      <c r="C46" s="25"/>
      <c r="D46" s="8"/>
      <c r="E46" s="8"/>
      <c r="F46" s="28"/>
      <c r="G46" s="30">
        <f>+G36+G37+G38+G39+G40+G41+G42+G44+G45+G43</f>
        <v>8598.5249999999996</v>
      </c>
      <c r="H46" s="35"/>
    </row>
    <row r="47" spans="1:8" ht="8.25" customHeight="1" x14ac:dyDescent="0.25">
      <c r="A47" s="5"/>
      <c r="B47" s="11"/>
      <c r="C47" s="25"/>
      <c r="D47" s="8"/>
      <c r="E47" s="8"/>
      <c r="F47" s="28"/>
      <c r="G47" s="30"/>
      <c r="H47" s="35"/>
    </row>
    <row r="48" spans="1:8" ht="14.25" customHeight="1" x14ac:dyDescent="0.25">
      <c r="A48" s="2">
        <v>5</v>
      </c>
      <c r="B48" s="10" t="s">
        <v>46</v>
      </c>
      <c r="C48" s="23"/>
      <c r="D48" s="7"/>
      <c r="E48" s="7"/>
      <c r="F48" s="27"/>
      <c r="G48" s="39"/>
      <c r="H48" s="35"/>
    </row>
    <row r="49" spans="1:10" x14ac:dyDescent="0.25">
      <c r="A49" s="3"/>
      <c r="B49" s="6" t="s">
        <v>47</v>
      </c>
      <c r="C49" s="23">
        <v>2.7113</v>
      </c>
      <c r="D49" s="7" t="s">
        <v>38</v>
      </c>
      <c r="E49" s="7"/>
      <c r="F49" s="27">
        <v>750</v>
      </c>
      <c r="G49" s="39">
        <f>+F49*C49</f>
        <v>2033.4750000000001</v>
      </c>
      <c r="H49" s="35"/>
    </row>
    <row r="50" spans="1:10" x14ac:dyDescent="0.25">
      <c r="A50" s="3"/>
      <c r="B50" s="6" t="s">
        <v>48</v>
      </c>
      <c r="C50" s="23">
        <v>1.7262999999999999</v>
      </c>
      <c r="D50" s="7" t="s">
        <v>38</v>
      </c>
      <c r="E50" s="7"/>
      <c r="F50" s="27">
        <v>750</v>
      </c>
      <c r="G50" s="39">
        <f>+F50*C50</f>
        <v>1294.7249999999999</v>
      </c>
      <c r="H50" s="35"/>
    </row>
    <row r="51" spans="1:10" ht="15.75" thickBot="1" x14ac:dyDescent="0.3">
      <c r="A51" s="10" t="s">
        <v>45</v>
      </c>
      <c r="B51" s="17"/>
      <c r="C51" s="7"/>
      <c r="D51" s="7"/>
      <c r="E51" s="27"/>
      <c r="F51" s="41"/>
      <c r="G51" s="31">
        <f>G49+G50</f>
        <v>3328.2</v>
      </c>
      <c r="H51" s="35"/>
    </row>
    <row r="52" spans="1:10" ht="11.25" customHeight="1" thickBot="1" x14ac:dyDescent="0.3">
      <c r="A52" s="14"/>
      <c r="B52" s="14"/>
      <c r="C52" s="26"/>
      <c r="D52" s="26"/>
      <c r="E52" s="26"/>
      <c r="F52" s="14"/>
      <c r="G52" s="15"/>
      <c r="H52" s="35"/>
    </row>
    <row r="53" spans="1:10" x14ac:dyDescent="0.25">
      <c r="A53" s="56" t="s">
        <v>45</v>
      </c>
      <c r="B53" s="56"/>
      <c r="C53" s="56"/>
      <c r="D53" s="56"/>
      <c r="E53" s="56"/>
      <c r="F53" s="56"/>
      <c r="G53" s="32">
        <f>+G51+G46+G34+G23</f>
        <v>20843.7235</v>
      </c>
      <c r="H53" s="35"/>
    </row>
    <row r="54" spans="1:10" x14ac:dyDescent="0.25">
      <c r="A54" s="18" t="s">
        <v>49</v>
      </c>
      <c r="B54" s="18"/>
      <c r="C54" s="1"/>
      <c r="D54" s="1"/>
      <c r="E54" s="1"/>
      <c r="F54" s="18"/>
      <c r="G54" s="13">
        <f>+G53*5%</f>
        <v>1042.186175</v>
      </c>
      <c r="H54" s="35"/>
    </row>
    <row r="55" spans="1:10" x14ac:dyDescent="0.25">
      <c r="A55" s="53" t="s">
        <v>50</v>
      </c>
      <c r="B55" s="53"/>
      <c r="C55" s="53"/>
      <c r="D55" s="53"/>
      <c r="E55" s="53"/>
      <c r="F55" s="53"/>
      <c r="G55" s="13">
        <f>+G53*6%</f>
        <v>1250.6234099999999</v>
      </c>
      <c r="H55" s="35"/>
    </row>
    <row r="56" spans="1:10" ht="15.75" thickBot="1" x14ac:dyDescent="0.3">
      <c r="A56" s="57" t="s">
        <v>51</v>
      </c>
      <c r="B56" s="57"/>
      <c r="C56" s="57"/>
      <c r="D56" s="57"/>
      <c r="E56" s="57"/>
      <c r="F56" s="57"/>
      <c r="G56" s="16">
        <v>23131.53</v>
      </c>
      <c r="H56" s="35"/>
    </row>
    <row r="57" spans="1:10" s="35" customFormat="1" ht="6.75" customHeight="1" x14ac:dyDescent="0.25">
      <c r="A57" s="18"/>
      <c r="B57" s="3"/>
      <c r="C57" s="42"/>
      <c r="D57" s="43"/>
      <c r="E57" s="4"/>
      <c r="F57" s="3"/>
      <c r="G57" s="44"/>
      <c r="H57" s="45"/>
      <c r="I57" s="3"/>
      <c r="J57" s="46"/>
    </row>
    <row r="58" spans="1:10" x14ac:dyDescent="0.25">
      <c r="A58" s="47" t="s">
        <v>65</v>
      </c>
      <c r="B58" s="47"/>
      <c r="C58" s="48"/>
      <c r="D58" s="48"/>
      <c r="E58" s="48"/>
      <c r="F58" s="47"/>
      <c r="G58" s="47"/>
      <c r="H58" s="47"/>
      <c r="I58" s="47"/>
      <c r="J58" s="47"/>
    </row>
    <row r="59" spans="1:10" x14ac:dyDescent="0.25">
      <c r="A59" s="51" t="s">
        <v>61</v>
      </c>
      <c r="B59" s="51"/>
      <c r="C59" s="52"/>
      <c r="D59" s="52"/>
      <c r="E59" s="52"/>
      <c r="F59" s="35"/>
      <c r="G59" s="35"/>
      <c r="H59" s="35"/>
    </row>
    <row r="60" spans="1:10" x14ac:dyDescent="0.25">
      <c r="A60" s="35"/>
      <c r="B60" s="5"/>
      <c r="C60" s="50"/>
      <c r="D60" s="50"/>
      <c r="E60" s="50"/>
      <c r="F60" s="35"/>
      <c r="G60" s="19"/>
      <c r="H60" s="35"/>
    </row>
    <row r="61" spans="1:10" s="35" customFormat="1" x14ac:dyDescent="0.25">
      <c r="C61" s="36"/>
      <c r="D61" s="36"/>
      <c r="E61" s="36"/>
    </row>
    <row r="62" spans="1:10" x14ac:dyDescent="0.25">
      <c r="A62" s="35"/>
      <c r="B62" s="35"/>
      <c r="C62" s="36"/>
      <c r="D62" s="36"/>
      <c r="E62" s="36"/>
      <c r="F62" s="35"/>
      <c r="G62" s="35"/>
      <c r="H62" s="35"/>
    </row>
    <row r="63" spans="1:10" x14ac:dyDescent="0.25">
      <c r="A63" s="35"/>
      <c r="B63" s="35"/>
      <c r="C63" s="36"/>
      <c r="D63" s="36"/>
      <c r="E63" s="36"/>
      <c r="F63" s="35"/>
      <c r="G63" s="35"/>
      <c r="H63" s="35"/>
    </row>
    <row r="64" spans="1:10" x14ac:dyDescent="0.25">
      <c r="A64" s="35"/>
      <c r="B64" s="35"/>
      <c r="C64" s="36"/>
      <c r="D64" s="36"/>
      <c r="E64" s="36"/>
      <c r="F64" s="35"/>
      <c r="G64" s="35"/>
      <c r="H64" s="35"/>
    </row>
    <row r="65" spans="1:8" x14ac:dyDescent="0.25">
      <c r="A65" s="35"/>
      <c r="B65" s="35"/>
      <c r="C65" s="36"/>
      <c r="D65" s="36"/>
      <c r="E65" s="36"/>
      <c r="F65" s="35"/>
      <c r="G65" s="35"/>
      <c r="H65" s="35"/>
    </row>
    <row r="66" spans="1:8" x14ac:dyDescent="0.25">
      <c r="A66" s="35"/>
      <c r="B66" s="35"/>
      <c r="C66" s="36"/>
      <c r="D66" s="36"/>
      <c r="E66" s="36"/>
      <c r="F66" s="35"/>
      <c r="G66" s="35"/>
      <c r="H66" s="35"/>
    </row>
    <row r="67" spans="1:8" x14ac:dyDescent="0.25">
      <c r="A67" s="35"/>
      <c r="B67" s="35"/>
      <c r="C67" s="36"/>
      <c r="D67" s="36"/>
      <c r="E67" s="36"/>
      <c r="F67" s="35"/>
      <c r="G67" s="35"/>
      <c r="H67" s="35"/>
    </row>
  </sheetData>
  <mergeCells count="19">
    <mergeCell ref="A4:G4"/>
    <mergeCell ref="A5:G5"/>
    <mergeCell ref="A6:G6"/>
    <mergeCell ref="A9:B9"/>
    <mergeCell ref="E9:F9"/>
    <mergeCell ref="E8:F8"/>
    <mergeCell ref="A56:F56"/>
    <mergeCell ref="C11:D11"/>
    <mergeCell ref="E11:F11"/>
    <mergeCell ref="E12:F12"/>
    <mergeCell ref="E13:F13"/>
    <mergeCell ref="A14:B14"/>
    <mergeCell ref="E14:F14"/>
    <mergeCell ref="A15:G15"/>
    <mergeCell ref="A10:B10"/>
    <mergeCell ref="C10:D10"/>
    <mergeCell ref="E10:F10"/>
    <mergeCell ref="A53:F53"/>
    <mergeCell ref="A55:F5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URPE4</dc:creator>
  <cp:lastModifiedBy>Ysabel Calderon</cp:lastModifiedBy>
  <dcterms:created xsi:type="dcterms:W3CDTF">2022-11-16T17:42:55Z</dcterms:created>
  <dcterms:modified xsi:type="dcterms:W3CDTF">2024-05-08T14:11:00Z</dcterms:modified>
</cp:coreProperties>
</file>