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1"/>
  </bookViews>
  <sheets>
    <sheet name="Hoja1" sheetId="1" r:id="rId1"/>
    <sheet name="Hoja1 (2)" sheetId="2" r:id="rId2"/>
  </sheets>
  <definedNames>
    <definedName name="_xlnm.Print_Area" localSheetId="0">'Hoja1'!$A$1:$J$132</definedName>
    <definedName name="_xlnm.Print_Area" localSheetId="1">'Hoja1 (2)'!$A$1:$J$70</definedName>
    <definedName name="_xlnm.Print_Titles" localSheetId="0">'Hoja1'!$8:$25</definedName>
    <definedName name="_xlnm.Print_Titles" localSheetId="1">'Hoja1 (2)'!$8:$25</definedName>
  </definedNames>
  <calcPr fullCalcOnLoad="1"/>
</workbook>
</file>

<file path=xl/sharedStrings.xml><?xml version="1.0" encoding="utf-8"?>
<sst xmlns="http://schemas.openxmlformats.org/spreadsheetml/2006/main" count="317" uniqueCount="137">
  <si>
    <t>IV. Insumos      :</t>
  </si>
  <si>
    <t>II.Preparación de terreno:</t>
  </si>
  <si>
    <t>III. Mano de Obra:</t>
  </si>
  <si>
    <t>TOTAL</t>
  </si>
  <si>
    <t>GASTOS SEGURO AGRICOLA.</t>
  </si>
  <si>
    <t>SUBTOTAL</t>
  </si>
  <si>
    <t>Hom-Día</t>
  </si>
  <si>
    <t>26. Enseronada</t>
  </si>
  <si>
    <t>25. Clasificación</t>
  </si>
  <si>
    <t>24. Mojada</t>
  </si>
  <si>
    <t>22. Amarre de Sarta</t>
  </si>
  <si>
    <t>V</t>
  </si>
  <si>
    <t>19. Desbotone y Deshije</t>
  </si>
  <si>
    <t>18. Desyerbo (manual)</t>
  </si>
  <si>
    <t xml:space="preserve">     Tamarón)</t>
  </si>
  <si>
    <t xml:space="preserve">    (0.0737 kg Ridomil + 0.0057 Lt</t>
  </si>
  <si>
    <t xml:space="preserve">17. Aplicación Pesticidas </t>
  </si>
  <si>
    <t>IV</t>
  </si>
  <si>
    <t>16. Riego</t>
  </si>
  <si>
    <t>14. Desbotone y Deshije</t>
  </si>
  <si>
    <t>13. Desyerbo (manual)</t>
  </si>
  <si>
    <t xml:space="preserve">    (0.0747 kg Ridomil + 0.0057 Lt</t>
  </si>
  <si>
    <t xml:space="preserve">12. Aplicación Pesticidas </t>
  </si>
  <si>
    <t>11. Aporque (Manual</t>
  </si>
  <si>
    <t>III</t>
  </si>
  <si>
    <t>10. Riego</t>
  </si>
  <si>
    <t>Tarea</t>
  </si>
  <si>
    <t>9.  Pase Cultivador</t>
  </si>
  <si>
    <t>8.  Desyerbo (manual)</t>
  </si>
  <si>
    <t xml:space="preserve">7.  Aplicación Pesticidas </t>
  </si>
  <si>
    <t>5.  Riego</t>
  </si>
  <si>
    <t>II</t>
  </si>
  <si>
    <t>4.  Trasplante (manual)</t>
  </si>
  <si>
    <t xml:space="preserve"> .2 Cruce (mecanizado)</t>
  </si>
  <si>
    <t xml:space="preserve"> .1 Corte (mecanizado)</t>
  </si>
  <si>
    <t>3.  Preparación del Terreno</t>
  </si>
  <si>
    <t xml:space="preserve">     Dithane)</t>
  </si>
  <si>
    <t xml:space="preserve">    (0.0917 Lb Furadan + 0.1057 Kg</t>
  </si>
  <si>
    <t>I</t>
  </si>
  <si>
    <t xml:space="preserve"> .4 Hechura de Canteros</t>
  </si>
  <si>
    <t xml:space="preserve"> .3 Rastra  (mecanizado)</t>
  </si>
  <si>
    <t>2.  Preparación del Semillero</t>
  </si>
  <si>
    <t>-</t>
  </si>
  <si>
    <t xml:space="preserve"> .1 Semilla</t>
  </si>
  <si>
    <t>1.  Insumos</t>
  </si>
  <si>
    <t xml:space="preserve">  (RD$)</t>
  </si>
  <si>
    <t>/Unidad</t>
  </si>
  <si>
    <t xml:space="preserve"> Unidad</t>
  </si>
  <si>
    <t xml:space="preserve"> Mes</t>
  </si>
  <si>
    <t xml:space="preserve">  Costo</t>
  </si>
  <si>
    <t xml:space="preserve"> Valor</t>
  </si>
  <si>
    <t>Negro Olor</t>
  </si>
  <si>
    <t xml:space="preserve"> CARAC. ESPECIAL</t>
  </si>
  <si>
    <t>A</t>
  </si>
  <si>
    <t xml:space="preserve"> CLASIF. TERRENO</t>
  </si>
  <si>
    <t>8 Horas</t>
  </si>
  <si>
    <t>HOMBRE-DIA</t>
  </si>
  <si>
    <t>Mecanizado</t>
  </si>
  <si>
    <t xml:space="preserve"> PREP. TERRENO..</t>
  </si>
  <si>
    <t>Alto</t>
  </si>
  <si>
    <t xml:space="preserve"> NIVEL INSUMOS...</t>
  </si>
  <si>
    <t>QQ 110 Lb</t>
  </si>
  <si>
    <t>Piloto Cubano</t>
  </si>
  <si>
    <t>Riego Bomba</t>
  </si>
  <si>
    <t xml:space="preserve"> ORIGEN DE AGUAS</t>
  </si>
  <si>
    <t/>
  </si>
  <si>
    <t>REND NORMAL</t>
  </si>
  <si>
    <t>Transplante</t>
  </si>
  <si>
    <t xml:space="preserve"> METODO SIEMBRA.</t>
  </si>
  <si>
    <t xml:space="preserve"> FECHA COSECHA..</t>
  </si>
  <si>
    <t>RENDIMIENTO</t>
  </si>
  <si>
    <t>VARIEDAD</t>
  </si>
  <si>
    <t xml:space="preserve"> FECHA SIEMBRA..</t>
  </si>
  <si>
    <t>0-70-1234A*</t>
  </si>
  <si>
    <t xml:space="preserve"> COSTO CODIGO...</t>
  </si>
  <si>
    <t>ENTREVISTAS...</t>
  </si>
  <si>
    <t xml:space="preserve"> CICLO..........</t>
  </si>
  <si>
    <t>Nacional</t>
  </si>
  <si>
    <t>AREA APLIC....</t>
  </si>
  <si>
    <t>Tabaco</t>
  </si>
  <si>
    <t xml:space="preserve"> RUBRO..........</t>
  </si>
  <si>
    <t>REGIONAL......</t>
  </si>
  <si>
    <t>Unidad</t>
  </si>
  <si>
    <t>Costo/</t>
  </si>
  <si>
    <t>5 Meses</t>
  </si>
  <si>
    <t>Litro</t>
  </si>
  <si>
    <t>GASTOS ADMINISTRATIVOS 2%</t>
  </si>
  <si>
    <t>FECHA  :</t>
  </si>
  <si>
    <t xml:space="preserve">       .1 Corte (mecanizado)</t>
  </si>
  <si>
    <t xml:space="preserve">       .2 Cruce (mecanizado)</t>
  </si>
  <si>
    <t xml:space="preserve">       .3 Rastra  (Mecanizado)</t>
  </si>
  <si>
    <t xml:space="preserve">      .4 Surqueo (mecanizado)</t>
  </si>
  <si>
    <t>Coeficiente Técnico por Actividad</t>
  </si>
  <si>
    <t>Participación (%) por Actividad</t>
  </si>
  <si>
    <t>....................................................</t>
  </si>
  <si>
    <t>......................................</t>
  </si>
  <si>
    <t>PAGO INTERESES 8.0% ANUAL (5 meses 3.33%)</t>
  </si>
  <si>
    <t xml:space="preserve"> .7 Pago Agua INDRHI (5 Meses)</t>
  </si>
  <si>
    <t>2021</t>
  </si>
  <si>
    <t xml:space="preserve"> .2 Fertilizante ()</t>
  </si>
  <si>
    <t>ta</t>
  </si>
  <si>
    <t xml:space="preserve"> .3 Fungicidas (azocitrobin, oxiclruro de cobre, fosetil de aluminio)</t>
  </si>
  <si>
    <t xml:space="preserve"> .4 Fungicidas (sulfato de cobre, propamocarb)</t>
  </si>
  <si>
    <t xml:space="preserve"> .5 Insecticidas (clorpifo, emamectin benzoato, thiametozan+lambdacihal)</t>
  </si>
  <si>
    <t>lt</t>
  </si>
  <si>
    <t>466/ta</t>
  </si>
  <si>
    <t>70/ta</t>
  </si>
  <si>
    <t>1qq/ta</t>
  </si>
  <si>
    <t>6.  Fertilizante 15-15-15-5S</t>
  </si>
  <si>
    <t>Apicación fertilizant</t>
  </si>
  <si>
    <t>150/ta</t>
  </si>
  <si>
    <t>15. Recolección y encujado</t>
  </si>
  <si>
    <t>20. Recolección y encujado</t>
  </si>
  <si>
    <t>21. Recolección y encujado</t>
  </si>
  <si>
    <t>23 Entroje</t>
  </si>
  <si>
    <t>360sartas</t>
  </si>
  <si>
    <t xml:space="preserve"> .6 Insecticida (monarca)</t>
  </si>
  <si>
    <t>QQ</t>
  </si>
  <si>
    <t xml:space="preserve"> .5 Mano de obra /40días</t>
  </si>
  <si>
    <t xml:space="preserve"> .6 Fertilizante 10-18-15)</t>
  </si>
  <si>
    <t xml:space="preserve"> .7 Aplicación Fungicidas/suelo</t>
  </si>
  <si>
    <t xml:space="preserve"> .8 Aplicación Fungicidas</t>
  </si>
  <si>
    <t>kg</t>
  </si>
  <si>
    <t xml:space="preserve"> .* Regada de Semillas</t>
  </si>
  <si>
    <t xml:space="preserve"> .* Riegos</t>
  </si>
  <si>
    <t xml:space="preserve"> .* Aplicación Pesticidas</t>
  </si>
  <si>
    <t xml:space="preserve"> .* Desyerbo</t>
  </si>
  <si>
    <t>Kg</t>
  </si>
  <si>
    <t>I. Semillero:</t>
  </si>
  <si>
    <t>Cantidad</t>
  </si>
  <si>
    <t>Departamento de Economía Agropecuaria y Estadísticas</t>
  </si>
  <si>
    <t>Viceministerio de Planificación Sectorial Agropecuaria</t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</si>
  <si>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Los datos recibidos son adaptados al  formato de presentación de los Costos de Producción que elabora el Departamento de Economia Agropecuaria y Estadisticas.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</si>
  <si>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Intituto del Tabaco  (INTABACO), 2021.</t>
    </r>
  </si>
  <si>
    <t xml:space="preserve">  Componente del costo</t>
  </si>
  <si>
    <t>Costos variables de producción de Tabaco, 2021 (RD$/tarea)</t>
  </si>
  <si>
    <t xml:space="preserve">       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</si>
</sst>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General_)"/>
    <numFmt numFmtId="195" formatCode="0.00_)"/>
    <numFmt numFmtId="196" formatCode="0.0000_)"/>
    <numFmt numFmtId="197" formatCode="0_)"/>
    <numFmt numFmtId="198" formatCode="#,##0.0000_);\(#,##0.0000\)"/>
    <numFmt numFmtId="199" formatCode="&quot;RD$&quot;#,##0.00"/>
    <numFmt numFmtId="200" formatCode="_-* #,##0_-;\-* #,##0_-;_-* &quot;-&quot;??_-;_-@_-"/>
    <numFmt numFmtId="201" formatCode="#,##0.00_ ;\-#,##0.00\ "/>
    <numFmt numFmtId="202" formatCode="0.000"/>
    <numFmt numFmtId="203" formatCode="0.0"/>
    <numFmt numFmtId="204" formatCode="0.0%"/>
    <numFmt numFmtId="205" formatCode="[$-C0A]dddd\,\ d&quot; de &quot;mmmm&quot; de &quot;yyyy"/>
  </numFmts>
  <fonts count="51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9"/>
      <name val="Arial Narrow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9" fontId="1" fillId="0" borderId="0" xfId="54" applyFont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9" fontId="1" fillId="33" borderId="0" xfId="54" applyFont="1" applyFill="1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2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9" fontId="24" fillId="33" borderId="0" xfId="54" applyFont="1" applyFill="1" applyAlignment="1">
      <alignment horizontal="center"/>
    </xf>
    <xf numFmtId="0" fontId="24" fillId="33" borderId="0" xfId="0" applyFont="1" applyFill="1" applyBorder="1" applyAlignment="1" applyProtection="1">
      <alignment horizontal="fill"/>
      <protection/>
    </xf>
    <xf numFmtId="0" fontId="24" fillId="33" borderId="0" xfId="0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9" fontId="24" fillId="0" borderId="0" xfId="54" applyFont="1" applyAlignment="1">
      <alignment horizontal="center"/>
    </xf>
    <xf numFmtId="39" fontId="1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201" fontId="1" fillId="33" borderId="0" xfId="0" applyNumberFormat="1" applyFont="1" applyFill="1" applyAlignment="1">
      <alignment/>
    </xf>
    <xf numFmtId="0" fontId="24" fillId="33" borderId="0" xfId="0" applyFont="1" applyFill="1" applyBorder="1" applyAlignment="1" applyProtection="1">
      <alignment horizontal="left"/>
      <protection/>
    </xf>
    <xf numFmtId="9" fontId="24" fillId="33" borderId="0" xfId="54" applyFont="1" applyFill="1" applyBorder="1" applyAlignment="1">
      <alignment horizontal="center"/>
    </xf>
    <xf numFmtId="39" fontId="27" fillId="33" borderId="0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>
      <alignment/>
    </xf>
    <xf numFmtId="0" fontId="50" fillId="34" borderId="10" xfId="0" applyFont="1" applyFill="1" applyBorder="1" applyAlignment="1" applyProtection="1">
      <alignment horizontal="left"/>
      <protection/>
    </xf>
    <xf numFmtId="0" fontId="50" fillId="34" borderId="11" xfId="0" applyFont="1" applyFill="1" applyBorder="1" applyAlignment="1" applyProtection="1">
      <alignment horizontal="left"/>
      <protection/>
    </xf>
    <xf numFmtId="0" fontId="24" fillId="34" borderId="12" xfId="0" applyFont="1" applyFill="1" applyBorder="1" applyAlignment="1" applyProtection="1">
      <alignment horizontal="fill"/>
      <protection/>
    </xf>
    <xf numFmtId="0" fontId="24" fillId="34" borderId="13" xfId="0" applyFont="1" applyFill="1" applyBorder="1" applyAlignment="1" applyProtection="1">
      <alignment horizontal="fill"/>
      <protection/>
    </xf>
    <xf numFmtId="9" fontId="3" fillId="33" borderId="0" xfId="54" applyFont="1" applyFill="1" applyAlignment="1">
      <alignment horizontal="center"/>
    </xf>
    <xf numFmtId="0" fontId="24" fillId="34" borderId="14" xfId="0" applyFont="1" applyFill="1" applyBorder="1" applyAlignment="1" applyProtection="1">
      <alignment horizontal="fill"/>
      <protection/>
    </xf>
    <xf numFmtId="10" fontId="50" fillId="34" borderId="15" xfId="0" applyNumberFormat="1" applyFont="1" applyFill="1" applyBorder="1" applyAlignment="1" applyProtection="1">
      <alignment/>
      <protection/>
    </xf>
    <xf numFmtId="10" fontId="50" fillId="34" borderId="16" xfId="0" applyNumberFormat="1" applyFont="1" applyFill="1" applyBorder="1" applyAlignment="1" applyProtection="1">
      <alignment/>
      <protection/>
    </xf>
    <xf numFmtId="0" fontId="24" fillId="34" borderId="17" xfId="0" applyFont="1" applyFill="1" applyBorder="1" applyAlignment="1" applyProtection="1">
      <alignment horizontal="fill"/>
      <protection/>
    </xf>
    <xf numFmtId="7" fontId="50" fillId="34" borderId="18" xfId="0" applyNumberFormat="1" applyFont="1" applyFill="1" applyBorder="1" applyAlignment="1" applyProtection="1">
      <alignment/>
      <protection/>
    </xf>
    <xf numFmtId="7" fontId="50" fillId="34" borderId="19" xfId="0" applyNumberFormat="1" applyFont="1" applyFill="1" applyBorder="1" applyAlignment="1" applyProtection="1">
      <alignment/>
      <protection/>
    </xf>
    <xf numFmtId="0" fontId="24" fillId="34" borderId="20" xfId="0" applyFont="1" applyFill="1" applyBorder="1" applyAlignment="1" applyProtection="1">
      <alignment horizontal="fill"/>
      <protection/>
    </xf>
    <xf numFmtId="0" fontId="50" fillId="34" borderId="18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 applyProtection="1">
      <alignment horizontal="center"/>
      <protection/>
    </xf>
    <xf numFmtId="0" fontId="50" fillId="34" borderId="21" xfId="0" applyFont="1" applyFill="1" applyBorder="1" applyAlignment="1" applyProtection="1">
      <alignment horizontal="left"/>
      <protection/>
    </xf>
    <xf numFmtId="0" fontId="50" fillId="34" borderId="0" xfId="0" applyFont="1" applyFill="1" applyBorder="1" applyAlignment="1" applyProtection="1">
      <alignment horizontal="left"/>
      <protection/>
    </xf>
    <xf numFmtId="10" fontId="50" fillId="34" borderId="18" xfId="0" applyNumberFormat="1" applyFont="1" applyFill="1" applyBorder="1" applyAlignment="1" applyProtection="1">
      <alignment/>
      <protection/>
    </xf>
    <xf numFmtId="10" fontId="50" fillId="34" borderId="19" xfId="0" applyNumberFormat="1" applyFont="1" applyFill="1" applyBorder="1" applyAlignment="1" applyProtection="1">
      <alignment/>
      <protection/>
    </xf>
    <xf numFmtId="0" fontId="50" fillId="34" borderId="18" xfId="0" applyFont="1" applyFill="1" applyBorder="1" applyAlignment="1">
      <alignment/>
    </xf>
    <xf numFmtId="0" fontId="50" fillId="34" borderId="19" xfId="0" applyFont="1" applyFill="1" applyBorder="1" applyAlignment="1">
      <alignment/>
    </xf>
    <xf numFmtId="0" fontId="3" fillId="33" borderId="0" xfId="0" applyFont="1" applyFill="1" applyAlignment="1">
      <alignment/>
    </xf>
    <xf numFmtId="9" fontId="1" fillId="33" borderId="0" xfId="0" applyNumberFormat="1" applyFont="1" applyFill="1" applyAlignment="1">
      <alignment/>
    </xf>
    <xf numFmtId="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1" fillId="33" borderId="0" xfId="54" applyNumberFormat="1" applyFont="1" applyFill="1" applyAlignment="1">
      <alignment horizontal="center"/>
    </xf>
    <xf numFmtId="0" fontId="28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/>
    </xf>
    <xf numFmtId="9" fontId="5" fillId="33" borderId="0" xfId="54" applyFont="1" applyFill="1" applyAlignment="1">
      <alignment horizontal="center"/>
    </xf>
    <xf numFmtId="0" fontId="29" fillId="33" borderId="0" xfId="0" applyFont="1" applyFill="1" applyAlignment="1">
      <alignment horizontal="center" vertical="center"/>
    </xf>
    <xf numFmtId="0" fontId="29" fillId="35" borderId="0" xfId="0" applyFont="1" applyFill="1" applyAlignment="1">
      <alignment/>
    </xf>
    <xf numFmtId="0" fontId="29" fillId="35" borderId="0" xfId="0" applyFont="1" applyFill="1" applyAlignment="1" applyProtection="1">
      <alignment horizontal="left"/>
      <protection/>
    </xf>
    <xf numFmtId="0" fontId="30" fillId="35" borderId="0" xfId="0" applyFont="1" applyFill="1" applyAlignment="1">
      <alignment/>
    </xf>
    <xf numFmtId="9" fontId="30" fillId="35" borderId="0" xfId="54" applyFont="1" applyFill="1" applyAlignment="1">
      <alignment horizontal="center"/>
    </xf>
    <xf numFmtId="0" fontId="30" fillId="33" borderId="0" xfId="0" applyFont="1" applyFill="1" applyAlignment="1" applyProtection="1">
      <alignment horizontal="left"/>
      <protection/>
    </xf>
    <xf numFmtId="0" fontId="30" fillId="33" borderId="0" xfId="0" applyFont="1" applyFill="1" applyAlignment="1">
      <alignment/>
    </xf>
    <xf numFmtId="9" fontId="29" fillId="33" borderId="0" xfId="54" applyFont="1" applyFill="1" applyAlignment="1" applyProtection="1">
      <alignment horizontal="left"/>
      <protection/>
    </xf>
    <xf numFmtId="9" fontId="30" fillId="33" borderId="0" xfId="54" applyFont="1" applyFill="1" applyAlignment="1" applyProtection="1">
      <alignment horizontal="left"/>
      <protection/>
    </xf>
    <xf numFmtId="0" fontId="30" fillId="33" borderId="0" xfId="0" applyFont="1" applyFill="1" applyAlignment="1" applyProtection="1">
      <alignment horizontal="center"/>
      <protection/>
    </xf>
    <xf numFmtId="9" fontId="30" fillId="33" borderId="0" xfId="54" applyFont="1" applyFill="1" applyAlignment="1">
      <alignment horizontal="left"/>
    </xf>
    <xf numFmtId="195" fontId="30" fillId="33" borderId="0" xfId="0" applyNumberFormat="1" applyFont="1" applyFill="1" applyAlignment="1" applyProtection="1">
      <alignment/>
      <protection/>
    </xf>
    <xf numFmtId="39" fontId="30" fillId="33" borderId="0" xfId="0" applyNumberFormat="1" applyFont="1" applyFill="1" applyAlignment="1" applyProtection="1">
      <alignment/>
      <protection/>
    </xf>
    <xf numFmtId="198" fontId="30" fillId="33" borderId="0" xfId="0" applyNumberFormat="1" applyFont="1" applyFill="1" applyAlignment="1" applyProtection="1">
      <alignment horizontal="left"/>
      <protection/>
    </xf>
    <xf numFmtId="39" fontId="30" fillId="33" borderId="0" xfId="0" applyNumberFormat="1" applyFont="1" applyFill="1" applyAlignment="1" applyProtection="1">
      <alignment horizontal="center"/>
      <protection/>
    </xf>
    <xf numFmtId="198" fontId="30" fillId="33" borderId="0" xfId="0" applyNumberFormat="1" applyFont="1" applyFill="1" applyAlignment="1" applyProtection="1">
      <alignment horizontal="center"/>
      <protection/>
    </xf>
    <xf numFmtId="195" fontId="30" fillId="33" borderId="0" xfId="0" applyNumberFormat="1" applyFont="1" applyFill="1" applyAlignment="1" applyProtection="1">
      <alignment horizontal="center"/>
      <protection/>
    </xf>
    <xf numFmtId="197" fontId="30" fillId="33" borderId="0" xfId="0" applyNumberFormat="1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center"/>
      <protection/>
    </xf>
    <xf numFmtId="49" fontId="29" fillId="33" borderId="0" xfId="0" applyNumberFormat="1" applyFont="1" applyFill="1" applyAlignment="1" applyProtection="1">
      <alignment horizontal="center"/>
      <protection/>
    </xf>
    <xf numFmtId="0" fontId="43" fillId="33" borderId="0" xfId="0" applyFont="1" applyFill="1" applyAlignment="1">
      <alignment/>
    </xf>
    <xf numFmtId="199" fontId="30" fillId="33" borderId="0" xfId="0" applyNumberFormat="1" applyFont="1" applyFill="1" applyAlignment="1" applyProtection="1">
      <alignment horizontal="left"/>
      <protection/>
    </xf>
    <xf numFmtId="0" fontId="35" fillId="35" borderId="11" xfId="0" applyFont="1" applyFill="1" applyBorder="1" applyAlignment="1">
      <alignment/>
    </xf>
    <xf numFmtId="0" fontId="35" fillId="35" borderId="0" xfId="0" applyFont="1" applyFill="1" applyBorder="1" applyAlignment="1">
      <alignment/>
    </xf>
    <xf numFmtId="0" fontId="35" fillId="35" borderId="22" xfId="0" applyFont="1" applyFill="1" applyBorder="1" applyAlignment="1">
      <alignment horizontal="center"/>
    </xf>
    <xf numFmtId="0" fontId="35" fillId="35" borderId="22" xfId="0" applyFont="1" applyFill="1" applyBorder="1" applyAlignment="1" applyProtection="1">
      <alignment horizontal="center"/>
      <protection/>
    </xf>
    <xf numFmtId="0" fontId="35" fillId="35" borderId="12" xfId="0" applyFont="1" applyFill="1" applyBorder="1" applyAlignment="1" applyProtection="1">
      <alignment horizontal="left"/>
      <protection/>
    </xf>
    <xf numFmtId="0" fontId="35" fillId="35" borderId="14" xfId="0" applyFont="1" applyFill="1" applyBorder="1" applyAlignment="1">
      <alignment/>
    </xf>
    <xf numFmtId="0" fontId="35" fillId="35" borderId="23" xfId="0" applyFont="1" applyFill="1" applyBorder="1" applyAlignment="1" applyProtection="1">
      <alignment horizontal="center"/>
      <protection/>
    </xf>
    <xf numFmtId="0" fontId="29" fillId="33" borderId="11" xfId="0" applyFont="1" applyFill="1" applyBorder="1" applyAlignment="1" applyProtection="1">
      <alignment horizontal="left"/>
      <protection/>
    </xf>
    <xf numFmtId="0" fontId="30" fillId="33" borderId="0" xfId="0" applyFont="1" applyFill="1" applyBorder="1" applyAlignment="1">
      <alignment/>
    </xf>
    <xf numFmtId="0" fontId="30" fillId="33" borderId="24" xfId="0" applyFont="1" applyFill="1" applyBorder="1" applyAlignment="1">
      <alignment/>
    </xf>
    <xf numFmtId="196" fontId="30" fillId="33" borderId="24" xfId="0" applyNumberFormat="1" applyFont="1" applyFill="1" applyBorder="1" applyAlignment="1" applyProtection="1">
      <alignment/>
      <protection/>
    </xf>
    <xf numFmtId="0" fontId="30" fillId="33" borderId="24" xfId="0" applyFont="1" applyFill="1" applyBorder="1" applyAlignment="1">
      <alignment horizontal="center"/>
    </xf>
    <xf numFmtId="39" fontId="30" fillId="33" borderId="24" xfId="0" applyNumberFormat="1" applyFont="1" applyFill="1" applyBorder="1" applyAlignment="1" applyProtection="1">
      <alignment/>
      <protection/>
    </xf>
    <xf numFmtId="0" fontId="30" fillId="33" borderId="19" xfId="0" applyFont="1" applyFill="1" applyBorder="1" applyAlignment="1">
      <alignment/>
    </xf>
    <xf numFmtId="9" fontId="30" fillId="33" borderId="16" xfId="54" applyFont="1" applyFill="1" applyBorder="1" applyAlignment="1">
      <alignment horizontal="center"/>
    </xf>
    <xf numFmtId="195" fontId="30" fillId="33" borderId="0" xfId="0" applyNumberFormat="1" applyFont="1" applyFill="1" applyBorder="1" applyAlignment="1" applyProtection="1">
      <alignment/>
      <protection/>
    </xf>
    <xf numFmtId="0" fontId="30" fillId="33" borderId="24" xfId="0" applyFont="1" applyFill="1" applyBorder="1" applyAlignment="1" applyProtection="1">
      <alignment/>
      <protection locked="0"/>
    </xf>
    <xf numFmtId="196" fontId="30" fillId="33" borderId="24" xfId="0" applyNumberFormat="1" applyFont="1" applyFill="1" applyBorder="1" applyAlignment="1" applyProtection="1">
      <alignment horizontal="center"/>
      <protection/>
    </xf>
    <xf numFmtId="0" fontId="30" fillId="33" borderId="24" xfId="0" applyFont="1" applyFill="1" applyBorder="1" applyAlignment="1" applyProtection="1">
      <alignment horizontal="center"/>
      <protection/>
    </xf>
    <xf numFmtId="39" fontId="30" fillId="33" borderId="24" xfId="0" applyNumberFormat="1" applyFont="1" applyFill="1" applyBorder="1" applyAlignment="1" applyProtection="1">
      <alignment horizontal="center"/>
      <protection/>
    </xf>
    <xf numFmtId="43" fontId="30" fillId="33" borderId="19" xfId="47" applyFont="1" applyFill="1" applyBorder="1" applyAlignment="1">
      <alignment/>
    </xf>
    <xf numFmtId="0" fontId="30" fillId="33" borderId="11" xfId="0" applyFont="1" applyFill="1" applyBorder="1" applyAlignment="1" applyProtection="1">
      <alignment horizontal="left"/>
      <protection/>
    </xf>
    <xf numFmtId="0" fontId="31" fillId="33" borderId="0" xfId="0" applyFont="1" applyFill="1" applyBorder="1" applyAlignment="1">
      <alignment/>
    </xf>
    <xf numFmtId="0" fontId="31" fillId="33" borderId="24" xfId="0" applyFont="1" applyFill="1" applyBorder="1" applyAlignment="1" applyProtection="1">
      <alignment/>
      <protection locked="0"/>
    </xf>
    <xf numFmtId="196" fontId="31" fillId="33" borderId="24" xfId="0" applyNumberFormat="1" applyFont="1" applyFill="1" applyBorder="1" applyAlignment="1" applyProtection="1">
      <alignment/>
      <protection/>
    </xf>
    <xf numFmtId="0" fontId="31" fillId="33" borderId="24" xfId="0" applyFont="1" applyFill="1" applyBorder="1" applyAlignment="1" applyProtection="1">
      <alignment horizontal="center"/>
      <protection/>
    </xf>
    <xf numFmtId="39" fontId="31" fillId="33" borderId="24" xfId="0" applyNumberFormat="1" applyFont="1" applyFill="1" applyBorder="1" applyAlignment="1" applyProtection="1">
      <alignment horizontal="center"/>
      <protection/>
    </xf>
    <xf numFmtId="43" fontId="31" fillId="33" borderId="19" xfId="47" applyFont="1" applyFill="1" applyBorder="1" applyAlignment="1">
      <alignment/>
    </xf>
    <xf numFmtId="9" fontId="31" fillId="33" borderId="16" xfId="54" applyFont="1" applyFill="1" applyBorder="1" applyAlignment="1">
      <alignment horizontal="center"/>
    </xf>
    <xf numFmtId="0" fontId="30" fillId="33" borderId="11" xfId="0" applyFont="1" applyFill="1" applyBorder="1" applyAlignment="1">
      <alignment/>
    </xf>
    <xf numFmtId="7" fontId="30" fillId="33" borderId="0" xfId="0" applyNumberFormat="1" applyFont="1" applyFill="1" applyBorder="1" applyAlignment="1" applyProtection="1">
      <alignment/>
      <protection/>
    </xf>
    <xf numFmtId="10" fontId="30" fillId="33" borderId="24" xfId="0" applyNumberFormat="1" applyFont="1" applyFill="1" applyBorder="1" applyAlignment="1" applyProtection="1">
      <alignment/>
      <protection/>
    </xf>
    <xf numFmtId="0" fontId="30" fillId="33" borderId="12" xfId="0" applyFont="1" applyFill="1" applyBorder="1" applyAlignment="1" applyProtection="1">
      <alignment horizontal="left"/>
      <protection/>
    </xf>
    <xf numFmtId="0" fontId="30" fillId="33" borderId="14" xfId="0" applyFont="1" applyFill="1" applyBorder="1" applyAlignment="1">
      <alignment/>
    </xf>
    <xf numFmtId="0" fontId="30" fillId="33" borderId="23" xfId="0" applyFont="1" applyFill="1" applyBorder="1" applyAlignment="1">
      <alignment/>
    </xf>
    <xf numFmtId="196" fontId="30" fillId="33" borderId="23" xfId="0" applyNumberFormat="1" applyFont="1" applyFill="1" applyBorder="1" applyAlignment="1" applyProtection="1">
      <alignment/>
      <protection/>
    </xf>
    <xf numFmtId="0" fontId="30" fillId="33" borderId="23" xfId="0" applyFont="1" applyFill="1" applyBorder="1" applyAlignment="1" applyProtection="1">
      <alignment horizontal="center"/>
      <protection/>
    </xf>
    <xf numFmtId="39" fontId="30" fillId="33" borderId="23" xfId="0" applyNumberFormat="1" applyFont="1" applyFill="1" applyBorder="1" applyAlignment="1" applyProtection="1">
      <alignment horizontal="center"/>
      <protection/>
    </xf>
    <xf numFmtId="43" fontId="30" fillId="33" borderId="20" xfId="47" applyFont="1" applyFill="1" applyBorder="1" applyAlignment="1">
      <alignment/>
    </xf>
    <xf numFmtId="9" fontId="30" fillId="33" borderId="13" xfId="54" applyFont="1" applyFill="1" applyBorder="1" applyAlignment="1">
      <alignment horizontal="center"/>
    </xf>
    <xf numFmtId="0" fontId="30" fillId="33" borderId="0" xfId="0" applyFont="1" applyFill="1" applyBorder="1" applyAlignment="1" applyProtection="1">
      <alignment horizontal="left"/>
      <protection/>
    </xf>
    <xf numFmtId="196" fontId="30" fillId="33" borderId="0" xfId="0" applyNumberFormat="1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 horizontal="center"/>
      <protection/>
    </xf>
    <xf numFmtId="39" fontId="30" fillId="33" borderId="0" xfId="0" applyNumberFormat="1" applyFont="1" applyFill="1" applyBorder="1" applyAlignment="1" applyProtection="1">
      <alignment/>
      <protection/>
    </xf>
    <xf numFmtId="9" fontId="30" fillId="33" borderId="0" xfId="54" applyFont="1" applyFill="1" applyBorder="1" applyAlignment="1">
      <alignment horizontal="center"/>
    </xf>
    <xf numFmtId="0" fontId="30" fillId="33" borderId="0" xfId="0" applyFont="1" applyFill="1" applyBorder="1" applyAlignment="1" applyProtection="1">
      <alignment horizontal="center"/>
      <protection/>
    </xf>
    <xf numFmtId="0" fontId="30" fillId="33" borderId="21" xfId="0" applyFont="1" applyFill="1" applyBorder="1" applyAlignment="1">
      <alignment/>
    </xf>
    <xf numFmtId="196" fontId="30" fillId="33" borderId="25" xfId="0" applyNumberFormat="1" applyFont="1" applyFill="1" applyBorder="1" applyAlignment="1" applyProtection="1">
      <alignment/>
      <protection/>
    </xf>
    <xf numFmtId="39" fontId="30" fillId="33" borderId="25" xfId="0" applyNumberFormat="1" applyFont="1" applyFill="1" applyBorder="1" applyAlignment="1" applyProtection="1">
      <alignment/>
      <protection/>
    </xf>
    <xf numFmtId="9" fontId="30" fillId="33" borderId="15" xfId="54" applyFont="1" applyFill="1" applyBorder="1" applyAlignment="1">
      <alignment horizontal="center"/>
    </xf>
    <xf numFmtId="0" fontId="30" fillId="33" borderId="11" xfId="0" applyFont="1" applyFill="1" applyBorder="1" applyAlignment="1" applyProtection="1">
      <alignment horizontal="left" vertical="center"/>
      <protection/>
    </xf>
    <xf numFmtId="195" fontId="30" fillId="33" borderId="24" xfId="0" applyNumberFormat="1" applyFont="1" applyFill="1" applyBorder="1" applyAlignment="1" applyProtection="1">
      <alignment horizontal="center"/>
      <protection/>
    </xf>
    <xf numFmtId="10" fontId="30" fillId="33" borderId="0" xfId="0" applyNumberFormat="1" applyFont="1" applyFill="1" applyBorder="1" applyAlignment="1" applyProtection="1">
      <alignment/>
      <protection/>
    </xf>
    <xf numFmtId="0" fontId="30" fillId="33" borderId="0" xfId="0" applyFont="1" applyFill="1" applyBorder="1" applyAlignment="1">
      <alignment horizontal="center"/>
    </xf>
    <xf numFmtId="43" fontId="30" fillId="33" borderId="0" xfId="47" applyFont="1" applyFill="1" applyAlignment="1">
      <alignment/>
    </xf>
    <xf numFmtId="9" fontId="30" fillId="33" borderId="0" xfId="54" applyFont="1" applyFill="1" applyAlignment="1">
      <alignment horizontal="center"/>
    </xf>
    <xf numFmtId="0" fontId="30" fillId="33" borderId="0" xfId="0" applyFont="1" applyFill="1" applyBorder="1" applyAlignment="1" applyProtection="1">
      <alignment/>
      <protection/>
    </xf>
    <xf numFmtId="0" fontId="30" fillId="33" borderId="10" xfId="0" applyFont="1" applyFill="1" applyBorder="1" applyAlignment="1">
      <alignment/>
    </xf>
    <xf numFmtId="7" fontId="30" fillId="33" borderId="21" xfId="0" applyNumberFormat="1" applyFont="1" applyFill="1" applyBorder="1" applyAlignment="1" applyProtection="1">
      <alignment/>
      <protection/>
    </xf>
    <xf numFmtId="10" fontId="30" fillId="33" borderId="25" xfId="0" applyNumberFormat="1" applyFont="1" applyFill="1" applyBorder="1" applyAlignment="1" applyProtection="1">
      <alignment/>
      <protection/>
    </xf>
    <xf numFmtId="0" fontId="30" fillId="33" borderId="25" xfId="0" applyFont="1" applyFill="1" applyBorder="1" applyAlignment="1">
      <alignment horizontal="center"/>
    </xf>
    <xf numFmtId="43" fontId="30" fillId="33" borderId="25" xfId="47" applyFont="1" applyFill="1" applyBorder="1" applyAlignment="1">
      <alignment/>
    </xf>
    <xf numFmtId="43" fontId="30" fillId="33" borderId="24" xfId="47" applyFont="1" applyFill="1" applyBorder="1" applyAlignment="1">
      <alignment/>
    </xf>
    <xf numFmtId="0" fontId="30" fillId="33" borderId="26" xfId="0" applyFont="1" applyFill="1" applyBorder="1" applyAlignment="1" applyProtection="1">
      <alignment horizontal="center"/>
      <protection/>
    </xf>
    <xf numFmtId="39" fontId="30" fillId="33" borderId="19" xfId="0" applyNumberFormat="1" applyFont="1" applyFill="1" applyBorder="1" applyAlignment="1" applyProtection="1">
      <alignment horizontal="center"/>
      <protection/>
    </xf>
    <xf numFmtId="0" fontId="30" fillId="33" borderId="26" xfId="0" applyFont="1" applyFill="1" applyBorder="1" applyAlignment="1">
      <alignment horizontal="center"/>
    </xf>
    <xf numFmtId="0" fontId="30" fillId="33" borderId="19" xfId="0" applyFont="1" applyFill="1" applyBorder="1" applyAlignment="1">
      <alignment horizontal="center"/>
    </xf>
    <xf numFmtId="195" fontId="30" fillId="33" borderId="19" xfId="0" applyNumberFormat="1" applyFont="1" applyFill="1" applyBorder="1" applyAlignment="1" applyProtection="1">
      <alignment horizontal="center"/>
      <protection/>
    </xf>
    <xf numFmtId="10" fontId="30" fillId="33" borderId="24" xfId="0" applyNumberFormat="1" applyFont="1" applyFill="1" applyBorder="1" applyAlignment="1" applyProtection="1">
      <alignment horizontal="center"/>
      <protection/>
    </xf>
    <xf numFmtId="7" fontId="30" fillId="33" borderId="24" xfId="0" applyNumberFormat="1" applyFont="1" applyFill="1" applyBorder="1" applyAlignment="1" applyProtection="1">
      <alignment horizontal="center"/>
      <protection/>
    </xf>
    <xf numFmtId="0" fontId="30" fillId="33" borderId="27" xfId="0" applyFont="1" applyFill="1" applyBorder="1" applyAlignment="1" applyProtection="1">
      <alignment horizontal="center"/>
      <protection/>
    </xf>
    <xf numFmtId="39" fontId="30" fillId="33" borderId="20" xfId="0" applyNumberFormat="1" applyFont="1" applyFill="1" applyBorder="1" applyAlignment="1" applyProtection="1">
      <alignment horizontal="center"/>
      <protection/>
    </xf>
    <xf numFmtId="43" fontId="30" fillId="33" borderId="23" xfId="47" applyFont="1" applyFill="1" applyBorder="1" applyAlignment="1">
      <alignment/>
    </xf>
    <xf numFmtId="0" fontId="29" fillId="33" borderId="10" xfId="0" applyFont="1" applyFill="1" applyBorder="1" applyAlignment="1" applyProtection="1">
      <alignment horizontal="left"/>
      <protection/>
    </xf>
    <xf numFmtId="0" fontId="30" fillId="33" borderId="21" xfId="0" applyFont="1" applyFill="1" applyBorder="1" applyAlignment="1" applyProtection="1">
      <alignment horizontal="fill"/>
      <protection/>
    </xf>
    <xf numFmtId="195" fontId="30" fillId="33" borderId="21" xfId="0" applyNumberFormat="1" applyFont="1" applyFill="1" applyBorder="1" applyAlignment="1" applyProtection="1">
      <alignment horizontal="fill"/>
      <protection/>
    </xf>
    <xf numFmtId="10" fontId="30" fillId="33" borderId="21" xfId="0" applyNumberFormat="1" applyFont="1" applyFill="1" applyBorder="1" applyAlignment="1" applyProtection="1">
      <alignment/>
      <protection/>
    </xf>
    <xf numFmtId="0" fontId="30" fillId="33" borderId="21" xfId="0" applyFont="1" applyFill="1" applyBorder="1" applyAlignment="1" applyProtection="1">
      <alignment horizontal="center"/>
      <protection/>
    </xf>
    <xf numFmtId="39" fontId="29" fillId="33" borderId="15" xfId="0" applyNumberFormat="1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 horizontal="fill"/>
      <protection/>
    </xf>
    <xf numFmtId="195" fontId="30" fillId="33" borderId="16" xfId="0" applyNumberFormat="1" applyFont="1" applyFill="1" applyBorder="1" applyAlignment="1" applyProtection="1">
      <alignment/>
      <protection/>
    </xf>
    <xf numFmtId="9" fontId="30" fillId="33" borderId="16" xfId="54" applyFont="1" applyFill="1" applyBorder="1" applyAlignment="1" applyProtection="1">
      <alignment horizontal="center"/>
      <protection/>
    </xf>
    <xf numFmtId="39" fontId="30" fillId="33" borderId="16" xfId="0" applyNumberFormat="1" applyFont="1" applyFill="1" applyBorder="1" applyAlignment="1" applyProtection="1">
      <alignment/>
      <protection/>
    </xf>
    <xf numFmtId="0" fontId="35" fillId="34" borderId="28" xfId="0" applyFont="1" applyFill="1" applyBorder="1" applyAlignment="1" applyProtection="1">
      <alignment horizontal="left"/>
      <protection/>
    </xf>
    <xf numFmtId="0" fontId="32" fillId="34" borderId="29" xfId="0" applyFont="1" applyFill="1" applyBorder="1" applyAlignment="1" applyProtection="1">
      <alignment horizontal="fill"/>
      <protection/>
    </xf>
    <xf numFmtId="0" fontId="32" fillId="34" borderId="29" xfId="0" applyFont="1" applyFill="1" applyBorder="1" applyAlignment="1" applyProtection="1">
      <alignment horizontal="center"/>
      <protection/>
    </xf>
    <xf numFmtId="0" fontId="32" fillId="34" borderId="29" xfId="0" applyFont="1" applyFill="1" applyBorder="1" applyAlignment="1">
      <alignment/>
    </xf>
    <xf numFmtId="39" fontId="35" fillId="34" borderId="30" xfId="0" applyNumberFormat="1" applyFont="1" applyFill="1" applyBorder="1" applyAlignment="1" applyProtection="1">
      <alignment/>
      <protection/>
    </xf>
    <xf numFmtId="0" fontId="28" fillId="33" borderId="0" xfId="0" applyFont="1" applyFill="1" applyAlignment="1">
      <alignment horizontal="right"/>
    </xf>
    <xf numFmtId="0" fontId="29" fillId="33" borderId="0" xfId="0" applyFont="1" applyFill="1" applyAlignment="1">
      <alignment horizontal="center" vertical="center"/>
    </xf>
    <xf numFmtId="0" fontId="30" fillId="33" borderId="11" xfId="0" applyFont="1" applyFill="1" applyBorder="1" applyAlignment="1" applyProtection="1">
      <alignment horizontal="left"/>
      <protection/>
    </xf>
    <xf numFmtId="0" fontId="30" fillId="33" borderId="0" xfId="0" applyFont="1" applyFill="1" applyBorder="1" applyAlignment="1" applyProtection="1">
      <alignment horizontal="left"/>
      <protection/>
    </xf>
    <xf numFmtId="39" fontId="30" fillId="33" borderId="31" xfId="0" applyNumberFormat="1" applyFont="1" applyFill="1" applyBorder="1" applyAlignment="1" applyProtection="1">
      <alignment horizontal="center"/>
      <protection/>
    </xf>
    <xf numFmtId="43" fontId="30" fillId="33" borderId="32" xfId="47" applyFont="1" applyFill="1" applyBorder="1" applyAlignment="1">
      <alignment/>
    </xf>
    <xf numFmtId="39" fontId="30" fillId="33" borderId="0" xfId="0" applyNumberFormat="1" applyFont="1" applyFill="1" applyBorder="1" applyAlignment="1" applyProtection="1">
      <alignment horizontal="center"/>
      <protection/>
    </xf>
    <xf numFmtId="196" fontId="30" fillId="33" borderId="19" xfId="0" applyNumberFormat="1" applyFont="1" applyFill="1" applyBorder="1" applyAlignment="1" applyProtection="1">
      <alignment/>
      <protection/>
    </xf>
    <xf numFmtId="39" fontId="30" fillId="33" borderId="26" xfId="0" applyNumberFormat="1" applyFont="1" applyFill="1" applyBorder="1" applyAlignment="1" applyProtection="1">
      <alignment/>
      <protection/>
    </xf>
    <xf numFmtId="39" fontId="30" fillId="33" borderId="26" xfId="0" applyNumberFormat="1" applyFont="1" applyFill="1" applyBorder="1" applyAlignment="1" applyProtection="1">
      <alignment horizontal="center"/>
      <protection/>
    </xf>
    <xf numFmtId="43" fontId="30" fillId="33" borderId="26" xfId="47" applyFont="1" applyFill="1" applyBorder="1" applyAlignment="1">
      <alignment/>
    </xf>
    <xf numFmtId="9" fontId="30" fillId="33" borderId="31" xfId="54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9" fillId="35" borderId="33" xfId="0" applyFont="1" applyFill="1" applyBorder="1" applyAlignment="1" applyProtection="1">
      <alignment horizontal="center"/>
      <protection/>
    </xf>
    <xf numFmtId="0" fontId="29" fillId="35" borderId="34" xfId="0" applyFont="1" applyFill="1" applyBorder="1" applyAlignment="1" applyProtection="1">
      <alignment horizontal="center"/>
      <protection/>
    </xf>
    <xf numFmtId="0" fontId="29" fillId="35" borderId="35" xfId="0" applyFont="1" applyFill="1" applyBorder="1" applyAlignment="1" applyProtection="1">
      <alignment horizontal="center"/>
      <protection/>
    </xf>
    <xf numFmtId="0" fontId="29" fillId="33" borderId="0" xfId="0" applyFont="1" applyFill="1" applyAlignment="1" applyProtection="1">
      <alignment horizontal="center" vertical="center"/>
      <protection/>
    </xf>
    <xf numFmtId="0" fontId="32" fillId="35" borderId="36" xfId="0" applyFont="1" applyFill="1" applyBorder="1" applyAlignment="1">
      <alignment horizontal="center" vertical="justify"/>
    </xf>
    <xf numFmtId="0" fontId="32" fillId="35" borderId="26" xfId="0" applyFont="1" applyFill="1" applyBorder="1" applyAlignment="1">
      <alignment horizontal="center" vertical="justify"/>
    </xf>
    <xf numFmtId="0" fontId="32" fillId="35" borderId="27" xfId="0" applyFont="1" applyFill="1" applyBorder="1" applyAlignment="1">
      <alignment horizontal="center" vertical="justify"/>
    </xf>
    <xf numFmtId="9" fontId="32" fillId="35" borderId="37" xfId="54" applyFont="1" applyFill="1" applyBorder="1" applyAlignment="1">
      <alignment horizontal="center" vertical="justify"/>
    </xf>
    <xf numFmtId="9" fontId="32" fillId="35" borderId="31" xfId="54" applyFont="1" applyFill="1" applyBorder="1" applyAlignment="1">
      <alignment horizontal="center" vertical="justify"/>
    </xf>
    <xf numFmtId="9" fontId="32" fillId="35" borderId="32" xfId="54" applyFont="1" applyFill="1" applyBorder="1" applyAlignment="1">
      <alignment horizontal="center" vertical="justify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0" fontId="29" fillId="33" borderId="0" xfId="0" applyFont="1" applyFill="1" applyAlignment="1">
      <alignment horizontal="center" vertical="center"/>
    </xf>
    <xf numFmtId="0" fontId="30" fillId="33" borderId="11" xfId="0" applyFont="1" applyFill="1" applyBorder="1" applyAlignment="1" applyProtection="1">
      <alignment horizontal="left"/>
      <protection/>
    </xf>
    <xf numFmtId="0" fontId="30" fillId="33" borderId="0" xfId="0" applyFont="1" applyFill="1" applyBorder="1" applyAlignment="1" applyProtection="1">
      <alignment horizontal="left"/>
      <protection/>
    </xf>
    <xf numFmtId="0" fontId="30" fillId="33" borderId="19" xfId="0" applyFont="1" applyFill="1" applyBorder="1" applyAlignment="1" applyProtection="1">
      <alignment horizontal="left"/>
      <protection/>
    </xf>
    <xf numFmtId="0" fontId="47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438150</xdr:colOff>
      <xdr:row>2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438150</xdr:colOff>
      <xdr:row>2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0"/>
  <sheetViews>
    <sheetView zoomScalePageLayoutView="0" workbookViewId="0" topLeftCell="A104">
      <selection activeCell="C121" sqref="C121:H122"/>
    </sheetView>
  </sheetViews>
  <sheetFormatPr defaultColWidth="11.00390625" defaultRowHeight="12.75"/>
  <cols>
    <col min="1" max="1" width="14.140625" style="1" customWidth="1"/>
    <col min="2" max="2" width="18.8515625" style="1" customWidth="1"/>
    <col min="3" max="3" width="15.28125" style="1" customWidth="1"/>
    <col min="4" max="4" width="10.00390625" style="1" customWidth="1"/>
    <col min="5" max="5" width="9.421875" style="1" customWidth="1"/>
    <col min="6" max="6" width="8.8515625" style="1" customWidth="1"/>
    <col min="7" max="7" width="12.7109375" style="1" customWidth="1"/>
    <col min="8" max="8" width="14.140625" style="1" customWidth="1"/>
    <col min="9" max="9" width="11.8515625" style="1" customWidth="1"/>
    <col min="10" max="10" width="12.8515625" style="4" customWidth="1"/>
    <col min="11" max="23" width="11.00390625" style="6" customWidth="1"/>
    <col min="24" max="27" width="11.00390625" style="1" customWidth="1"/>
    <col min="28" max="28" width="12.140625" style="1" customWidth="1"/>
    <col min="29" max="16384" width="11.00390625" style="1" customWidth="1"/>
  </cols>
  <sheetData>
    <row r="1" spans="1:10" s="6" customFormat="1" ht="16.5">
      <c r="A1" s="56"/>
      <c r="B1" s="56"/>
      <c r="C1" s="56"/>
      <c r="D1" s="56"/>
      <c r="E1" s="56"/>
      <c r="F1" s="56"/>
      <c r="G1" s="56"/>
      <c r="H1" s="56"/>
      <c r="I1" s="56"/>
      <c r="J1" s="57"/>
    </row>
    <row r="2" spans="1:10" s="6" customFormat="1" ht="16.5">
      <c r="A2" s="56"/>
      <c r="B2" s="56"/>
      <c r="C2" s="56"/>
      <c r="D2" s="56"/>
      <c r="E2" s="56"/>
      <c r="F2" s="56"/>
      <c r="G2" s="56"/>
      <c r="H2" s="56"/>
      <c r="I2" s="56"/>
      <c r="J2" s="57"/>
    </row>
    <row r="3" spans="1:10" s="6" customFormat="1" ht="16.5">
      <c r="A3" s="56"/>
      <c r="B3" s="56"/>
      <c r="C3" s="56"/>
      <c r="D3" s="56"/>
      <c r="E3" s="56"/>
      <c r="F3" s="56"/>
      <c r="G3" s="56"/>
      <c r="H3" s="56"/>
      <c r="I3" s="56"/>
      <c r="J3" s="57"/>
    </row>
    <row r="4" spans="1:10" s="6" customFormat="1" ht="15">
      <c r="A4" s="194" t="s">
        <v>131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s="6" customFormat="1" ht="15">
      <c r="A5" s="194" t="s">
        <v>130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0" s="6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s="6" customFormat="1" ht="15">
      <c r="A7" s="198" t="s">
        <v>135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10" ht="6" customHeight="1">
      <c r="A8" s="184"/>
      <c r="B8" s="184"/>
      <c r="C8" s="184"/>
      <c r="D8" s="184"/>
      <c r="E8" s="184"/>
      <c r="F8" s="184"/>
      <c r="G8" s="184"/>
      <c r="H8" s="184"/>
      <c r="I8" s="184"/>
      <c r="J8" s="184"/>
    </row>
    <row r="9" spans="1:10" ht="3" customHeight="1">
      <c r="A9" s="59"/>
      <c r="B9" s="60"/>
      <c r="C9" s="59"/>
      <c r="D9" s="59"/>
      <c r="E9" s="59"/>
      <c r="F9" s="59"/>
      <c r="G9" s="59"/>
      <c r="H9" s="59"/>
      <c r="I9" s="61"/>
      <c r="J9" s="62"/>
    </row>
    <row r="10" spans="1:10" ht="15">
      <c r="A10" s="63" t="s">
        <v>81</v>
      </c>
      <c r="B10" s="63" t="s">
        <v>77</v>
      </c>
      <c r="C10" s="64"/>
      <c r="D10" s="64"/>
      <c r="E10" s="64"/>
      <c r="F10" s="63" t="s">
        <v>80</v>
      </c>
      <c r="G10" s="64"/>
      <c r="H10" s="64" t="s">
        <v>94</v>
      </c>
      <c r="I10" s="64"/>
      <c r="J10" s="65" t="s">
        <v>79</v>
      </c>
    </row>
    <row r="11" spans="1:10" ht="15">
      <c r="A11" s="63" t="s">
        <v>78</v>
      </c>
      <c r="B11" s="63" t="s">
        <v>77</v>
      </c>
      <c r="C11" s="64"/>
      <c r="D11" s="64"/>
      <c r="E11" s="64"/>
      <c r="F11" s="63" t="s">
        <v>76</v>
      </c>
      <c r="G11" s="64"/>
      <c r="H11" s="64" t="s">
        <v>94</v>
      </c>
      <c r="I11" s="64"/>
      <c r="J11" s="66" t="s">
        <v>84</v>
      </c>
    </row>
    <row r="12" spans="1:10" ht="15">
      <c r="A12" s="63" t="s">
        <v>75</v>
      </c>
      <c r="B12" s="64"/>
      <c r="C12" s="64"/>
      <c r="D12" s="64"/>
      <c r="E12" s="64"/>
      <c r="F12" s="63" t="s">
        <v>74</v>
      </c>
      <c r="G12" s="64"/>
      <c r="H12" s="64" t="s">
        <v>94</v>
      </c>
      <c r="I12" s="64"/>
      <c r="J12" s="66" t="s">
        <v>73</v>
      </c>
    </row>
    <row r="13" spans="1:10" ht="15">
      <c r="A13" s="64"/>
      <c r="B13" s="64"/>
      <c r="C13" s="64"/>
      <c r="D13" s="67" t="s">
        <v>83</v>
      </c>
      <c r="E13" s="64"/>
      <c r="F13" s="63" t="s">
        <v>72</v>
      </c>
      <c r="G13" s="64"/>
      <c r="H13" s="64" t="s">
        <v>95</v>
      </c>
      <c r="I13" s="64"/>
      <c r="J13" s="68"/>
    </row>
    <row r="14" spans="1:10" ht="15">
      <c r="A14" s="63" t="s">
        <v>71</v>
      </c>
      <c r="B14" s="63" t="s">
        <v>70</v>
      </c>
      <c r="C14" s="67" t="s">
        <v>82</v>
      </c>
      <c r="D14" s="67" t="s">
        <v>82</v>
      </c>
      <c r="E14" s="64"/>
      <c r="F14" s="63" t="s">
        <v>69</v>
      </c>
      <c r="G14" s="64"/>
      <c r="H14" s="64" t="s">
        <v>95</v>
      </c>
      <c r="I14" s="64"/>
      <c r="J14" s="68"/>
    </row>
    <row r="15" spans="1:10" ht="15">
      <c r="A15" s="64"/>
      <c r="B15" s="69"/>
      <c r="C15" s="64"/>
      <c r="D15" s="70"/>
      <c r="E15" s="64"/>
      <c r="F15" s="64"/>
      <c r="G15" s="64"/>
      <c r="H15" s="64"/>
      <c r="I15" s="64"/>
      <c r="J15" s="68"/>
    </row>
    <row r="16" spans="1:10" ht="15">
      <c r="A16" s="71" t="s">
        <v>62</v>
      </c>
      <c r="B16" s="72">
        <v>2.31</v>
      </c>
      <c r="C16" s="73" t="s">
        <v>61</v>
      </c>
      <c r="D16" s="70">
        <f>(H118/B16)</f>
        <v>7110.118556998557</v>
      </c>
      <c r="E16" s="64"/>
      <c r="F16" s="63" t="s">
        <v>68</v>
      </c>
      <c r="G16" s="64"/>
      <c r="H16" s="64" t="s">
        <v>94</v>
      </c>
      <c r="I16" s="64"/>
      <c r="J16" s="66" t="s">
        <v>67</v>
      </c>
    </row>
    <row r="17" spans="1:11" ht="15">
      <c r="A17" s="71" t="s">
        <v>65</v>
      </c>
      <c r="B17" s="63" t="s">
        <v>66</v>
      </c>
      <c r="C17" s="73" t="s">
        <v>65</v>
      </c>
      <c r="D17" s="70"/>
      <c r="E17" s="64"/>
      <c r="F17" s="63" t="s">
        <v>64</v>
      </c>
      <c r="G17" s="64"/>
      <c r="H17" s="64" t="s">
        <v>94</v>
      </c>
      <c r="I17" s="64"/>
      <c r="J17" s="66" t="s">
        <v>63</v>
      </c>
      <c r="K17" s="22"/>
    </row>
    <row r="18" spans="1:10" ht="15">
      <c r="A18" s="71" t="s">
        <v>62</v>
      </c>
      <c r="B18" s="74">
        <v>3</v>
      </c>
      <c r="C18" s="73" t="s">
        <v>61</v>
      </c>
      <c r="D18" s="72">
        <v>4438.888888888889</v>
      </c>
      <c r="E18" s="64"/>
      <c r="F18" s="63" t="s">
        <v>60</v>
      </c>
      <c r="G18" s="64"/>
      <c r="H18" s="64" t="s">
        <v>94</v>
      </c>
      <c r="I18" s="64"/>
      <c r="J18" s="66" t="s">
        <v>59</v>
      </c>
    </row>
    <row r="19" spans="1:10" ht="15">
      <c r="A19" s="64"/>
      <c r="B19" s="69"/>
      <c r="C19" s="64"/>
      <c r="D19" s="64"/>
      <c r="E19" s="64"/>
      <c r="F19" s="63" t="s">
        <v>58</v>
      </c>
      <c r="G19" s="64"/>
      <c r="H19" s="64" t="s">
        <v>94</v>
      </c>
      <c r="I19" s="64"/>
      <c r="J19" s="66" t="s">
        <v>57</v>
      </c>
    </row>
    <row r="20" spans="1:11" ht="15">
      <c r="A20" s="63" t="s">
        <v>56</v>
      </c>
      <c r="B20" s="75" t="s">
        <v>55</v>
      </c>
      <c r="C20" s="76" t="s">
        <v>87</v>
      </c>
      <c r="D20" s="77" t="s">
        <v>98</v>
      </c>
      <c r="E20" s="78"/>
      <c r="F20" s="63" t="s">
        <v>54</v>
      </c>
      <c r="G20" s="64"/>
      <c r="H20" s="64" t="s">
        <v>94</v>
      </c>
      <c r="I20" s="64"/>
      <c r="J20" s="66" t="s">
        <v>53</v>
      </c>
      <c r="K20" s="22"/>
    </row>
    <row r="21" spans="1:10" ht="15">
      <c r="A21" s="63"/>
      <c r="B21" s="79"/>
      <c r="C21" s="64"/>
      <c r="D21" s="64"/>
      <c r="E21" s="64"/>
      <c r="F21" s="63" t="s">
        <v>52</v>
      </c>
      <c r="G21" s="64"/>
      <c r="H21" s="64" t="s">
        <v>94</v>
      </c>
      <c r="I21" s="64"/>
      <c r="J21" s="66" t="s">
        <v>51</v>
      </c>
    </row>
    <row r="22" spans="1:10" ht="8.25" customHeight="1" thickBot="1">
      <c r="A22" s="64"/>
      <c r="B22" s="64"/>
      <c r="C22" s="64"/>
      <c r="D22" s="64"/>
      <c r="E22" s="64"/>
      <c r="F22" s="63"/>
      <c r="G22" s="64"/>
      <c r="H22" s="64"/>
      <c r="I22" s="64"/>
      <c r="J22" s="66"/>
    </row>
    <row r="23" spans="1:10" ht="17.25" customHeight="1">
      <c r="A23" s="181"/>
      <c r="B23" s="182"/>
      <c r="C23" s="182"/>
      <c r="D23" s="182"/>
      <c r="E23" s="182"/>
      <c r="F23" s="182"/>
      <c r="G23" s="182"/>
      <c r="H23" s="183"/>
      <c r="I23" s="185" t="s">
        <v>92</v>
      </c>
      <c r="J23" s="188" t="s">
        <v>93</v>
      </c>
    </row>
    <row r="24" spans="1:10" ht="15">
      <c r="A24" s="80" t="s">
        <v>134</v>
      </c>
      <c r="B24" s="81"/>
      <c r="C24" s="81"/>
      <c r="D24" s="82" t="s">
        <v>48</v>
      </c>
      <c r="E24" s="82" t="s">
        <v>129</v>
      </c>
      <c r="F24" s="82" t="s">
        <v>47</v>
      </c>
      <c r="G24" s="83" t="s">
        <v>50</v>
      </c>
      <c r="H24" s="83" t="s">
        <v>49</v>
      </c>
      <c r="I24" s="186"/>
      <c r="J24" s="189"/>
    </row>
    <row r="25" spans="1:10" ht="15" customHeight="1" thickBot="1">
      <c r="A25" s="84"/>
      <c r="B25" s="85"/>
      <c r="C25" s="85"/>
      <c r="D25" s="86"/>
      <c r="E25" s="86"/>
      <c r="F25" s="86"/>
      <c r="G25" s="86" t="s">
        <v>46</v>
      </c>
      <c r="H25" s="86" t="s">
        <v>45</v>
      </c>
      <c r="I25" s="187"/>
      <c r="J25" s="190"/>
    </row>
    <row r="26" spans="1:10" ht="15">
      <c r="A26" s="87" t="s">
        <v>44</v>
      </c>
      <c r="B26" s="88"/>
      <c r="C26" s="88"/>
      <c r="D26" s="89"/>
      <c r="E26" s="90"/>
      <c r="F26" s="91"/>
      <c r="G26" s="92"/>
      <c r="H26" s="92"/>
      <c r="I26" s="93"/>
      <c r="J26" s="94"/>
    </row>
    <row r="27" spans="1:14" ht="15">
      <c r="A27" s="101" t="s">
        <v>43</v>
      </c>
      <c r="B27" s="88"/>
      <c r="C27" s="95"/>
      <c r="D27" s="96"/>
      <c r="E27" s="97"/>
      <c r="F27" s="98" t="s">
        <v>42</v>
      </c>
      <c r="G27" s="99" t="s">
        <v>42</v>
      </c>
      <c r="H27" s="99" t="s">
        <v>42</v>
      </c>
      <c r="I27" s="93"/>
      <c r="J27" s="94"/>
      <c r="L27" s="23"/>
      <c r="M27" s="23"/>
      <c r="N27" s="23"/>
    </row>
    <row r="28" spans="1:14" ht="15">
      <c r="A28" s="101" t="s">
        <v>99</v>
      </c>
      <c r="B28" s="88"/>
      <c r="C28" s="88"/>
      <c r="D28" s="89"/>
      <c r="E28" s="90"/>
      <c r="F28" s="98" t="s">
        <v>117</v>
      </c>
      <c r="G28" s="99" t="s">
        <v>42</v>
      </c>
      <c r="H28" s="99" t="s">
        <v>42</v>
      </c>
      <c r="I28" s="100">
        <f aca="true" t="shared" si="0" ref="I28:I33">E28/B$18</f>
        <v>0</v>
      </c>
      <c r="J28" s="172" t="s">
        <v>42</v>
      </c>
      <c r="L28" s="23"/>
      <c r="M28" s="23"/>
      <c r="N28" s="23"/>
    </row>
    <row r="29" spans="1:14" ht="15">
      <c r="A29" s="195" t="s">
        <v>101</v>
      </c>
      <c r="B29" s="196"/>
      <c r="C29" s="197"/>
      <c r="D29" s="89"/>
      <c r="E29" s="90"/>
      <c r="F29" s="98" t="s">
        <v>127</v>
      </c>
      <c r="G29" s="99" t="s">
        <v>42</v>
      </c>
      <c r="H29" s="99" t="s">
        <v>42</v>
      </c>
      <c r="I29" s="100">
        <f t="shared" si="0"/>
        <v>0</v>
      </c>
      <c r="J29" s="94" t="s">
        <v>42</v>
      </c>
      <c r="L29" s="23"/>
      <c r="M29" s="23"/>
      <c r="N29" s="23"/>
    </row>
    <row r="30" spans="1:14" ht="15">
      <c r="A30" s="101" t="s">
        <v>102</v>
      </c>
      <c r="B30" s="88"/>
      <c r="C30" s="88"/>
      <c r="D30" s="89"/>
      <c r="E30" s="90"/>
      <c r="F30" s="98" t="s">
        <v>104</v>
      </c>
      <c r="G30" s="99" t="s">
        <v>42</v>
      </c>
      <c r="H30" s="99" t="s">
        <v>42</v>
      </c>
      <c r="I30" s="100">
        <f t="shared" si="0"/>
        <v>0</v>
      </c>
      <c r="J30" s="94" t="s">
        <v>42</v>
      </c>
      <c r="K30" s="24"/>
      <c r="L30" s="23"/>
      <c r="M30" s="23"/>
      <c r="N30" s="23"/>
    </row>
    <row r="31" spans="1:14" ht="15">
      <c r="A31" s="195" t="s">
        <v>103</v>
      </c>
      <c r="B31" s="196"/>
      <c r="C31" s="197"/>
      <c r="D31" s="89"/>
      <c r="E31" s="90"/>
      <c r="F31" s="98" t="s">
        <v>104</v>
      </c>
      <c r="G31" s="99" t="s">
        <v>42</v>
      </c>
      <c r="H31" s="99" t="s">
        <v>42</v>
      </c>
      <c r="I31" s="100">
        <f t="shared" si="0"/>
        <v>0</v>
      </c>
      <c r="J31" s="94" t="s">
        <v>42</v>
      </c>
      <c r="L31" s="23"/>
      <c r="M31" s="23"/>
      <c r="N31" s="23"/>
    </row>
    <row r="32" spans="1:14" ht="15">
      <c r="A32" s="101" t="s">
        <v>116</v>
      </c>
      <c r="B32" s="88"/>
      <c r="C32" s="88"/>
      <c r="D32" s="89"/>
      <c r="E32" s="90"/>
      <c r="F32" s="98" t="s">
        <v>85</v>
      </c>
      <c r="G32" s="99" t="s">
        <v>42</v>
      </c>
      <c r="H32" s="99" t="s">
        <v>42</v>
      </c>
      <c r="I32" s="100">
        <f t="shared" si="0"/>
        <v>0</v>
      </c>
      <c r="J32" s="94"/>
      <c r="L32" s="23"/>
      <c r="M32" s="23"/>
      <c r="N32" s="23"/>
    </row>
    <row r="33" spans="1:23" s="12" customFormat="1" ht="15">
      <c r="A33" s="101" t="s">
        <v>97</v>
      </c>
      <c r="B33" s="88"/>
      <c r="C33" s="102"/>
      <c r="D33" s="103"/>
      <c r="E33" s="104"/>
      <c r="F33" s="105" t="s">
        <v>26</v>
      </c>
      <c r="G33" s="106">
        <v>145</v>
      </c>
      <c r="H33" s="106">
        <v>145</v>
      </c>
      <c r="I33" s="107">
        <f t="shared" si="0"/>
        <v>0</v>
      </c>
      <c r="J33" s="108">
        <f>H33/$H$114</f>
        <v>0.009299187571667877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14" ht="6.75" customHeight="1">
      <c r="A34" s="109"/>
      <c r="B34" s="88"/>
      <c r="C34" s="88"/>
      <c r="D34" s="89"/>
      <c r="E34" s="90"/>
      <c r="F34" s="91"/>
      <c r="G34" s="99"/>
      <c r="H34" s="99"/>
      <c r="I34" s="100"/>
      <c r="J34" s="94"/>
      <c r="L34" s="23"/>
      <c r="M34" s="23"/>
      <c r="N34" s="23"/>
    </row>
    <row r="35" spans="1:14" ht="15">
      <c r="A35" s="87" t="s">
        <v>41</v>
      </c>
      <c r="B35" s="88"/>
      <c r="C35" s="88"/>
      <c r="D35" s="89"/>
      <c r="E35" s="90"/>
      <c r="F35" s="91"/>
      <c r="G35" s="99"/>
      <c r="H35" s="99"/>
      <c r="I35" s="100"/>
      <c r="J35" s="94"/>
      <c r="L35" s="23"/>
      <c r="M35" s="23"/>
      <c r="N35" s="23"/>
    </row>
    <row r="36" spans="1:14" ht="15">
      <c r="A36" s="101" t="s">
        <v>34</v>
      </c>
      <c r="B36" s="88"/>
      <c r="C36" s="88"/>
      <c r="D36" s="89"/>
      <c r="E36" s="90"/>
      <c r="F36" s="98" t="s">
        <v>26</v>
      </c>
      <c r="G36" s="99">
        <v>300</v>
      </c>
      <c r="H36" s="99">
        <v>15</v>
      </c>
      <c r="I36" s="100">
        <f>E36/B$18</f>
        <v>0</v>
      </c>
      <c r="J36" s="94">
        <f aca="true" t="shared" si="1" ref="J36:J43">H36/$H$114</f>
        <v>0.0009619849212070217</v>
      </c>
      <c r="L36" s="23"/>
      <c r="M36" s="23"/>
      <c r="N36" s="23"/>
    </row>
    <row r="37" spans="1:10" ht="15">
      <c r="A37" s="101" t="s">
        <v>33</v>
      </c>
      <c r="B37" s="88"/>
      <c r="C37" s="88"/>
      <c r="D37" s="89"/>
      <c r="E37" s="90"/>
      <c r="F37" s="98" t="s">
        <v>26</v>
      </c>
      <c r="G37" s="99">
        <v>250</v>
      </c>
      <c r="H37" s="99">
        <v>12.5</v>
      </c>
      <c r="I37" s="100">
        <f>E37/B$18</f>
        <v>0</v>
      </c>
      <c r="J37" s="94">
        <f t="shared" si="1"/>
        <v>0.0008016541010058514</v>
      </c>
    </row>
    <row r="38" spans="1:10" ht="15">
      <c r="A38" s="101" t="s">
        <v>40</v>
      </c>
      <c r="B38" s="88"/>
      <c r="C38" s="95"/>
      <c r="D38" s="89"/>
      <c r="E38" s="90"/>
      <c r="F38" s="98" t="s">
        <v>26</v>
      </c>
      <c r="G38" s="99">
        <v>200</v>
      </c>
      <c r="H38" s="99">
        <v>10</v>
      </c>
      <c r="I38" s="100">
        <f>E38/B$18</f>
        <v>0</v>
      </c>
      <c r="J38" s="94">
        <f t="shared" si="1"/>
        <v>0.0006413232808046811</v>
      </c>
    </row>
    <row r="39" spans="1:10" s="6" customFormat="1" ht="15">
      <c r="A39" s="101" t="s">
        <v>39</v>
      </c>
      <c r="B39" s="88"/>
      <c r="C39" s="95"/>
      <c r="D39" s="89"/>
      <c r="E39" s="90"/>
      <c r="F39" s="98" t="s">
        <v>6</v>
      </c>
      <c r="G39" s="99">
        <v>50</v>
      </c>
      <c r="H39" s="99">
        <v>50</v>
      </c>
      <c r="I39" s="100">
        <f>E39/B$18</f>
        <v>0</v>
      </c>
      <c r="J39" s="94">
        <f t="shared" si="1"/>
        <v>0.0032066164040234057</v>
      </c>
    </row>
    <row r="40" spans="1:10" ht="15">
      <c r="A40" s="101" t="s">
        <v>118</v>
      </c>
      <c r="B40" s="88"/>
      <c r="C40" s="95"/>
      <c r="D40" s="89"/>
      <c r="E40" s="90"/>
      <c r="F40" s="91"/>
      <c r="G40" s="99">
        <v>1333</v>
      </c>
      <c r="H40" s="99">
        <v>1333</v>
      </c>
      <c r="I40" s="100"/>
      <c r="J40" s="94">
        <f t="shared" si="1"/>
        <v>0.085488393331264</v>
      </c>
    </row>
    <row r="41" spans="1:10" ht="15">
      <c r="A41" s="101" t="s">
        <v>119</v>
      </c>
      <c r="B41" s="88"/>
      <c r="C41" s="88"/>
      <c r="D41" s="89"/>
      <c r="E41" s="90">
        <v>0.05</v>
      </c>
      <c r="F41" s="98" t="s">
        <v>117</v>
      </c>
      <c r="G41" s="99">
        <v>3000</v>
      </c>
      <c r="H41" s="99">
        <f>IF(E41*G41,+E41*G41,"        ")</f>
        <v>150</v>
      </c>
      <c r="I41" s="100">
        <f>E41/B$18</f>
        <v>0.016666666666666666</v>
      </c>
      <c r="J41" s="94">
        <f t="shared" si="1"/>
        <v>0.009619849212070217</v>
      </c>
    </row>
    <row r="42" spans="1:11" ht="15">
      <c r="A42" s="101" t="s">
        <v>120</v>
      </c>
      <c r="B42" s="88"/>
      <c r="C42" s="88"/>
      <c r="D42" s="89"/>
      <c r="E42" s="90">
        <v>0.2</v>
      </c>
      <c r="F42" s="91" t="s">
        <v>104</v>
      </c>
      <c r="G42" s="99">
        <v>995</v>
      </c>
      <c r="H42" s="99">
        <v>199</v>
      </c>
      <c r="I42" s="100"/>
      <c r="J42" s="94">
        <f t="shared" si="1"/>
        <v>0.012762333288013154</v>
      </c>
      <c r="K42" s="24"/>
    </row>
    <row r="43" spans="1:10" ht="15">
      <c r="A43" s="101" t="s">
        <v>121</v>
      </c>
      <c r="B43" s="88"/>
      <c r="C43" s="88"/>
      <c r="D43" s="89"/>
      <c r="E43" s="90">
        <v>0.2</v>
      </c>
      <c r="F43" s="98" t="s">
        <v>122</v>
      </c>
      <c r="G43" s="99">
        <v>745</v>
      </c>
      <c r="H43" s="99">
        <f>IF(E43*G43,+E43*G43,"        ")</f>
        <v>149</v>
      </c>
      <c r="I43" s="100">
        <f>E43/B$18</f>
        <v>0.06666666666666667</v>
      </c>
      <c r="J43" s="94">
        <f t="shared" si="1"/>
        <v>0.009555716883989748</v>
      </c>
    </row>
    <row r="44" spans="1:10" s="6" customFormat="1" ht="15">
      <c r="A44" s="101" t="s">
        <v>123</v>
      </c>
      <c r="B44" s="88"/>
      <c r="C44" s="88"/>
      <c r="D44" s="98" t="s">
        <v>38</v>
      </c>
      <c r="E44" s="90"/>
      <c r="F44" s="98" t="s">
        <v>6</v>
      </c>
      <c r="G44" s="99"/>
      <c r="H44" s="99" t="str">
        <f>IF(E44*G44,+E44*G44,"        ")</f>
        <v>        </v>
      </c>
      <c r="I44" s="100">
        <f>E44/B$18</f>
        <v>0</v>
      </c>
      <c r="J44" s="94"/>
    </row>
    <row r="45" spans="1:10" s="6" customFormat="1" ht="15">
      <c r="A45" s="101" t="s">
        <v>124</v>
      </c>
      <c r="B45" s="88"/>
      <c r="C45" s="110"/>
      <c r="D45" s="89"/>
      <c r="E45" s="90"/>
      <c r="F45" s="98" t="s">
        <v>6</v>
      </c>
      <c r="G45" s="99"/>
      <c r="H45" s="99" t="str">
        <f>IF(E45*G45,+E45*G45,"        ")</f>
        <v>        </v>
      </c>
      <c r="I45" s="100">
        <f>E45/B$18</f>
        <v>0</v>
      </c>
      <c r="J45" s="94"/>
    </row>
    <row r="46" spans="1:10" s="6" customFormat="1" ht="15">
      <c r="A46" s="101" t="s">
        <v>125</v>
      </c>
      <c r="B46" s="88"/>
      <c r="C46" s="110"/>
      <c r="D46" s="111"/>
      <c r="E46" s="90"/>
      <c r="F46" s="91"/>
      <c r="G46" s="99"/>
      <c r="H46" s="99"/>
      <c r="I46" s="100"/>
      <c r="J46" s="94"/>
    </row>
    <row r="47" spans="1:10" s="6" customFormat="1" ht="15">
      <c r="A47" s="101" t="s">
        <v>37</v>
      </c>
      <c r="B47" s="88"/>
      <c r="C47" s="88"/>
      <c r="D47" s="89"/>
      <c r="E47" s="90"/>
      <c r="F47" s="91"/>
      <c r="G47" s="99"/>
      <c r="H47" s="99"/>
      <c r="I47" s="100"/>
      <c r="J47" s="94"/>
    </row>
    <row r="48" spans="1:10" s="6" customFormat="1" ht="15">
      <c r="A48" s="101" t="s">
        <v>36</v>
      </c>
      <c r="B48" s="88"/>
      <c r="C48" s="88"/>
      <c r="D48" s="89"/>
      <c r="E48" s="90"/>
      <c r="F48" s="98" t="s">
        <v>6</v>
      </c>
      <c r="G48" s="99"/>
      <c r="H48" s="99" t="str">
        <f>IF(E48*G48,+E48*G48,"        ")</f>
        <v>        </v>
      </c>
      <c r="I48" s="100">
        <f>E48/B$18</f>
        <v>0</v>
      </c>
      <c r="J48" s="94"/>
    </row>
    <row r="49" spans="1:10" s="6" customFormat="1" ht="15">
      <c r="A49" s="101" t="s">
        <v>126</v>
      </c>
      <c r="B49" s="88"/>
      <c r="C49" s="88"/>
      <c r="D49" s="96"/>
      <c r="E49" s="90"/>
      <c r="F49" s="98" t="s">
        <v>6</v>
      </c>
      <c r="G49" s="99"/>
      <c r="H49" s="99" t="str">
        <f>IF(E49*G49,+E49*G49,"        ")</f>
        <v>        </v>
      </c>
      <c r="I49" s="100">
        <f>E49/B$18</f>
        <v>0</v>
      </c>
      <c r="J49" s="94"/>
    </row>
    <row r="50" spans="1:10" ht="6" customHeight="1">
      <c r="A50" s="109"/>
      <c r="B50" s="88"/>
      <c r="C50" s="88"/>
      <c r="D50" s="89"/>
      <c r="E50" s="90"/>
      <c r="F50" s="91"/>
      <c r="G50" s="99"/>
      <c r="H50" s="99"/>
      <c r="I50" s="100"/>
      <c r="J50" s="94"/>
    </row>
    <row r="51" spans="1:11" ht="15">
      <c r="A51" s="87" t="s">
        <v>35</v>
      </c>
      <c r="B51" s="88"/>
      <c r="C51" s="110"/>
      <c r="D51" s="111"/>
      <c r="E51" s="175"/>
      <c r="F51" s="91"/>
      <c r="G51" s="99"/>
      <c r="H51" s="99"/>
      <c r="I51" s="100"/>
      <c r="J51" s="94"/>
      <c r="K51" s="24"/>
    </row>
    <row r="52" spans="1:10" ht="15">
      <c r="A52" s="101" t="s">
        <v>88</v>
      </c>
      <c r="B52" s="88"/>
      <c r="C52" s="88"/>
      <c r="D52" s="89"/>
      <c r="E52" s="121"/>
      <c r="F52" s="98" t="s">
        <v>26</v>
      </c>
      <c r="G52" s="174">
        <v>300</v>
      </c>
      <c r="H52" s="177">
        <v>300</v>
      </c>
      <c r="I52" s="178">
        <f>E52/B$18</f>
        <v>0</v>
      </c>
      <c r="J52" s="179">
        <f>H52/$H$114</f>
        <v>0.019239698424140434</v>
      </c>
    </row>
    <row r="53" spans="1:10" ht="15">
      <c r="A53" s="101" t="s">
        <v>89</v>
      </c>
      <c r="B53" s="88"/>
      <c r="C53" s="95"/>
      <c r="D53" s="89"/>
      <c r="E53" s="121"/>
      <c r="F53" s="98" t="s">
        <v>26</v>
      </c>
      <c r="G53" s="174">
        <v>250</v>
      </c>
      <c r="H53" s="177">
        <v>250</v>
      </c>
      <c r="I53" s="178">
        <f>E53/B$18</f>
        <v>0</v>
      </c>
      <c r="J53" s="179">
        <f>H53/$H$114</f>
        <v>0.01603308202011703</v>
      </c>
    </row>
    <row r="54" spans="1:10" ht="15">
      <c r="A54" s="101" t="s">
        <v>90</v>
      </c>
      <c r="B54" s="88"/>
      <c r="C54" s="95"/>
      <c r="D54" s="89"/>
      <c r="E54" s="121"/>
      <c r="F54" s="98" t="s">
        <v>26</v>
      </c>
      <c r="G54" s="174">
        <v>200</v>
      </c>
      <c r="H54" s="177">
        <v>200</v>
      </c>
      <c r="I54" s="178">
        <f>E54/B$18</f>
        <v>0</v>
      </c>
      <c r="J54" s="179">
        <f>H54/$H$114</f>
        <v>0.012826465616093623</v>
      </c>
    </row>
    <row r="55" spans="1:10" ht="15">
      <c r="A55" s="130" t="s">
        <v>91</v>
      </c>
      <c r="B55" s="88"/>
      <c r="C55" s="88"/>
      <c r="D55" s="89"/>
      <c r="E55" s="121"/>
      <c r="F55" s="98" t="s">
        <v>26</v>
      </c>
      <c r="G55" s="174">
        <v>150</v>
      </c>
      <c r="H55" s="177">
        <v>150</v>
      </c>
      <c r="I55" s="178">
        <f>E55/B$18</f>
        <v>0</v>
      </c>
      <c r="J55" s="179">
        <f>H55/$H$114</f>
        <v>0.009619849212070217</v>
      </c>
    </row>
    <row r="56" spans="1:11" ht="6.75" customHeight="1">
      <c r="A56" s="109"/>
      <c r="B56" s="88"/>
      <c r="C56" s="88"/>
      <c r="D56" s="89"/>
      <c r="E56" s="175"/>
      <c r="F56" s="91"/>
      <c r="G56" s="176"/>
      <c r="H56" s="92"/>
      <c r="I56" s="100"/>
      <c r="J56" s="94"/>
      <c r="K56" s="24"/>
    </row>
    <row r="57" spans="1:10" ht="15">
      <c r="A57" s="101" t="s">
        <v>32</v>
      </c>
      <c r="B57" s="88"/>
      <c r="C57" s="88"/>
      <c r="D57" s="98" t="s">
        <v>31</v>
      </c>
      <c r="E57" s="175"/>
      <c r="F57" s="98" t="s">
        <v>6</v>
      </c>
      <c r="G57" s="99" t="s">
        <v>105</v>
      </c>
      <c r="H57" s="99">
        <v>466</v>
      </c>
      <c r="I57" s="100">
        <f>E57/B$18</f>
        <v>0</v>
      </c>
      <c r="J57" s="94">
        <f>H57/$H$114</f>
        <v>0.02988566488549814</v>
      </c>
    </row>
    <row r="58" spans="1:10" ht="15">
      <c r="A58" s="101" t="s">
        <v>30</v>
      </c>
      <c r="B58" s="88"/>
      <c r="C58" s="88"/>
      <c r="D58" s="89"/>
      <c r="E58" s="90"/>
      <c r="F58" s="98" t="s">
        <v>6</v>
      </c>
      <c r="G58" s="99" t="s">
        <v>106</v>
      </c>
      <c r="H58" s="99">
        <v>70</v>
      </c>
      <c r="I58" s="100">
        <f>E58/B$18</f>
        <v>0</v>
      </c>
      <c r="J58" s="94">
        <f>H58/$H$114</f>
        <v>0.004489262965632768</v>
      </c>
    </row>
    <row r="59" spans="1:10" ht="6" customHeight="1">
      <c r="A59" s="109"/>
      <c r="B59" s="88"/>
      <c r="C59" s="88"/>
      <c r="D59" s="89"/>
      <c r="E59" s="89"/>
      <c r="F59" s="91"/>
      <c r="G59" s="89"/>
      <c r="H59" s="92"/>
      <c r="I59" s="100"/>
      <c r="J59" s="94"/>
    </row>
    <row r="60" spans="1:10" ht="15">
      <c r="A60" s="101" t="s">
        <v>108</v>
      </c>
      <c r="B60" s="88"/>
      <c r="C60" s="88"/>
      <c r="D60" s="89"/>
      <c r="E60" s="90"/>
      <c r="F60" s="91" t="s">
        <v>107</v>
      </c>
      <c r="G60" s="99">
        <v>3000</v>
      </c>
      <c r="H60" s="99">
        <v>3000</v>
      </c>
      <c r="I60" s="100"/>
      <c r="J60" s="94">
        <f>H60/$H$114</f>
        <v>0.19239698424140433</v>
      </c>
    </row>
    <row r="61" spans="1:10" ht="15">
      <c r="A61" s="101" t="s">
        <v>109</v>
      </c>
      <c r="B61" s="88"/>
      <c r="C61" s="88"/>
      <c r="D61" s="89"/>
      <c r="E61" s="90"/>
      <c r="F61" s="98" t="s">
        <v>6</v>
      </c>
      <c r="G61" s="99" t="s">
        <v>110</v>
      </c>
      <c r="H61" s="99">
        <v>150</v>
      </c>
      <c r="I61" s="100">
        <f>E61/B$18</f>
        <v>0</v>
      </c>
      <c r="J61" s="94">
        <f>H61/$H$114</f>
        <v>0.009619849212070217</v>
      </c>
    </row>
    <row r="62" spans="1:10" ht="7.5" customHeight="1">
      <c r="A62" s="109"/>
      <c r="B62" s="88"/>
      <c r="C62" s="110"/>
      <c r="D62" s="111"/>
      <c r="E62" s="90"/>
      <c r="F62" s="91"/>
      <c r="G62" s="92"/>
      <c r="H62" s="99"/>
      <c r="I62" s="100"/>
      <c r="J62" s="94"/>
    </row>
    <row r="63" spans="1:10" ht="15">
      <c r="A63" s="101" t="s">
        <v>29</v>
      </c>
      <c r="B63" s="88"/>
      <c r="C63" s="110"/>
      <c r="D63" s="111"/>
      <c r="E63" s="90"/>
      <c r="F63" s="91" t="s">
        <v>100</v>
      </c>
      <c r="G63" s="99">
        <v>250</v>
      </c>
      <c r="H63" s="99">
        <v>250</v>
      </c>
      <c r="I63" s="100"/>
      <c r="J63" s="94">
        <f>H63/$H$114</f>
        <v>0.01603308202011703</v>
      </c>
    </row>
    <row r="64" spans="1:10" ht="6.75" customHeight="1">
      <c r="A64" s="109"/>
      <c r="B64" s="88"/>
      <c r="C64" s="110"/>
      <c r="D64" s="89"/>
      <c r="E64" s="90"/>
      <c r="F64" s="91"/>
      <c r="G64" s="92"/>
      <c r="H64" s="92"/>
      <c r="I64" s="100"/>
      <c r="J64" s="94"/>
    </row>
    <row r="65" spans="1:10" ht="15">
      <c r="A65" s="101" t="s">
        <v>28</v>
      </c>
      <c r="B65" s="88"/>
      <c r="C65" s="88"/>
      <c r="D65" s="89"/>
      <c r="E65" s="90"/>
      <c r="F65" s="98" t="s">
        <v>100</v>
      </c>
      <c r="G65" s="99">
        <v>500</v>
      </c>
      <c r="H65" s="99">
        <v>500</v>
      </c>
      <c r="I65" s="100">
        <f>E65/B$18</f>
        <v>0</v>
      </c>
      <c r="J65" s="94">
        <f>H65/$H$114</f>
        <v>0.03206616404023406</v>
      </c>
    </row>
    <row r="66" spans="1:10" ht="9" customHeight="1">
      <c r="A66" s="109"/>
      <c r="B66" s="88"/>
      <c r="C66" s="88"/>
      <c r="D66" s="96"/>
      <c r="E66" s="90"/>
      <c r="F66" s="91"/>
      <c r="G66" s="92"/>
      <c r="H66" s="99"/>
      <c r="I66" s="100"/>
      <c r="J66" s="94"/>
    </row>
    <row r="67" spans="1:10" ht="15">
      <c r="A67" s="101" t="s">
        <v>27</v>
      </c>
      <c r="B67" s="88"/>
      <c r="C67" s="88"/>
      <c r="D67" s="89"/>
      <c r="E67" s="90"/>
      <c r="F67" s="98" t="s">
        <v>26</v>
      </c>
      <c r="G67" s="99">
        <v>100</v>
      </c>
      <c r="H67" s="99">
        <v>100</v>
      </c>
      <c r="I67" s="100">
        <f>E67/B$18</f>
        <v>0</v>
      </c>
      <c r="J67" s="94">
        <f>H67/$H$114</f>
        <v>0.006413232808046811</v>
      </c>
    </row>
    <row r="68" spans="1:10" ht="7.5" customHeight="1">
      <c r="A68" s="109"/>
      <c r="B68" s="88"/>
      <c r="C68" s="88"/>
      <c r="D68" s="89"/>
      <c r="E68" s="90"/>
      <c r="F68" s="91"/>
      <c r="G68" s="92"/>
      <c r="H68" s="99"/>
      <c r="I68" s="100"/>
      <c r="J68" s="94"/>
    </row>
    <row r="69" spans="1:10" ht="15">
      <c r="A69" s="101" t="s">
        <v>25</v>
      </c>
      <c r="B69" s="88"/>
      <c r="C69" s="95"/>
      <c r="D69" s="98" t="s">
        <v>24</v>
      </c>
      <c r="E69" s="90"/>
      <c r="F69" s="98" t="s">
        <v>6</v>
      </c>
      <c r="G69" s="99" t="s">
        <v>106</v>
      </c>
      <c r="H69" s="99">
        <v>70</v>
      </c>
      <c r="I69" s="100">
        <f>E69/B$18</f>
        <v>0</v>
      </c>
      <c r="J69" s="94">
        <f>H69/$H$114</f>
        <v>0.004489262965632768</v>
      </c>
    </row>
    <row r="70" spans="1:10" ht="6" customHeight="1">
      <c r="A70" s="109"/>
      <c r="B70" s="88"/>
      <c r="C70" s="88"/>
      <c r="D70" s="89"/>
      <c r="E70" s="89"/>
      <c r="F70" s="91"/>
      <c r="G70" s="91"/>
      <c r="H70" s="99"/>
      <c r="I70" s="100"/>
      <c r="J70" s="94"/>
    </row>
    <row r="71" spans="1:10" ht="15">
      <c r="A71" s="101" t="s">
        <v>23</v>
      </c>
      <c r="B71" s="88"/>
      <c r="C71" s="88"/>
      <c r="D71" s="89"/>
      <c r="E71" s="90"/>
      <c r="F71" s="98" t="s">
        <v>100</v>
      </c>
      <c r="G71" s="99">
        <v>300</v>
      </c>
      <c r="H71" s="99">
        <v>300</v>
      </c>
      <c r="I71" s="100">
        <f>E71/B$18</f>
        <v>0</v>
      </c>
      <c r="J71" s="94">
        <f>H71/$H$114</f>
        <v>0.019239698424140434</v>
      </c>
    </row>
    <row r="72" spans="1:10" ht="6" customHeight="1">
      <c r="A72" s="109"/>
      <c r="B72" s="88"/>
      <c r="C72" s="88"/>
      <c r="D72" s="89"/>
      <c r="E72" s="90"/>
      <c r="F72" s="91"/>
      <c r="G72" s="99"/>
      <c r="H72" s="99"/>
      <c r="I72" s="100"/>
      <c r="J72" s="94"/>
    </row>
    <row r="73" spans="1:10" ht="15">
      <c r="A73" s="101" t="s">
        <v>22</v>
      </c>
      <c r="B73" s="88"/>
      <c r="C73" s="88"/>
      <c r="D73" s="89"/>
      <c r="E73" s="90"/>
      <c r="F73" s="91"/>
      <c r="G73" s="99"/>
      <c r="H73" s="99"/>
      <c r="I73" s="100"/>
      <c r="J73" s="94"/>
    </row>
    <row r="74" spans="1:10" s="6" customFormat="1" ht="15">
      <c r="A74" s="101" t="s">
        <v>21</v>
      </c>
      <c r="B74" s="88"/>
      <c r="C74" s="88"/>
      <c r="D74" s="89"/>
      <c r="E74" s="90"/>
      <c r="F74" s="98" t="s">
        <v>6</v>
      </c>
      <c r="G74" s="99">
        <v>250</v>
      </c>
      <c r="H74" s="99" t="s">
        <v>42</v>
      </c>
      <c r="I74" s="100">
        <f>E74/B$18</f>
        <v>0</v>
      </c>
      <c r="J74" s="94"/>
    </row>
    <row r="75" spans="1:10" ht="15">
      <c r="A75" s="101" t="s">
        <v>14</v>
      </c>
      <c r="B75" s="88"/>
      <c r="C75" s="110"/>
      <c r="D75" s="111"/>
      <c r="E75" s="89"/>
      <c r="F75" s="91"/>
      <c r="G75" s="91"/>
      <c r="H75" s="91"/>
      <c r="I75" s="100"/>
      <c r="J75" s="94"/>
    </row>
    <row r="76" spans="1:10" ht="4.5" customHeight="1">
      <c r="A76" s="109"/>
      <c r="B76" s="88"/>
      <c r="C76" s="110"/>
      <c r="D76" s="111"/>
      <c r="E76" s="90"/>
      <c r="F76" s="91"/>
      <c r="G76" s="99"/>
      <c r="H76" s="99"/>
      <c r="I76" s="100"/>
      <c r="J76" s="94"/>
    </row>
    <row r="77" spans="1:10" ht="15">
      <c r="A77" s="101" t="s">
        <v>20</v>
      </c>
      <c r="B77" s="88"/>
      <c r="C77" s="88"/>
      <c r="D77" s="89"/>
      <c r="E77" s="90"/>
      <c r="F77" s="98" t="s">
        <v>100</v>
      </c>
      <c r="G77" s="99">
        <v>400</v>
      </c>
      <c r="H77" s="99">
        <v>400</v>
      </c>
      <c r="I77" s="100">
        <f>E77/B$18</f>
        <v>0</v>
      </c>
      <c r="J77" s="94">
        <f>H77/$H$114</f>
        <v>0.025652931232187245</v>
      </c>
    </row>
    <row r="78" spans="1:10" ht="1.5" customHeight="1">
      <c r="A78" s="109"/>
      <c r="B78" s="88"/>
      <c r="C78" s="95"/>
      <c r="D78" s="89"/>
      <c r="E78" s="90"/>
      <c r="F78" s="91"/>
      <c r="G78" s="99"/>
      <c r="H78" s="99"/>
      <c r="I78" s="100"/>
      <c r="J78" s="94"/>
    </row>
    <row r="79" spans="1:10" ht="15">
      <c r="A79" s="101" t="s">
        <v>19</v>
      </c>
      <c r="B79" s="88"/>
      <c r="C79" s="88"/>
      <c r="D79" s="89"/>
      <c r="E79" s="90"/>
      <c r="F79" s="98" t="s">
        <v>100</v>
      </c>
      <c r="G79" s="99">
        <v>116.66</v>
      </c>
      <c r="H79" s="99">
        <v>166.66</v>
      </c>
      <c r="I79" s="100">
        <f>E79/B$18</f>
        <v>0</v>
      </c>
      <c r="J79" s="94">
        <f>H79/$H$114</f>
        <v>0.010688293797890816</v>
      </c>
    </row>
    <row r="80" spans="1:10" ht="6" customHeight="1">
      <c r="A80" s="109"/>
      <c r="B80" s="88"/>
      <c r="C80" s="88"/>
      <c r="D80" s="89"/>
      <c r="E80" s="89"/>
      <c r="F80" s="91"/>
      <c r="G80" s="131"/>
      <c r="H80" s="131"/>
      <c r="I80" s="100"/>
      <c r="J80" s="94"/>
    </row>
    <row r="81" spans="1:11" ht="15.75" thickBot="1">
      <c r="A81" s="112" t="s">
        <v>111</v>
      </c>
      <c r="B81" s="113"/>
      <c r="C81" s="113"/>
      <c r="D81" s="114"/>
      <c r="E81" s="115"/>
      <c r="F81" s="116" t="s">
        <v>6</v>
      </c>
      <c r="G81" s="117">
        <v>1340</v>
      </c>
      <c r="H81" s="117">
        <v>1340</v>
      </c>
      <c r="I81" s="118">
        <f>E81/B$18</f>
        <v>0</v>
      </c>
      <c r="J81" s="119">
        <f>H81/$H$114</f>
        <v>0.08593731962782727</v>
      </c>
      <c r="K81" s="51"/>
    </row>
    <row r="82" spans="1:10" ht="15">
      <c r="A82" s="88"/>
      <c r="B82" s="88"/>
      <c r="C82" s="110"/>
      <c r="D82" s="132"/>
      <c r="E82" s="121"/>
      <c r="F82" s="133"/>
      <c r="G82" s="123"/>
      <c r="H82" s="123"/>
      <c r="I82" s="134"/>
      <c r="J82" s="135"/>
    </row>
    <row r="83" spans="1:10" ht="15">
      <c r="A83" s="88"/>
      <c r="B83" s="88"/>
      <c r="C83" s="110"/>
      <c r="D83" s="132"/>
      <c r="E83" s="121"/>
      <c r="F83" s="133"/>
      <c r="G83" s="123"/>
      <c r="H83" s="123"/>
      <c r="I83" s="134"/>
      <c r="J83" s="135"/>
    </row>
    <row r="84" spans="1:10" ht="15">
      <c r="A84" s="88"/>
      <c r="B84" s="88"/>
      <c r="C84" s="110"/>
      <c r="D84" s="132"/>
      <c r="E84" s="121"/>
      <c r="F84" s="133"/>
      <c r="G84" s="123"/>
      <c r="H84" s="123"/>
      <c r="I84" s="134"/>
      <c r="J84" s="135"/>
    </row>
    <row r="85" spans="1:10" ht="15">
      <c r="A85" s="88"/>
      <c r="B85" s="88"/>
      <c r="C85" s="110"/>
      <c r="D85" s="132"/>
      <c r="E85" s="121"/>
      <c r="F85" s="133"/>
      <c r="G85" s="123"/>
      <c r="H85" s="123"/>
      <c r="I85" s="134"/>
      <c r="J85" s="135"/>
    </row>
    <row r="86" spans="1:23" s="2" customFormat="1" ht="14.25" customHeight="1">
      <c r="A86" s="136"/>
      <c r="B86" s="136"/>
      <c r="C86" s="136"/>
      <c r="D86" s="136"/>
      <c r="E86" s="136"/>
      <c r="F86" s="136"/>
      <c r="G86" s="136"/>
      <c r="H86" s="136"/>
      <c r="I86" s="136"/>
      <c r="J86" s="55">
        <v>34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2" customFormat="1" ht="14.25" customHeight="1">
      <c r="A87" s="136"/>
      <c r="B87" s="136"/>
      <c r="C87" s="136"/>
      <c r="D87" s="136"/>
      <c r="E87" s="136"/>
      <c r="F87" s="136"/>
      <c r="G87" s="136"/>
      <c r="H87" s="136"/>
      <c r="I87" s="136"/>
      <c r="J87" s="122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2" customFormat="1" ht="14.25" customHeight="1" thickBot="1">
      <c r="A88" s="136"/>
      <c r="B88" s="136"/>
      <c r="C88" s="136"/>
      <c r="D88" s="136"/>
      <c r="E88" s="136"/>
      <c r="F88" s="136"/>
      <c r="G88" s="136"/>
      <c r="H88" s="136"/>
      <c r="I88" s="136"/>
      <c r="J88" s="122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10" ht="7.5" customHeight="1">
      <c r="A89" s="137"/>
      <c r="B89" s="126"/>
      <c r="C89" s="138"/>
      <c r="D89" s="139"/>
      <c r="E89" s="127"/>
      <c r="F89" s="140"/>
      <c r="G89" s="128"/>
      <c r="H89" s="128"/>
      <c r="I89" s="141"/>
      <c r="J89" s="129"/>
    </row>
    <row r="90" spans="1:10" ht="15">
      <c r="A90" s="101" t="s">
        <v>18</v>
      </c>
      <c r="B90" s="88"/>
      <c r="C90" s="110"/>
      <c r="D90" s="98" t="s">
        <v>17</v>
      </c>
      <c r="E90" s="90"/>
      <c r="F90" s="98" t="s">
        <v>100</v>
      </c>
      <c r="G90" s="99">
        <v>70</v>
      </c>
      <c r="H90" s="99">
        <v>70</v>
      </c>
      <c r="I90" s="142">
        <f>E90/B$18</f>
        <v>0</v>
      </c>
      <c r="J90" s="94">
        <f>H90/$H$114</f>
        <v>0.004489262965632768</v>
      </c>
    </row>
    <row r="91" spans="1:10" ht="7.5" customHeight="1">
      <c r="A91" s="109"/>
      <c r="B91" s="88"/>
      <c r="C91" s="88"/>
      <c r="D91" s="89"/>
      <c r="E91" s="90"/>
      <c r="F91" s="91"/>
      <c r="G91" s="99"/>
      <c r="H91" s="99"/>
      <c r="I91" s="142"/>
      <c r="J91" s="94"/>
    </row>
    <row r="92" spans="1:10" s="6" customFormat="1" ht="15">
      <c r="A92" s="101" t="s">
        <v>16</v>
      </c>
      <c r="B92" s="88"/>
      <c r="C92" s="88"/>
      <c r="D92" s="89"/>
      <c r="E92" s="90"/>
      <c r="F92" s="91"/>
      <c r="G92" s="99" t="s">
        <v>42</v>
      </c>
      <c r="H92" s="99" t="s">
        <v>42</v>
      </c>
      <c r="I92" s="142"/>
      <c r="J92" s="94"/>
    </row>
    <row r="93" spans="1:10" s="6" customFormat="1" ht="15">
      <c r="A93" s="101" t="s">
        <v>15</v>
      </c>
      <c r="B93" s="88"/>
      <c r="C93" s="88"/>
      <c r="D93" s="89"/>
      <c r="E93" s="90"/>
      <c r="F93" s="143" t="s">
        <v>6</v>
      </c>
      <c r="G93" s="99">
        <v>250</v>
      </c>
      <c r="H93" s="144" t="str">
        <f>IF(E93*G93,+E93*G93,"        ")</f>
        <v>        </v>
      </c>
      <c r="I93" s="142">
        <f>E93/B$18</f>
        <v>0</v>
      </c>
      <c r="J93" s="94"/>
    </row>
    <row r="94" spans="1:10" s="6" customFormat="1" ht="15">
      <c r="A94" s="101" t="s">
        <v>14</v>
      </c>
      <c r="B94" s="88"/>
      <c r="C94" s="110"/>
      <c r="D94" s="111"/>
      <c r="E94" s="89"/>
      <c r="F94" s="145"/>
      <c r="G94" s="99"/>
      <c r="H94" s="146"/>
      <c r="I94" s="142"/>
      <c r="J94" s="94"/>
    </row>
    <row r="95" spans="1:10" s="6" customFormat="1" ht="7.5" customHeight="1">
      <c r="A95" s="109"/>
      <c r="B95" s="88"/>
      <c r="C95" s="110"/>
      <c r="D95" s="111"/>
      <c r="E95" s="90"/>
      <c r="F95" s="145"/>
      <c r="G95" s="99"/>
      <c r="H95" s="144"/>
      <c r="I95" s="142"/>
      <c r="J95" s="94"/>
    </row>
    <row r="96" spans="1:10" s="6" customFormat="1" ht="15">
      <c r="A96" s="101" t="s">
        <v>13</v>
      </c>
      <c r="B96" s="88"/>
      <c r="C96" s="88"/>
      <c r="D96" s="89"/>
      <c r="E96" s="90"/>
      <c r="F96" s="143" t="s">
        <v>6</v>
      </c>
      <c r="G96" s="99">
        <v>400</v>
      </c>
      <c r="H96" s="144">
        <v>400</v>
      </c>
      <c r="I96" s="142">
        <f>E96/B$18</f>
        <v>0</v>
      </c>
      <c r="J96" s="94">
        <f>H96/$H$114</f>
        <v>0.025652931232187245</v>
      </c>
    </row>
    <row r="97" spans="1:10" s="6" customFormat="1" ht="8.25" customHeight="1">
      <c r="A97" s="109"/>
      <c r="B97" s="88"/>
      <c r="C97" s="95"/>
      <c r="D97" s="89"/>
      <c r="E97" s="90"/>
      <c r="F97" s="145"/>
      <c r="G97" s="99"/>
      <c r="H97" s="144"/>
      <c r="I97" s="142"/>
      <c r="J97" s="94"/>
    </row>
    <row r="98" spans="1:10" s="6" customFormat="1" ht="15">
      <c r="A98" s="101" t="s">
        <v>12</v>
      </c>
      <c r="B98" s="88"/>
      <c r="C98" s="88"/>
      <c r="D98" s="89"/>
      <c r="E98" s="90"/>
      <c r="F98" s="143" t="s">
        <v>6</v>
      </c>
      <c r="G98" s="99">
        <v>166.6</v>
      </c>
      <c r="H98" s="144">
        <v>166.6</v>
      </c>
      <c r="I98" s="142">
        <f>E98/B$18</f>
        <v>0</v>
      </c>
      <c r="J98" s="94">
        <f>H98/$H$114</f>
        <v>0.010684445858205988</v>
      </c>
    </row>
    <row r="99" spans="1:10" s="6" customFormat="1" ht="8.25" customHeight="1">
      <c r="A99" s="109"/>
      <c r="B99" s="88"/>
      <c r="C99" s="88"/>
      <c r="D99" s="89"/>
      <c r="E99" s="89"/>
      <c r="F99" s="145"/>
      <c r="G99" s="99"/>
      <c r="H99" s="147"/>
      <c r="I99" s="142"/>
      <c r="J99" s="94"/>
    </row>
    <row r="100" spans="1:10" s="6" customFormat="1" ht="15">
      <c r="A100" s="101" t="s">
        <v>112</v>
      </c>
      <c r="B100" s="88"/>
      <c r="C100" s="88"/>
      <c r="D100" s="89"/>
      <c r="E100" s="90"/>
      <c r="F100" s="143" t="s">
        <v>6</v>
      </c>
      <c r="G100" s="99">
        <v>1340</v>
      </c>
      <c r="H100" s="144">
        <v>1340</v>
      </c>
      <c r="I100" s="142">
        <f>E100/B$18</f>
        <v>0</v>
      </c>
      <c r="J100" s="94">
        <f>H100/$H$114</f>
        <v>0.08593731962782727</v>
      </c>
    </row>
    <row r="101" spans="1:10" s="6" customFormat="1" ht="7.5" customHeight="1">
      <c r="A101" s="109"/>
      <c r="B101" s="88"/>
      <c r="C101" s="95"/>
      <c r="D101" s="89"/>
      <c r="E101" s="89"/>
      <c r="F101" s="145"/>
      <c r="G101" s="99"/>
      <c r="H101" s="144"/>
      <c r="I101" s="142"/>
      <c r="J101" s="94"/>
    </row>
    <row r="102" spans="1:10" s="6" customFormat="1" ht="15">
      <c r="A102" s="101" t="s">
        <v>113</v>
      </c>
      <c r="B102" s="88"/>
      <c r="C102" s="110"/>
      <c r="D102" s="148" t="s">
        <v>11</v>
      </c>
      <c r="E102" s="90"/>
      <c r="F102" s="143" t="s">
        <v>6</v>
      </c>
      <c r="G102" s="99">
        <v>1340</v>
      </c>
      <c r="H102" s="144">
        <v>1340</v>
      </c>
      <c r="I102" s="142">
        <f>E102/B$18</f>
        <v>0</v>
      </c>
      <c r="J102" s="94">
        <f>H102/$H$114</f>
        <v>0.08593731962782727</v>
      </c>
    </row>
    <row r="103" spans="1:10" s="6" customFormat="1" ht="7.5" customHeight="1">
      <c r="A103" s="109"/>
      <c r="B103" s="88"/>
      <c r="C103" s="88"/>
      <c r="D103" s="89"/>
      <c r="E103" s="89"/>
      <c r="F103" s="145"/>
      <c r="G103" s="149"/>
      <c r="H103" s="147"/>
      <c r="I103" s="142"/>
      <c r="J103" s="94"/>
    </row>
    <row r="104" spans="1:10" s="6" customFormat="1" ht="15">
      <c r="A104" s="101" t="s">
        <v>10</v>
      </c>
      <c r="B104" s="88"/>
      <c r="C104" s="88"/>
      <c r="D104" s="89"/>
      <c r="E104" s="90"/>
      <c r="F104" s="143" t="s">
        <v>6</v>
      </c>
      <c r="G104" s="99" t="s">
        <v>42</v>
      </c>
      <c r="H104" s="144" t="s">
        <v>42</v>
      </c>
      <c r="I104" s="142">
        <f>E104/B$18</f>
        <v>0</v>
      </c>
      <c r="J104" s="94"/>
    </row>
    <row r="105" spans="1:10" s="6" customFormat="1" ht="6.75" customHeight="1">
      <c r="A105" s="109"/>
      <c r="B105" s="88"/>
      <c r="C105" s="88"/>
      <c r="D105" s="89"/>
      <c r="E105" s="89"/>
      <c r="F105" s="145"/>
      <c r="G105" s="91"/>
      <c r="H105" s="147"/>
      <c r="I105" s="142"/>
      <c r="J105" s="94"/>
    </row>
    <row r="106" spans="1:10" s="6" customFormat="1" ht="15">
      <c r="A106" s="101" t="s">
        <v>114</v>
      </c>
      <c r="B106" s="88"/>
      <c r="C106" s="88"/>
      <c r="D106" s="89"/>
      <c r="E106" s="90"/>
      <c r="F106" s="143" t="s">
        <v>115</v>
      </c>
      <c r="G106" s="99">
        <v>700</v>
      </c>
      <c r="H106" s="144">
        <v>700</v>
      </c>
      <c r="I106" s="142">
        <f>E106/B$18</f>
        <v>0</v>
      </c>
      <c r="J106" s="94">
        <f>H106/$H$114</f>
        <v>0.04489262965632768</v>
      </c>
    </row>
    <row r="107" spans="1:10" s="6" customFormat="1" ht="7.5" customHeight="1">
      <c r="A107" s="109"/>
      <c r="B107" s="88"/>
      <c r="C107" s="88"/>
      <c r="D107" s="89"/>
      <c r="E107" s="89"/>
      <c r="F107" s="145"/>
      <c r="G107" s="91"/>
      <c r="H107" s="147"/>
      <c r="I107" s="142"/>
      <c r="J107" s="94"/>
    </row>
    <row r="108" spans="1:10" s="6" customFormat="1" ht="15">
      <c r="A108" s="101" t="s">
        <v>9</v>
      </c>
      <c r="B108" s="88"/>
      <c r="C108" s="88"/>
      <c r="D108" s="89"/>
      <c r="E108" s="90"/>
      <c r="F108" s="143" t="s">
        <v>6</v>
      </c>
      <c r="G108" s="99">
        <v>800</v>
      </c>
      <c r="H108" s="144">
        <v>800</v>
      </c>
      <c r="I108" s="142">
        <f>E108/B$18</f>
        <v>0</v>
      </c>
      <c r="J108" s="94">
        <f>H108/$H$114</f>
        <v>0.05130586246437449</v>
      </c>
    </row>
    <row r="109" spans="1:10" s="6" customFormat="1" ht="6.75" customHeight="1">
      <c r="A109" s="109"/>
      <c r="B109" s="88"/>
      <c r="C109" s="88"/>
      <c r="D109" s="89"/>
      <c r="E109" s="89"/>
      <c r="F109" s="145"/>
      <c r="G109" s="91"/>
      <c r="H109" s="147"/>
      <c r="I109" s="142"/>
      <c r="J109" s="94"/>
    </row>
    <row r="110" spans="1:10" s="6" customFormat="1" ht="15">
      <c r="A110" s="101" t="s">
        <v>8</v>
      </c>
      <c r="B110" s="88"/>
      <c r="C110" s="88"/>
      <c r="D110" s="89"/>
      <c r="E110" s="90"/>
      <c r="F110" s="143" t="s">
        <v>6</v>
      </c>
      <c r="G110" s="99">
        <v>1000</v>
      </c>
      <c r="H110" s="144">
        <v>1000</v>
      </c>
      <c r="I110" s="142">
        <f>E110/B$18</f>
        <v>0</v>
      </c>
      <c r="J110" s="94">
        <f>H110/$H$114</f>
        <v>0.06413232808046812</v>
      </c>
    </row>
    <row r="111" spans="1:10" s="6" customFormat="1" ht="7.5" customHeight="1">
      <c r="A111" s="109"/>
      <c r="B111" s="88"/>
      <c r="C111" s="88"/>
      <c r="D111" s="89"/>
      <c r="E111" s="89"/>
      <c r="F111" s="145"/>
      <c r="G111" s="91"/>
      <c r="H111" s="147"/>
      <c r="I111" s="142"/>
      <c r="J111" s="94"/>
    </row>
    <row r="112" spans="1:11" s="6" customFormat="1" ht="15.75" thickBot="1">
      <c r="A112" s="112" t="s">
        <v>7</v>
      </c>
      <c r="B112" s="113"/>
      <c r="C112" s="113"/>
      <c r="D112" s="114"/>
      <c r="E112" s="115"/>
      <c r="F112" s="150" t="s">
        <v>6</v>
      </c>
      <c r="G112" s="117">
        <v>700</v>
      </c>
      <c r="H112" s="151" t="s">
        <v>42</v>
      </c>
      <c r="I112" s="152">
        <f>E112/B$18</f>
        <v>0</v>
      </c>
      <c r="J112" s="173"/>
      <c r="K112" s="51"/>
    </row>
    <row r="113" spans="1:23" s="2" customFormat="1" ht="15.75" thickBot="1">
      <c r="A113" s="120"/>
      <c r="B113" s="88"/>
      <c r="C113" s="88"/>
      <c r="D113" s="88"/>
      <c r="E113" s="121"/>
      <c r="F113" s="122"/>
      <c r="G113" s="123"/>
      <c r="H113" s="123"/>
      <c r="I113" s="88"/>
      <c r="J113" s="124"/>
      <c r="K113" s="10"/>
      <c r="L113" s="10"/>
      <c r="M113" s="52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2" customFormat="1" ht="15">
      <c r="A114" s="153" t="s">
        <v>5</v>
      </c>
      <c r="B114" s="154"/>
      <c r="C114" s="155"/>
      <c r="D114" s="156"/>
      <c r="E114" s="126"/>
      <c r="F114" s="157"/>
      <c r="G114" s="138"/>
      <c r="H114" s="158">
        <f>SUM(H33:H113)</f>
        <v>15592.76</v>
      </c>
      <c r="I114" s="158"/>
      <c r="J114" s="158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2" customFormat="1" ht="15">
      <c r="A115" s="101" t="s">
        <v>86</v>
      </c>
      <c r="B115" s="88"/>
      <c r="C115" s="159"/>
      <c r="D115" s="159"/>
      <c r="E115" s="159"/>
      <c r="F115" s="125"/>
      <c r="G115" s="88"/>
      <c r="H115" s="160">
        <f>(H114*0.02)</f>
        <v>311.8552</v>
      </c>
      <c r="I115" s="160"/>
      <c r="J115" s="161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2" customFormat="1" ht="15">
      <c r="A116" s="101" t="s">
        <v>4</v>
      </c>
      <c r="B116" s="88"/>
      <c r="C116" s="159"/>
      <c r="D116" s="159"/>
      <c r="E116" s="159"/>
      <c r="F116" s="125"/>
      <c r="G116" s="88"/>
      <c r="H116" s="160">
        <v>0</v>
      </c>
      <c r="I116" s="160"/>
      <c r="J116" s="161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2" customFormat="1" ht="15.75" thickBot="1">
      <c r="A117" s="101" t="s">
        <v>96</v>
      </c>
      <c r="B117" s="88"/>
      <c r="C117" s="88"/>
      <c r="D117" s="88"/>
      <c r="E117" s="88"/>
      <c r="F117" s="133"/>
      <c r="G117" s="88"/>
      <c r="H117" s="162">
        <f>(H114*(8/12)*0.05)</f>
        <v>519.7586666666666</v>
      </c>
      <c r="I117" s="162"/>
      <c r="J117" s="161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2" customFormat="1" ht="15.75" thickBot="1">
      <c r="A118" s="163" t="s">
        <v>3</v>
      </c>
      <c r="B118" s="164"/>
      <c r="C118" s="164"/>
      <c r="D118" s="164"/>
      <c r="E118" s="164"/>
      <c r="F118" s="165"/>
      <c r="G118" s="166"/>
      <c r="H118" s="167">
        <f>SUM(H114:H117)</f>
        <v>16424.37386666667</v>
      </c>
      <c r="I118" s="167"/>
      <c r="J118" s="167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2" customFormat="1" ht="12" customHeight="1">
      <c r="A119" s="25"/>
      <c r="B119" s="18"/>
      <c r="C119" s="18"/>
      <c r="D119" s="18"/>
      <c r="E119" s="18"/>
      <c r="F119" s="19"/>
      <c r="G119" s="16"/>
      <c r="H119" s="27">
        <f>SUM(H115:H117)</f>
        <v>831.6138666666666</v>
      </c>
      <c r="I119" s="28"/>
      <c r="J119" s="26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2" customFormat="1" ht="14.25" customHeight="1" thickBot="1">
      <c r="A120" s="19"/>
      <c r="B120" s="19"/>
      <c r="C120" s="19"/>
      <c r="D120" s="19"/>
      <c r="E120" s="19"/>
      <c r="F120" s="19"/>
      <c r="G120" s="19"/>
      <c r="H120" s="19"/>
      <c r="I120" s="16"/>
      <c r="J120" s="26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10" ht="18" customHeight="1">
      <c r="A121" s="29" t="s">
        <v>128</v>
      </c>
      <c r="B121" s="48"/>
      <c r="C121" s="38">
        <f>SUM(H36:H49)</f>
        <v>1918.5</v>
      </c>
      <c r="D121" s="46">
        <f>(C121/H118)</f>
        <v>0.11680810578073866</v>
      </c>
      <c r="E121" s="44" t="s">
        <v>2</v>
      </c>
      <c r="F121" s="41"/>
      <c r="G121" s="38">
        <f>SUM(H57:H112)</f>
        <v>12629.26</v>
      </c>
      <c r="H121" s="35">
        <f>(G121/H118)</f>
        <v>0.7689340307596829</v>
      </c>
      <c r="I121" s="13"/>
      <c r="J121" s="17"/>
    </row>
    <row r="122" spans="1:10" ht="12.75">
      <c r="A122" s="30" t="s">
        <v>1</v>
      </c>
      <c r="B122" s="49"/>
      <c r="C122" s="39">
        <f>SUM(H52:H55)</f>
        <v>900</v>
      </c>
      <c r="D122" s="47">
        <f>ROUND((C122/H118),7)</f>
        <v>0.0547966</v>
      </c>
      <c r="E122" s="45" t="s">
        <v>0</v>
      </c>
      <c r="F122" s="42"/>
      <c r="G122" s="39">
        <v>145</v>
      </c>
      <c r="H122" s="36">
        <f>(G122/H118)</f>
        <v>0.008828342631330262</v>
      </c>
      <c r="I122" s="13"/>
      <c r="J122" s="17"/>
    </row>
    <row r="123" spans="1:10" ht="3" customHeight="1" thickBot="1">
      <c r="A123" s="31"/>
      <c r="B123" s="34"/>
      <c r="C123" s="37"/>
      <c r="D123" s="40"/>
      <c r="E123" s="34"/>
      <c r="F123" s="43"/>
      <c r="G123" s="40"/>
      <c r="H123" s="32"/>
      <c r="I123" s="20"/>
      <c r="J123" s="21"/>
    </row>
    <row r="124" spans="1:10" ht="15.75" customHeight="1">
      <c r="A124" s="191" t="s">
        <v>133</v>
      </c>
      <c r="B124" s="192"/>
      <c r="C124" s="192"/>
      <c r="D124" s="192"/>
      <c r="E124" s="192"/>
      <c r="F124" s="192"/>
      <c r="G124" s="14"/>
      <c r="H124" s="14"/>
      <c r="I124" s="14"/>
      <c r="J124" s="33"/>
    </row>
    <row r="125" spans="1:10" ht="26.25" customHeight="1">
      <c r="A125" s="193" t="s">
        <v>132</v>
      </c>
      <c r="B125" s="193"/>
      <c r="C125" s="193"/>
      <c r="D125" s="193"/>
      <c r="E125" s="193"/>
      <c r="F125" s="193"/>
      <c r="G125" s="193"/>
      <c r="H125" s="193"/>
      <c r="I125" s="193"/>
      <c r="J125" s="193"/>
    </row>
    <row r="126" spans="1:23" s="8" customFormat="1" ht="13.5">
      <c r="A126" s="50"/>
      <c r="B126" s="14"/>
      <c r="C126" s="14"/>
      <c r="D126" s="14"/>
      <c r="E126" s="14"/>
      <c r="F126" s="14"/>
      <c r="G126" s="14"/>
      <c r="H126" s="14"/>
      <c r="I126" s="14"/>
      <c r="J126" s="14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s="8" customFormat="1" ht="13.5">
      <c r="A127" s="50"/>
      <c r="B127" s="14"/>
      <c r="C127" s="14"/>
      <c r="D127" s="14"/>
      <c r="E127" s="14"/>
      <c r="F127" s="14"/>
      <c r="G127" s="14"/>
      <c r="H127" s="14"/>
      <c r="I127" s="14"/>
      <c r="J127" s="14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s="8" customFormat="1" ht="13.5">
      <c r="A128" s="50"/>
      <c r="B128" s="14"/>
      <c r="C128" s="14"/>
      <c r="D128" s="14"/>
      <c r="E128" s="14"/>
      <c r="F128" s="14"/>
      <c r="G128" s="14"/>
      <c r="H128" s="14"/>
      <c r="I128" s="14"/>
      <c r="J128" s="14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s="8" customFormat="1" ht="117.75" customHeight="1">
      <c r="A129" s="50"/>
      <c r="B129" s="14"/>
      <c r="C129" s="14"/>
      <c r="D129" s="14"/>
      <c r="E129" s="14"/>
      <c r="F129" s="14"/>
      <c r="G129" s="14"/>
      <c r="H129" s="14"/>
      <c r="I129" s="14"/>
      <c r="J129" s="14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s="8" customFormat="1" ht="16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10" ht="13.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68">
        <v>35</v>
      </c>
    </row>
    <row r="132" spans="1:10" ht="211.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</row>
    <row r="133" spans="1:10" ht="12.75">
      <c r="A133" s="6"/>
      <c r="B133" s="6"/>
      <c r="C133" s="6"/>
      <c r="D133" s="6"/>
      <c r="E133" s="6"/>
      <c r="F133" s="9"/>
      <c r="G133" s="6"/>
      <c r="H133" s="6"/>
      <c r="I133" s="6"/>
      <c r="J133" s="7"/>
    </row>
    <row r="134" spans="1:10" ht="12.75">
      <c r="A134" s="6"/>
      <c r="B134" s="6"/>
      <c r="C134" s="6"/>
      <c r="D134" s="6"/>
      <c r="E134" s="6"/>
      <c r="F134" s="9"/>
      <c r="G134" s="6"/>
      <c r="H134" s="6"/>
      <c r="I134" s="6"/>
      <c r="J134" s="7"/>
    </row>
    <row r="135" spans="1:10" ht="12.75">
      <c r="A135" s="6"/>
      <c r="B135" s="6"/>
      <c r="C135" s="6"/>
      <c r="D135" s="6"/>
      <c r="E135" s="6"/>
      <c r="F135" s="9"/>
      <c r="G135" s="6"/>
      <c r="H135" s="6"/>
      <c r="I135" s="6"/>
      <c r="J135" s="7"/>
    </row>
    <row r="136" spans="1:10" ht="12.75">
      <c r="A136" s="6"/>
      <c r="B136" s="6"/>
      <c r="C136" s="6"/>
      <c r="D136" s="6"/>
      <c r="E136" s="6"/>
      <c r="F136" s="9"/>
      <c r="G136" s="6"/>
      <c r="H136" s="6"/>
      <c r="I136" s="6"/>
      <c r="J136" s="7"/>
    </row>
    <row r="137" spans="1:10" ht="12.75">
      <c r="A137" s="6"/>
      <c r="B137" s="6"/>
      <c r="C137" s="6"/>
      <c r="D137" s="6"/>
      <c r="E137" s="6"/>
      <c r="F137" s="9"/>
      <c r="G137" s="6"/>
      <c r="H137" s="6"/>
      <c r="I137" s="6"/>
      <c r="J137" s="7"/>
    </row>
    <row r="138" spans="1:10" ht="12.75">
      <c r="A138" s="6"/>
      <c r="B138" s="6"/>
      <c r="C138" s="6"/>
      <c r="D138" s="6"/>
      <c r="E138" s="6"/>
      <c r="F138" s="9"/>
      <c r="G138" s="6"/>
      <c r="H138" s="6"/>
      <c r="I138" s="6"/>
      <c r="J138" s="7"/>
    </row>
    <row r="139" spans="1:10" ht="12.75">
      <c r="A139" s="6"/>
      <c r="B139" s="6"/>
      <c r="C139" s="6"/>
      <c r="D139" s="6"/>
      <c r="E139" s="6"/>
      <c r="F139" s="9"/>
      <c r="G139" s="6"/>
      <c r="H139" s="6"/>
      <c r="I139" s="6"/>
      <c r="J139" s="7"/>
    </row>
    <row r="140" spans="1:10" ht="12.75">
      <c r="A140" s="6"/>
      <c r="B140" s="6"/>
      <c r="C140" s="6"/>
      <c r="D140" s="6"/>
      <c r="E140" s="6"/>
      <c r="F140" s="9"/>
      <c r="G140" s="6"/>
      <c r="H140" s="6"/>
      <c r="I140" s="6"/>
      <c r="J140" s="7"/>
    </row>
    <row r="141" spans="1:10" ht="12.75">
      <c r="A141" s="6"/>
      <c r="B141" s="6"/>
      <c r="C141" s="6"/>
      <c r="D141" s="6"/>
      <c r="E141" s="6"/>
      <c r="F141" s="9"/>
      <c r="G141" s="6"/>
      <c r="H141" s="6"/>
      <c r="I141" s="6"/>
      <c r="J141" s="7"/>
    </row>
    <row r="142" spans="1:10" ht="12.75">
      <c r="A142" s="6"/>
      <c r="B142" s="6"/>
      <c r="C142" s="6"/>
      <c r="D142" s="6"/>
      <c r="E142" s="6"/>
      <c r="F142" s="9"/>
      <c r="G142" s="6"/>
      <c r="H142" s="6"/>
      <c r="I142" s="6"/>
      <c r="J142" s="54"/>
    </row>
    <row r="143" spans="1:10" ht="12.75">
      <c r="A143" s="6"/>
      <c r="B143" s="6"/>
      <c r="C143" s="6"/>
      <c r="D143" s="6"/>
      <c r="E143" s="6"/>
      <c r="F143" s="9"/>
      <c r="G143" s="6"/>
      <c r="H143" s="6"/>
      <c r="I143" s="6"/>
      <c r="J143" s="7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spans="1:10" ht="13.5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</sheetData>
  <sheetProtection/>
  <mergeCells count="12">
    <mergeCell ref="A4:J4"/>
    <mergeCell ref="A29:C29"/>
    <mergeCell ref="A31:C31"/>
    <mergeCell ref="A5:J5"/>
    <mergeCell ref="A7:J7"/>
    <mergeCell ref="A152:J152"/>
    <mergeCell ref="A23:H23"/>
    <mergeCell ref="A8:J8"/>
    <mergeCell ref="I23:I25"/>
    <mergeCell ref="J23:J25"/>
    <mergeCell ref="A124:F124"/>
    <mergeCell ref="A125:J125"/>
  </mergeCells>
  <printOptions/>
  <pageMargins left="1.34" right="0.1968503937007874" top="0.7" bottom="0.5511811023622047" header="0" footer="0.4724409448818898"/>
  <pageSetup horizontalDpi="600" verticalDpi="600" orientation="portrait" scale="58" r:id="rId2"/>
  <rowBreaks count="1" manualBreakCount="1">
    <brk id="8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8"/>
  <sheetViews>
    <sheetView tabSelected="1" zoomScalePageLayoutView="0" workbookViewId="0" topLeftCell="A1">
      <selection activeCell="L6" sqref="L6"/>
    </sheetView>
  </sheetViews>
  <sheetFormatPr defaultColWidth="11.00390625" defaultRowHeight="12.75"/>
  <cols>
    <col min="1" max="1" width="14.140625" style="1" customWidth="1"/>
    <col min="2" max="2" width="18.8515625" style="1" customWidth="1"/>
    <col min="3" max="3" width="15.28125" style="1" customWidth="1"/>
    <col min="4" max="4" width="10.00390625" style="1" customWidth="1"/>
    <col min="5" max="5" width="9.421875" style="1" customWidth="1"/>
    <col min="6" max="6" width="8.8515625" style="1" customWidth="1"/>
    <col min="7" max="7" width="12.7109375" style="1" customWidth="1"/>
    <col min="8" max="8" width="14.140625" style="1" customWidth="1"/>
    <col min="9" max="9" width="11.8515625" style="1" customWidth="1"/>
    <col min="10" max="10" width="12.8515625" style="4" customWidth="1"/>
    <col min="11" max="23" width="11.00390625" style="6" customWidth="1"/>
    <col min="24" max="27" width="11.00390625" style="1" customWidth="1"/>
    <col min="28" max="28" width="12.140625" style="1" customWidth="1"/>
    <col min="29" max="16384" width="11.00390625" style="1" customWidth="1"/>
  </cols>
  <sheetData>
    <row r="1" spans="1:10" s="6" customFormat="1" ht="16.5">
      <c r="A1" s="56"/>
      <c r="B1" s="56"/>
      <c r="C1" s="56"/>
      <c r="D1" s="56"/>
      <c r="E1" s="56"/>
      <c r="F1" s="56"/>
      <c r="G1" s="56"/>
      <c r="H1" s="56"/>
      <c r="I1" s="56"/>
      <c r="J1" s="57"/>
    </row>
    <row r="2" spans="1:10" s="6" customFormat="1" ht="16.5">
      <c r="A2" s="56"/>
      <c r="B2" s="56"/>
      <c r="C2" s="56"/>
      <c r="D2" s="56"/>
      <c r="E2" s="56"/>
      <c r="F2" s="56"/>
      <c r="G2" s="56"/>
      <c r="H2" s="56"/>
      <c r="I2" s="56"/>
      <c r="J2" s="57"/>
    </row>
    <row r="3" spans="1:10" s="6" customFormat="1" ht="16.5">
      <c r="A3" s="56"/>
      <c r="B3" s="56"/>
      <c r="C3" s="56"/>
      <c r="D3" s="56"/>
      <c r="E3" s="56"/>
      <c r="F3" s="56"/>
      <c r="G3" s="56"/>
      <c r="H3" s="56"/>
      <c r="I3" s="56"/>
      <c r="J3" s="57"/>
    </row>
    <row r="4" spans="1:10" s="6" customFormat="1" ht="15">
      <c r="A4" s="194" t="s">
        <v>131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s="6" customFormat="1" ht="15">
      <c r="A5" s="194" t="s">
        <v>130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0" s="6" customFormat="1" ht="10.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</row>
    <row r="7" spans="1:10" s="6" customFormat="1" ht="15">
      <c r="A7" s="198" t="s">
        <v>135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10" ht="6" customHeight="1">
      <c r="A8" s="184"/>
      <c r="B8" s="184"/>
      <c r="C8" s="184"/>
      <c r="D8" s="184"/>
      <c r="E8" s="184"/>
      <c r="F8" s="184"/>
      <c r="G8" s="184"/>
      <c r="H8" s="184"/>
      <c r="I8" s="184"/>
      <c r="J8" s="184"/>
    </row>
    <row r="9" spans="1:10" ht="3" customHeight="1">
      <c r="A9" s="59"/>
      <c r="B9" s="60"/>
      <c r="C9" s="59"/>
      <c r="D9" s="59"/>
      <c r="E9" s="59"/>
      <c r="F9" s="59"/>
      <c r="G9" s="59"/>
      <c r="H9" s="59"/>
      <c r="I9" s="61"/>
      <c r="J9" s="62"/>
    </row>
    <row r="10" spans="1:10" ht="15">
      <c r="A10" s="63" t="s">
        <v>81</v>
      </c>
      <c r="B10" s="63" t="s">
        <v>77</v>
      </c>
      <c r="C10" s="64"/>
      <c r="D10" s="64"/>
      <c r="E10" s="64"/>
      <c r="F10" s="63" t="s">
        <v>80</v>
      </c>
      <c r="G10" s="64"/>
      <c r="H10" s="64" t="s">
        <v>94</v>
      </c>
      <c r="I10" s="64"/>
      <c r="J10" s="65" t="s">
        <v>79</v>
      </c>
    </row>
    <row r="11" spans="1:10" ht="15">
      <c r="A11" s="63" t="s">
        <v>78</v>
      </c>
      <c r="B11" s="63" t="s">
        <v>77</v>
      </c>
      <c r="C11" s="64"/>
      <c r="D11" s="64"/>
      <c r="E11" s="64"/>
      <c r="F11" s="63" t="s">
        <v>76</v>
      </c>
      <c r="G11" s="64"/>
      <c r="H11" s="64" t="s">
        <v>94</v>
      </c>
      <c r="I11" s="64"/>
      <c r="J11" s="66" t="s">
        <v>84</v>
      </c>
    </row>
    <row r="12" spans="1:10" ht="15">
      <c r="A12" s="63" t="s">
        <v>75</v>
      </c>
      <c r="B12" s="64"/>
      <c r="C12" s="64"/>
      <c r="D12" s="64"/>
      <c r="E12" s="64"/>
      <c r="F12" s="63" t="s">
        <v>74</v>
      </c>
      <c r="G12" s="64"/>
      <c r="H12" s="64" t="s">
        <v>94</v>
      </c>
      <c r="I12" s="64"/>
      <c r="J12" s="66" t="s">
        <v>73</v>
      </c>
    </row>
    <row r="13" spans="1:10" ht="15">
      <c r="A13" s="64"/>
      <c r="B13" s="64"/>
      <c r="C13" s="64"/>
      <c r="D13" s="67" t="s">
        <v>83</v>
      </c>
      <c r="E13" s="64"/>
      <c r="F13" s="63" t="s">
        <v>72</v>
      </c>
      <c r="G13" s="64"/>
      <c r="H13" s="64" t="s">
        <v>95</v>
      </c>
      <c r="I13" s="64"/>
      <c r="J13" s="68"/>
    </row>
    <row r="14" spans="1:10" ht="15">
      <c r="A14" s="63" t="s">
        <v>71</v>
      </c>
      <c r="B14" s="63" t="s">
        <v>70</v>
      </c>
      <c r="C14" s="67" t="s">
        <v>82</v>
      </c>
      <c r="D14" s="67" t="s">
        <v>82</v>
      </c>
      <c r="E14" s="64"/>
      <c r="F14" s="63" t="s">
        <v>69</v>
      </c>
      <c r="G14" s="64"/>
      <c r="H14" s="64" t="s">
        <v>95</v>
      </c>
      <c r="I14" s="64"/>
      <c r="J14" s="68"/>
    </row>
    <row r="15" spans="1:10" ht="15">
      <c r="A15" s="64"/>
      <c r="B15" s="69"/>
      <c r="C15" s="64"/>
      <c r="D15" s="70"/>
      <c r="E15" s="64"/>
      <c r="F15" s="64"/>
      <c r="G15" s="64"/>
      <c r="H15" s="64"/>
      <c r="I15" s="64"/>
      <c r="J15" s="68"/>
    </row>
    <row r="16" spans="1:10" ht="15">
      <c r="A16" s="71" t="s">
        <v>62</v>
      </c>
      <c r="B16" s="72">
        <v>2.31</v>
      </c>
      <c r="C16" s="73" t="s">
        <v>61</v>
      </c>
      <c r="D16" s="70">
        <f>(H56/B16)</f>
        <v>7110.118556998557</v>
      </c>
      <c r="E16" s="64"/>
      <c r="F16" s="63" t="s">
        <v>68</v>
      </c>
      <c r="G16" s="64"/>
      <c r="H16" s="64" t="s">
        <v>94</v>
      </c>
      <c r="I16" s="64"/>
      <c r="J16" s="66" t="s">
        <v>67</v>
      </c>
    </row>
    <row r="17" spans="1:11" ht="15">
      <c r="A17" s="71" t="s">
        <v>65</v>
      </c>
      <c r="B17" s="63" t="s">
        <v>66</v>
      </c>
      <c r="C17" s="73" t="s">
        <v>65</v>
      </c>
      <c r="D17" s="70"/>
      <c r="E17" s="64"/>
      <c r="F17" s="63" t="s">
        <v>64</v>
      </c>
      <c r="G17" s="64"/>
      <c r="H17" s="64" t="s">
        <v>94</v>
      </c>
      <c r="I17" s="64"/>
      <c r="J17" s="66" t="s">
        <v>63</v>
      </c>
      <c r="K17" s="22"/>
    </row>
    <row r="18" spans="1:10" ht="15">
      <c r="A18" s="71" t="s">
        <v>62</v>
      </c>
      <c r="B18" s="74">
        <v>3</v>
      </c>
      <c r="C18" s="73" t="s">
        <v>61</v>
      </c>
      <c r="D18" s="72">
        <v>4438.888888888889</v>
      </c>
      <c r="E18" s="64"/>
      <c r="F18" s="63" t="s">
        <v>60</v>
      </c>
      <c r="G18" s="64"/>
      <c r="H18" s="64" t="s">
        <v>94</v>
      </c>
      <c r="I18" s="64"/>
      <c r="J18" s="66" t="s">
        <v>59</v>
      </c>
    </row>
    <row r="19" spans="1:10" ht="15">
      <c r="A19" s="64"/>
      <c r="B19" s="69"/>
      <c r="C19" s="64"/>
      <c r="D19" s="64"/>
      <c r="E19" s="64"/>
      <c r="F19" s="63" t="s">
        <v>58</v>
      </c>
      <c r="G19" s="64"/>
      <c r="H19" s="64" t="s">
        <v>94</v>
      </c>
      <c r="I19" s="64"/>
      <c r="J19" s="66" t="s">
        <v>57</v>
      </c>
    </row>
    <row r="20" spans="1:11" ht="15">
      <c r="A20" s="63" t="s">
        <v>56</v>
      </c>
      <c r="B20" s="75" t="s">
        <v>55</v>
      </c>
      <c r="C20" s="76" t="s">
        <v>87</v>
      </c>
      <c r="D20" s="77" t="s">
        <v>98</v>
      </c>
      <c r="E20" s="78"/>
      <c r="F20" s="63" t="s">
        <v>54</v>
      </c>
      <c r="G20" s="64"/>
      <c r="H20" s="64" t="s">
        <v>94</v>
      </c>
      <c r="I20" s="64"/>
      <c r="J20" s="66" t="s">
        <v>53</v>
      </c>
      <c r="K20" s="22"/>
    </row>
    <row r="21" spans="1:10" ht="15">
      <c r="A21" s="63"/>
      <c r="B21" s="79"/>
      <c r="C21" s="64"/>
      <c r="D21" s="64"/>
      <c r="E21" s="64"/>
      <c r="F21" s="63" t="s">
        <v>52</v>
      </c>
      <c r="G21" s="64"/>
      <c r="H21" s="64" t="s">
        <v>94</v>
      </c>
      <c r="I21" s="64"/>
      <c r="J21" s="66" t="s">
        <v>51</v>
      </c>
    </row>
    <row r="22" spans="1:10" ht="8.25" customHeight="1" thickBot="1">
      <c r="A22" s="64"/>
      <c r="B22" s="64"/>
      <c r="C22" s="64"/>
      <c r="D22" s="64"/>
      <c r="E22" s="64"/>
      <c r="F22" s="63"/>
      <c r="G22" s="64"/>
      <c r="H22" s="64"/>
      <c r="I22" s="64"/>
      <c r="J22" s="66"/>
    </row>
    <row r="23" spans="1:10" ht="17.25" customHeight="1">
      <c r="A23" s="181"/>
      <c r="B23" s="182"/>
      <c r="C23" s="182"/>
      <c r="D23" s="182"/>
      <c r="E23" s="182"/>
      <c r="F23" s="182"/>
      <c r="G23" s="182"/>
      <c r="H23" s="183"/>
      <c r="I23" s="185" t="s">
        <v>92</v>
      </c>
      <c r="J23" s="188" t="s">
        <v>93</v>
      </c>
    </row>
    <row r="24" spans="1:10" ht="15">
      <c r="A24" s="80" t="s">
        <v>134</v>
      </c>
      <c r="B24" s="81"/>
      <c r="C24" s="81"/>
      <c r="D24" s="82" t="s">
        <v>48</v>
      </c>
      <c r="E24" s="82" t="s">
        <v>129</v>
      </c>
      <c r="F24" s="82" t="s">
        <v>47</v>
      </c>
      <c r="G24" s="83" t="s">
        <v>50</v>
      </c>
      <c r="H24" s="83" t="s">
        <v>49</v>
      </c>
      <c r="I24" s="186"/>
      <c r="J24" s="189"/>
    </row>
    <row r="25" spans="1:10" ht="15" customHeight="1" thickBot="1">
      <c r="A25" s="84"/>
      <c r="B25" s="85"/>
      <c r="C25" s="85"/>
      <c r="D25" s="86"/>
      <c r="E25" s="86"/>
      <c r="F25" s="86"/>
      <c r="G25" s="86" t="s">
        <v>46</v>
      </c>
      <c r="H25" s="86" t="s">
        <v>45</v>
      </c>
      <c r="I25" s="187"/>
      <c r="J25" s="190"/>
    </row>
    <row r="26" spans="1:23" s="2" customFormat="1" ht="14.25" customHeight="1" thickBot="1">
      <c r="A26" s="136"/>
      <c r="B26" s="136"/>
      <c r="C26" s="136"/>
      <c r="D26" s="136"/>
      <c r="E26" s="136"/>
      <c r="F26" s="136"/>
      <c r="G26" s="136"/>
      <c r="H26" s="136"/>
      <c r="I26" s="136"/>
      <c r="J26" s="125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10" ht="7.5" customHeight="1">
      <c r="A27" s="137"/>
      <c r="B27" s="126"/>
      <c r="C27" s="138"/>
      <c r="D27" s="139"/>
      <c r="E27" s="127"/>
      <c r="F27" s="140"/>
      <c r="G27" s="128"/>
      <c r="H27" s="128"/>
      <c r="I27" s="141"/>
      <c r="J27" s="129"/>
    </row>
    <row r="28" spans="1:10" ht="15">
      <c r="A28" s="170" t="s">
        <v>18</v>
      </c>
      <c r="B28" s="88"/>
      <c r="C28" s="110"/>
      <c r="D28" s="98" t="s">
        <v>17</v>
      </c>
      <c r="E28" s="90"/>
      <c r="F28" s="98" t="s">
        <v>100</v>
      </c>
      <c r="G28" s="99">
        <v>70</v>
      </c>
      <c r="H28" s="99">
        <v>70</v>
      </c>
      <c r="I28" s="142">
        <v>0</v>
      </c>
      <c r="J28" s="94">
        <v>0.004489262965632768</v>
      </c>
    </row>
    <row r="29" spans="1:10" ht="7.5" customHeight="1">
      <c r="A29" s="109"/>
      <c r="B29" s="88"/>
      <c r="C29" s="88"/>
      <c r="D29" s="89"/>
      <c r="E29" s="90"/>
      <c r="F29" s="91"/>
      <c r="G29" s="99"/>
      <c r="H29" s="99"/>
      <c r="I29" s="142"/>
      <c r="J29" s="94"/>
    </row>
    <row r="30" spans="1:10" s="6" customFormat="1" ht="15">
      <c r="A30" s="170" t="s">
        <v>16</v>
      </c>
      <c r="B30" s="88"/>
      <c r="C30" s="88"/>
      <c r="D30" s="89"/>
      <c r="E30" s="90"/>
      <c r="F30" s="91"/>
      <c r="G30" s="99" t="s">
        <v>42</v>
      </c>
      <c r="H30" s="99" t="s">
        <v>42</v>
      </c>
      <c r="I30" s="142"/>
      <c r="J30" s="94"/>
    </row>
    <row r="31" spans="1:10" s="6" customFormat="1" ht="15">
      <c r="A31" s="170" t="s">
        <v>15</v>
      </c>
      <c r="B31" s="88"/>
      <c r="C31" s="88"/>
      <c r="D31" s="89"/>
      <c r="E31" s="90"/>
      <c r="F31" s="143" t="s">
        <v>6</v>
      </c>
      <c r="G31" s="99">
        <v>250</v>
      </c>
      <c r="H31" s="144" t="s">
        <v>136</v>
      </c>
      <c r="I31" s="142">
        <v>0</v>
      </c>
      <c r="J31" s="94"/>
    </row>
    <row r="32" spans="1:10" s="6" customFormat="1" ht="15">
      <c r="A32" s="170" t="s">
        <v>14</v>
      </c>
      <c r="B32" s="88"/>
      <c r="C32" s="110"/>
      <c r="D32" s="111"/>
      <c r="E32" s="89"/>
      <c r="F32" s="145"/>
      <c r="G32" s="99"/>
      <c r="H32" s="146"/>
      <c r="I32" s="142"/>
      <c r="J32" s="94"/>
    </row>
    <row r="33" spans="1:10" s="6" customFormat="1" ht="7.5" customHeight="1">
      <c r="A33" s="109"/>
      <c r="B33" s="88"/>
      <c r="C33" s="110"/>
      <c r="D33" s="111"/>
      <c r="E33" s="90"/>
      <c r="F33" s="145"/>
      <c r="G33" s="99"/>
      <c r="H33" s="144"/>
      <c r="I33" s="142"/>
      <c r="J33" s="94"/>
    </row>
    <row r="34" spans="1:10" s="6" customFormat="1" ht="15">
      <c r="A34" s="170" t="s">
        <v>13</v>
      </c>
      <c r="B34" s="88"/>
      <c r="C34" s="88"/>
      <c r="D34" s="89"/>
      <c r="E34" s="90"/>
      <c r="F34" s="143" t="s">
        <v>6</v>
      </c>
      <c r="G34" s="99">
        <v>400</v>
      </c>
      <c r="H34" s="144">
        <v>400</v>
      </c>
      <c r="I34" s="142">
        <v>0</v>
      </c>
      <c r="J34" s="94">
        <v>0.025652931232187245</v>
      </c>
    </row>
    <row r="35" spans="1:10" s="6" customFormat="1" ht="8.25" customHeight="1">
      <c r="A35" s="109"/>
      <c r="B35" s="88"/>
      <c r="C35" s="95"/>
      <c r="D35" s="89"/>
      <c r="E35" s="90"/>
      <c r="F35" s="145"/>
      <c r="G35" s="99"/>
      <c r="H35" s="144"/>
      <c r="I35" s="142"/>
      <c r="J35" s="94"/>
    </row>
    <row r="36" spans="1:10" s="6" customFormat="1" ht="15">
      <c r="A36" s="170" t="s">
        <v>12</v>
      </c>
      <c r="B36" s="88"/>
      <c r="C36" s="88"/>
      <c r="D36" s="89"/>
      <c r="E36" s="90"/>
      <c r="F36" s="143" t="s">
        <v>6</v>
      </c>
      <c r="G36" s="99">
        <v>166.6</v>
      </c>
      <c r="H36" s="144">
        <v>166.6</v>
      </c>
      <c r="I36" s="142">
        <v>0</v>
      </c>
      <c r="J36" s="94">
        <v>0.010684445858205988</v>
      </c>
    </row>
    <row r="37" spans="1:10" s="6" customFormat="1" ht="8.25" customHeight="1">
      <c r="A37" s="109"/>
      <c r="B37" s="88"/>
      <c r="C37" s="88"/>
      <c r="D37" s="89"/>
      <c r="E37" s="89"/>
      <c r="F37" s="145"/>
      <c r="G37" s="99"/>
      <c r="H37" s="147"/>
      <c r="I37" s="142"/>
      <c r="J37" s="94"/>
    </row>
    <row r="38" spans="1:10" s="6" customFormat="1" ht="15">
      <c r="A38" s="170" t="s">
        <v>112</v>
      </c>
      <c r="B38" s="88"/>
      <c r="C38" s="88"/>
      <c r="D38" s="89"/>
      <c r="E38" s="90"/>
      <c r="F38" s="143" t="s">
        <v>6</v>
      </c>
      <c r="G38" s="99">
        <v>1340</v>
      </c>
      <c r="H38" s="144">
        <v>1340</v>
      </c>
      <c r="I38" s="142">
        <v>0</v>
      </c>
      <c r="J38" s="94">
        <v>0.08593731962782727</v>
      </c>
    </row>
    <row r="39" spans="1:10" s="6" customFormat="1" ht="7.5" customHeight="1">
      <c r="A39" s="109"/>
      <c r="B39" s="88"/>
      <c r="C39" s="95"/>
      <c r="D39" s="89"/>
      <c r="E39" s="89"/>
      <c r="F39" s="145"/>
      <c r="G39" s="99"/>
      <c r="H39" s="144"/>
      <c r="I39" s="142"/>
      <c r="J39" s="94"/>
    </row>
    <row r="40" spans="1:10" s="6" customFormat="1" ht="15">
      <c r="A40" s="170" t="s">
        <v>113</v>
      </c>
      <c r="B40" s="88"/>
      <c r="C40" s="110"/>
      <c r="D40" s="148" t="s">
        <v>11</v>
      </c>
      <c r="E40" s="90"/>
      <c r="F40" s="143" t="s">
        <v>6</v>
      </c>
      <c r="G40" s="99">
        <v>1340</v>
      </c>
      <c r="H40" s="144">
        <v>1340</v>
      </c>
      <c r="I40" s="142">
        <v>0</v>
      </c>
      <c r="J40" s="94">
        <v>0.08593731962782727</v>
      </c>
    </row>
    <row r="41" spans="1:10" s="6" customFormat="1" ht="7.5" customHeight="1">
      <c r="A41" s="109"/>
      <c r="B41" s="88"/>
      <c r="C41" s="88"/>
      <c r="D41" s="89"/>
      <c r="E41" s="89"/>
      <c r="F41" s="145"/>
      <c r="G41" s="149"/>
      <c r="H41" s="147"/>
      <c r="I41" s="142"/>
      <c r="J41" s="94"/>
    </row>
    <row r="42" spans="1:10" s="6" customFormat="1" ht="15">
      <c r="A42" s="170" t="s">
        <v>10</v>
      </c>
      <c r="B42" s="88"/>
      <c r="C42" s="88"/>
      <c r="D42" s="89"/>
      <c r="E42" s="90"/>
      <c r="F42" s="143" t="s">
        <v>6</v>
      </c>
      <c r="G42" s="99" t="s">
        <v>42</v>
      </c>
      <c r="H42" s="144" t="s">
        <v>42</v>
      </c>
      <c r="I42" s="142">
        <v>0</v>
      </c>
      <c r="J42" s="94"/>
    </row>
    <row r="43" spans="1:10" s="6" customFormat="1" ht="6.75" customHeight="1">
      <c r="A43" s="109"/>
      <c r="B43" s="88"/>
      <c r="C43" s="88"/>
      <c r="D43" s="89"/>
      <c r="E43" s="89"/>
      <c r="F43" s="145"/>
      <c r="G43" s="91"/>
      <c r="H43" s="147"/>
      <c r="I43" s="142"/>
      <c r="J43" s="94"/>
    </row>
    <row r="44" spans="1:10" s="6" customFormat="1" ht="15">
      <c r="A44" s="170" t="s">
        <v>114</v>
      </c>
      <c r="B44" s="88"/>
      <c r="C44" s="88"/>
      <c r="D44" s="89"/>
      <c r="E44" s="90"/>
      <c r="F44" s="143" t="s">
        <v>115</v>
      </c>
      <c r="G44" s="99">
        <v>700</v>
      </c>
      <c r="H44" s="144">
        <v>700</v>
      </c>
      <c r="I44" s="142">
        <v>0</v>
      </c>
      <c r="J44" s="94">
        <v>0.04489262965632768</v>
      </c>
    </row>
    <row r="45" spans="1:10" s="6" customFormat="1" ht="7.5" customHeight="1">
      <c r="A45" s="109"/>
      <c r="B45" s="88"/>
      <c r="C45" s="88"/>
      <c r="D45" s="89"/>
      <c r="E45" s="89"/>
      <c r="F45" s="145"/>
      <c r="G45" s="91"/>
      <c r="H45" s="147"/>
      <c r="I45" s="142"/>
      <c r="J45" s="94"/>
    </row>
    <row r="46" spans="1:10" s="6" customFormat="1" ht="15">
      <c r="A46" s="170" t="s">
        <v>9</v>
      </c>
      <c r="B46" s="88"/>
      <c r="C46" s="88"/>
      <c r="D46" s="89"/>
      <c r="E46" s="90"/>
      <c r="F46" s="143" t="s">
        <v>6</v>
      </c>
      <c r="G46" s="99">
        <v>800</v>
      </c>
      <c r="H46" s="144">
        <v>800</v>
      </c>
      <c r="I46" s="142">
        <v>0</v>
      </c>
      <c r="J46" s="94">
        <v>0.05130586246437449</v>
      </c>
    </row>
    <row r="47" spans="1:10" s="6" customFormat="1" ht="6.75" customHeight="1">
      <c r="A47" s="109"/>
      <c r="B47" s="88"/>
      <c r="C47" s="88"/>
      <c r="D47" s="89"/>
      <c r="E47" s="89"/>
      <c r="F47" s="145"/>
      <c r="G47" s="91"/>
      <c r="H47" s="147"/>
      <c r="I47" s="142"/>
      <c r="J47" s="94"/>
    </row>
    <row r="48" spans="1:10" s="6" customFormat="1" ht="15">
      <c r="A48" s="170" t="s">
        <v>8</v>
      </c>
      <c r="B48" s="88"/>
      <c r="C48" s="88"/>
      <c r="D48" s="89"/>
      <c r="E48" s="90"/>
      <c r="F48" s="143" t="s">
        <v>6</v>
      </c>
      <c r="G48" s="99">
        <v>1000</v>
      </c>
      <c r="H48" s="144">
        <v>1000</v>
      </c>
      <c r="I48" s="142">
        <v>0</v>
      </c>
      <c r="J48" s="94">
        <v>0.06413232808046812</v>
      </c>
    </row>
    <row r="49" spans="1:10" s="6" customFormat="1" ht="7.5" customHeight="1">
      <c r="A49" s="109"/>
      <c r="B49" s="88"/>
      <c r="C49" s="88"/>
      <c r="D49" s="89"/>
      <c r="E49" s="89"/>
      <c r="F49" s="145"/>
      <c r="G49" s="91"/>
      <c r="H49" s="147"/>
      <c r="I49" s="142"/>
      <c r="J49" s="94"/>
    </row>
    <row r="50" spans="1:11" s="6" customFormat="1" ht="15.75" thickBot="1">
      <c r="A50" s="112" t="s">
        <v>7</v>
      </c>
      <c r="B50" s="113"/>
      <c r="C50" s="113"/>
      <c r="D50" s="114"/>
      <c r="E50" s="115"/>
      <c r="F50" s="150" t="s">
        <v>6</v>
      </c>
      <c r="G50" s="117">
        <v>700</v>
      </c>
      <c r="H50" s="151" t="s">
        <v>42</v>
      </c>
      <c r="I50" s="152">
        <v>0</v>
      </c>
      <c r="J50" s="173"/>
      <c r="K50" s="51"/>
    </row>
    <row r="51" spans="1:23" s="2" customFormat="1" ht="15.75" thickBot="1">
      <c r="A51" s="171"/>
      <c r="B51" s="88"/>
      <c r="C51" s="88"/>
      <c r="D51" s="88"/>
      <c r="E51" s="121"/>
      <c r="F51" s="125"/>
      <c r="G51" s="123"/>
      <c r="H51" s="123"/>
      <c r="I51" s="88"/>
      <c r="J51" s="124"/>
      <c r="K51" s="10"/>
      <c r="L51" s="10"/>
      <c r="M51" s="52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2" customFormat="1" ht="15">
      <c r="A52" s="153" t="s">
        <v>5</v>
      </c>
      <c r="B52" s="154"/>
      <c r="C52" s="155"/>
      <c r="D52" s="156"/>
      <c r="E52" s="126"/>
      <c r="F52" s="157"/>
      <c r="G52" s="138"/>
      <c r="H52" s="158">
        <v>15592.76</v>
      </c>
      <c r="I52" s="158"/>
      <c r="J52" s="158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2" customFormat="1" ht="15">
      <c r="A53" s="170" t="s">
        <v>86</v>
      </c>
      <c r="B53" s="88"/>
      <c r="C53" s="159"/>
      <c r="D53" s="159"/>
      <c r="E53" s="159"/>
      <c r="F53" s="125"/>
      <c r="G53" s="88"/>
      <c r="H53" s="160">
        <v>311.8552</v>
      </c>
      <c r="I53" s="160"/>
      <c r="J53" s="161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2" customFormat="1" ht="15">
      <c r="A54" s="170" t="s">
        <v>4</v>
      </c>
      <c r="B54" s="88"/>
      <c r="C54" s="159"/>
      <c r="D54" s="159"/>
      <c r="E54" s="159"/>
      <c r="F54" s="125"/>
      <c r="G54" s="88"/>
      <c r="H54" s="160">
        <v>0</v>
      </c>
      <c r="I54" s="160"/>
      <c r="J54" s="161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2" customFormat="1" ht="15.75" thickBot="1">
      <c r="A55" s="170" t="s">
        <v>96</v>
      </c>
      <c r="B55" s="88"/>
      <c r="C55" s="88"/>
      <c r="D55" s="88"/>
      <c r="E55" s="88"/>
      <c r="F55" s="133"/>
      <c r="G55" s="88"/>
      <c r="H55" s="162">
        <v>519.7586666666666</v>
      </c>
      <c r="I55" s="162"/>
      <c r="J55" s="161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2" customFormat="1" ht="15.75" thickBot="1">
      <c r="A56" s="163" t="s">
        <v>3</v>
      </c>
      <c r="B56" s="164"/>
      <c r="C56" s="164"/>
      <c r="D56" s="164"/>
      <c r="E56" s="164"/>
      <c r="F56" s="165"/>
      <c r="G56" s="166"/>
      <c r="H56" s="167">
        <v>16424.37386666667</v>
      </c>
      <c r="I56" s="167"/>
      <c r="J56" s="167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2" customFormat="1" ht="12" customHeight="1">
      <c r="A57" s="25"/>
      <c r="B57" s="18"/>
      <c r="C57" s="18"/>
      <c r="D57" s="18"/>
      <c r="E57" s="18"/>
      <c r="F57" s="19"/>
      <c r="G57" s="16"/>
      <c r="H57" s="27">
        <f>SUM(H53:H55)</f>
        <v>831.6138666666666</v>
      </c>
      <c r="I57" s="28"/>
      <c r="J57" s="26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2" customFormat="1" ht="14.25" customHeight="1" thickBot="1">
      <c r="A58" s="19"/>
      <c r="B58" s="19"/>
      <c r="C58" s="19"/>
      <c r="D58" s="19"/>
      <c r="E58" s="19"/>
      <c r="F58" s="19"/>
      <c r="G58" s="19"/>
      <c r="H58" s="19"/>
      <c r="I58" s="16"/>
      <c r="J58" s="26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10" ht="18" customHeight="1">
      <c r="A59" s="29" t="s">
        <v>128</v>
      </c>
      <c r="B59" s="48"/>
      <c r="C59" s="38">
        <v>1918.5</v>
      </c>
      <c r="D59" s="46">
        <v>0.11680810578073866</v>
      </c>
      <c r="E59" s="44" t="s">
        <v>2</v>
      </c>
      <c r="F59" s="41"/>
      <c r="G59" s="38">
        <v>12629.26</v>
      </c>
      <c r="H59" s="35">
        <v>0.7689340307596829</v>
      </c>
      <c r="I59" s="13"/>
      <c r="J59" s="17"/>
    </row>
    <row r="60" spans="1:10" ht="12.75">
      <c r="A60" s="30" t="s">
        <v>1</v>
      </c>
      <c r="B60" s="49"/>
      <c r="C60" s="39">
        <v>900</v>
      </c>
      <c r="D60" s="47">
        <v>0.0547966</v>
      </c>
      <c r="E60" s="45" t="s">
        <v>0</v>
      </c>
      <c r="F60" s="42"/>
      <c r="G60" s="39">
        <v>145</v>
      </c>
      <c r="H60" s="36">
        <v>0.008828342631330262</v>
      </c>
      <c r="I60" s="13"/>
      <c r="J60" s="17"/>
    </row>
    <row r="61" spans="1:10" ht="3" customHeight="1" thickBot="1">
      <c r="A61" s="31"/>
      <c r="B61" s="34"/>
      <c r="C61" s="37"/>
      <c r="D61" s="40"/>
      <c r="E61" s="34"/>
      <c r="F61" s="43"/>
      <c r="G61" s="40"/>
      <c r="H61" s="32"/>
      <c r="I61" s="20"/>
      <c r="J61" s="21"/>
    </row>
    <row r="62" spans="1:10" ht="15.75" customHeight="1">
      <c r="A62" s="191" t="s">
        <v>133</v>
      </c>
      <c r="B62" s="192"/>
      <c r="C62" s="192"/>
      <c r="D62" s="192"/>
      <c r="E62" s="192"/>
      <c r="F62" s="192"/>
      <c r="G62" s="14"/>
      <c r="H62" s="14"/>
      <c r="I62" s="14"/>
      <c r="J62" s="33"/>
    </row>
    <row r="63" spans="1:10" ht="26.25" customHeight="1">
      <c r="A63" s="193" t="s">
        <v>132</v>
      </c>
      <c r="B63" s="193"/>
      <c r="C63" s="193"/>
      <c r="D63" s="193"/>
      <c r="E63" s="193"/>
      <c r="F63" s="193"/>
      <c r="G63" s="193"/>
      <c r="H63" s="193"/>
      <c r="I63" s="193"/>
      <c r="J63" s="193"/>
    </row>
    <row r="64" spans="1:23" s="8" customFormat="1" ht="13.5">
      <c r="A64" s="50"/>
      <c r="B64" s="14"/>
      <c r="C64" s="14"/>
      <c r="D64" s="14"/>
      <c r="E64" s="14"/>
      <c r="F64" s="14"/>
      <c r="G64" s="14"/>
      <c r="H64" s="14"/>
      <c r="I64" s="14"/>
      <c r="J64" s="1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s="8" customFormat="1" ht="13.5">
      <c r="A65" s="50"/>
      <c r="B65" s="14"/>
      <c r="C65" s="14"/>
      <c r="D65" s="14"/>
      <c r="E65" s="14"/>
      <c r="F65" s="14"/>
      <c r="G65" s="14"/>
      <c r="H65" s="14"/>
      <c r="I65" s="14"/>
      <c r="J65" s="1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s="8" customFormat="1" ht="13.5">
      <c r="A66" s="50"/>
      <c r="B66" s="14"/>
      <c r="C66" s="14"/>
      <c r="D66" s="14"/>
      <c r="E66" s="14"/>
      <c r="F66" s="14"/>
      <c r="G66" s="14"/>
      <c r="H66" s="14"/>
      <c r="I66" s="14"/>
      <c r="J66" s="1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s="8" customFormat="1" ht="117.75" customHeight="1">
      <c r="A67" s="50"/>
      <c r="B67" s="14"/>
      <c r="C67" s="14"/>
      <c r="D67" s="14"/>
      <c r="E67" s="14"/>
      <c r="F67" s="14"/>
      <c r="G67" s="14"/>
      <c r="H67" s="14"/>
      <c r="I67" s="14"/>
      <c r="J67" s="1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s="8" customFormat="1" ht="16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10" ht="13.5" customHeight="1">
      <c r="A69" s="15"/>
      <c r="B69" s="15"/>
      <c r="C69" s="15"/>
      <c r="D69" s="15"/>
      <c r="E69" s="15"/>
      <c r="F69" s="15"/>
      <c r="G69" s="15"/>
      <c r="H69" s="15"/>
      <c r="I69" s="15"/>
      <c r="J69" s="168">
        <v>35</v>
      </c>
    </row>
    <row r="70" spans="1:10" ht="211.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</row>
    <row r="71" spans="1:10" ht="12.75">
      <c r="A71" s="6"/>
      <c r="B71" s="6"/>
      <c r="C71" s="6"/>
      <c r="D71" s="6"/>
      <c r="E71" s="6"/>
      <c r="F71" s="9"/>
      <c r="G71" s="6"/>
      <c r="H71" s="6"/>
      <c r="I71" s="6"/>
      <c r="J71" s="7"/>
    </row>
    <row r="72" spans="1:10" ht="12.75">
      <c r="A72" s="6"/>
      <c r="B72" s="6"/>
      <c r="C72" s="6"/>
      <c r="D72" s="6"/>
      <c r="E72" s="6"/>
      <c r="F72" s="9"/>
      <c r="G72" s="6"/>
      <c r="H72" s="6"/>
      <c r="I72" s="6"/>
      <c r="J72" s="7"/>
    </row>
    <row r="73" spans="1:10" ht="12.75">
      <c r="A73" s="6"/>
      <c r="B73" s="6"/>
      <c r="C73" s="6"/>
      <c r="D73" s="6"/>
      <c r="E73" s="6"/>
      <c r="F73" s="9"/>
      <c r="G73" s="6"/>
      <c r="H73" s="6"/>
      <c r="I73" s="6"/>
      <c r="J73" s="7"/>
    </row>
    <row r="74" spans="1:10" ht="12.75">
      <c r="A74" s="6"/>
      <c r="B74" s="6"/>
      <c r="C74" s="6"/>
      <c r="D74" s="6"/>
      <c r="E74" s="6"/>
      <c r="F74" s="9"/>
      <c r="G74" s="6"/>
      <c r="H74" s="6"/>
      <c r="I74" s="6"/>
      <c r="J74" s="7"/>
    </row>
    <row r="75" spans="1:10" ht="12.75">
      <c r="A75" s="6"/>
      <c r="B75" s="6"/>
      <c r="C75" s="6"/>
      <c r="D75" s="6"/>
      <c r="E75" s="6"/>
      <c r="F75" s="9"/>
      <c r="G75" s="6"/>
      <c r="H75" s="6"/>
      <c r="I75" s="6"/>
      <c r="J75" s="7"/>
    </row>
    <row r="76" spans="1:10" ht="12.75">
      <c r="A76" s="6"/>
      <c r="B76" s="6"/>
      <c r="C76" s="6"/>
      <c r="D76" s="6"/>
      <c r="E76" s="6"/>
      <c r="F76" s="9"/>
      <c r="G76" s="6"/>
      <c r="H76" s="6"/>
      <c r="I76" s="6"/>
      <c r="J76" s="7"/>
    </row>
    <row r="77" spans="1:10" ht="12.75">
      <c r="A77" s="6"/>
      <c r="B77" s="6"/>
      <c r="C77" s="6"/>
      <c r="D77" s="6"/>
      <c r="E77" s="6"/>
      <c r="F77" s="9"/>
      <c r="G77" s="6"/>
      <c r="H77" s="6"/>
      <c r="I77" s="6"/>
      <c r="J77" s="7"/>
    </row>
    <row r="78" spans="1:10" ht="12.75">
      <c r="A78" s="6"/>
      <c r="B78" s="6"/>
      <c r="C78" s="6"/>
      <c r="D78" s="6"/>
      <c r="E78" s="6"/>
      <c r="F78" s="9"/>
      <c r="G78" s="6"/>
      <c r="H78" s="6"/>
      <c r="I78" s="6"/>
      <c r="J78" s="7"/>
    </row>
    <row r="79" spans="1:10" ht="12.75">
      <c r="A79" s="6"/>
      <c r="B79" s="6"/>
      <c r="C79" s="6"/>
      <c r="D79" s="6"/>
      <c r="E79" s="6"/>
      <c r="F79" s="9"/>
      <c r="G79" s="6"/>
      <c r="H79" s="6"/>
      <c r="I79" s="6"/>
      <c r="J79" s="7"/>
    </row>
    <row r="80" spans="1:10" ht="12.75">
      <c r="A80" s="6"/>
      <c r="B80" s="6"/>
      <c r="C80" s="6"/>
      <c r="D80" s="6"/>
      <c r="E80" s="6"/>
      <c r="F80" s="9"/>
      <c r="G80" s="6"/>
      <c r="H80" s="6"/>
      <c r="I80" s="6"/>
      <c r="J80" s="54"/>
    </row>
    <row r="81" spans="1:10" ht="12.75">
      <c r="A81" s="6"/>
      <c r="B81" s="6"/>
      <c r="C81" s="6"/>
      <c r="D81" s="6"/>
      <c r="E81" s="6"/>
      <c r="F81" s="9"/>
      <c r="G81" s="6"/>
      <c r="H81" s="6"/>
      <c r="I81" s="6"/>
      <c r="J81" s="7"/>
    </row>
    <row r="82" ht="12.75">
      <c r="F82" s="3"/>
    </row>
    <row r="83" spans="1:10" s="6" customFormat="1" ht="12.75">
      <c r="A83" s="1"/>
      <c r="B83" s="1"/>
      <c r="C83" s="1"/>
      <c r="D83" s="1"/>
      <c r="E83" s="1"/>
      <c r="F83" s="3"/>
      <c r="G83" s="1"/>
      <c r="H83" s="1"/>
      <c r="I83" s="1"/>
      <c r="J83" s="4"/>
    </row>
    <row r="84" spans="1:10" s="6" customFormat="1" ht="12.75">
      <c r="A84" s="1"/>
      <c r="B84" s="1"/>
      <c r="C84" s="1"/>
      <c r="D84" s="1"/>
      <c r="E84" s="1"/>
      <c r="F84" s="3"/>
      <c r="G84" s="1"/>
      <c r="H84" s="1"/>
      <c r="I84" s="1"/>
      <c r="J84" s="4"/>
    </row>
    <row r="85" spans="1:10" s="6" customFormat="1" ht="12.75">
      <c r="A85" s="1"/>
      <c r="B85" s="1"/>
      <c r="C85" s="1"/>
      <c r="D85" s="1"/>
      <c r="E85" s="1"/>
      <c r="F85" s="3"/>
      <c r="G85" s="1"/>
      <c r="H85" s="1"/>
      <c r="I85" s="1"/>
      <c r="J85" s="4"/>
    </row>
    <row r="86" spans="1:10" s="6" customFormat="1" ht="12.75">
      <c r="A86" s="1"/>
      <c r="B86" s="1"/>
      <c r="C86" s="1"/>
      <c r="D86" s="1"/>
      <c r="E86" s="1"/>
      <c r="F86" s="3"/>
      <c r="G86" s="1"/>
      <c r="H86" s="1"/>
      <c r="I86" s="1"/>
      <c r="J86" s="4"/>
    </row>
    <row r="87" spans="1:10" s="6" customFormat="1" ht="12.75">
      <c r="A87" s="1"/>
      <c r="B87" s="1"/>
      <c r="C87" s="1"/>
      <c r="D87" s="1"/>
      <c r="E87" s="1"/>
      <c r="F87" s="3"/>
      <c r="G87" s="1"/>
      <c r="H87" s="1"/>
      <c r="I87" s="1"/>
      <c r="J87" s="4"/>
    </row>
    <row r="88" spans="1:10" s="6" customFormat="1" ht="12.75">
      <c r="A88" s="1"/>
      <c r="B88" s="1"/>
      <c r="C88" s="1"/>
      <c r="D88" s="1"/>
      <c r="E88" s="1"/>
      <c r="F88" s="3"/>
      <c r="G88" s="1"/>
      <c r="H88" s="1"/>
      <c r="I88" s="1"/>
      <c r="J88" s="4"/>
    </row>
    <row r="89" spans="1:10" s="6" customFormat="1" ht="12.75">
      <c r="A89" s="1"/>
      <c r="B89" s="1"/>
      <c r="C89" s="1"/>
      <c r="D89" s="1"/>
      <c r="E89" s="1"/>
      <c r="F89" s="3"/>
      <c r="G89" s="1"/>
      <c r="H89" s="1"/>
      <c r="I89" s="1"/>
      <c r="J89" s="4"/>
    </row>
    <row r="90" spans="1:10" s="6" customFormat="1" ht="13.5">
      <c r="A90" s="180"/>
      <c r="B90" s="180"/>
      <c r="C90" s="180"/>
      <c r="D90" s="180"/>
      <c r="E90" s="180"/>
      <c r="F90" s="180"/>
      <c r="G90" s="180"/>
      <c r="H90" s="180"/>
      <c r="I90" s="180"/>
      <c r="J90" s="180"/>
    </row>
    <row r="91" spans="1:10" s="6" customFormat="1" ht="12.75">
      <c r="A91" s="1"/>
      <c r="B91" s="1"/>
      <c r="C91" s="1"/>
      <c r="D91" s="1"/>
      <c r="E91" s="1"/>
      <c r="F91" s="3"/>
      <c r="G91" s="1"/>
      <c r="H91" s="1"/>
      <c r="I91" s="1"/>
      <c r="J91" s="4"/>
    </row>
    <row r="92" spans="1:10" s="6" customFormat="1" ht="12.75">
      <c r="A92" s="1"/>
      <c r="B92" s="1"/>
      <c r="C92" s="1"/>
      <c r="D92" s="1"/>
      <c r="E92" s="1"/>
      <c r="F92" s="3"/>
      <c r="G92" s="1"/>
      <c r="H92" s="1"/>
      <c r="I92" s="1"/>
      <c r="J92" s="4"/>
    </row>
    <row r="93" spans="1:10" s="6" customFormat="1" ht="12.75">
      <c r="A93" s="1"/>
      <c r="B93" s="1"/>
      <c r="C93" s="1"/>
      <c r="D93" s="1"/>
      <c r="E93" s="1"/>
      <c r="F93" s="3"/>
      <c r="G93" s="1"/>
      <c r="H93" s="1"/>
      <c r="I93" s="1"/>
      <c r="J93" s="4"/>
    </row>
    <row r="94" spans="1:10" s="6" customFormat="1" ht="12.75">
      <c r="A94" s="1"/>
      <c r="B94" s="1"/>
      <c r="C94" s="1"/>
      <c r="D94" s="1"/>
      <c r="E94" s="1"/>
      <c r="F94" s="3"/>
      <c r="G94" s="1"/>
      <c r="H94" s="1"/>
      <c r="I94" s="1"/>
      <c r="J94" s="4"/>
    </row>
    <row r="95" spans="1:10" s="6" customFormat="1" ht="12.75">
      <c r="A95" s="1"/>
      <c r="B95" s="1"/>
      <c r="C95" s="1"/>
      <c r="D95" s="1"/>
      <c r="E95" s="1"/>
      <c r="F95" s="3"/>
      <c r="G95" s="1"/>
      <c r="H95" s="1"/>
      <c r="I95" s="1"/>
      <c r="J95" s="4"/>
    </row>
    <row r="96" spans="1:10" s="6" customFormat="1" ht="12.75">
      <c r="A96" s="1"/>
      <c r="B96" s="1"/>
      <c r="C96" s="1"/>
      <c r="D96" s="1"/>
      <c r="E96" s="1"/>
      <c r="F96" s="3"/>
      <c r="G96" s="1"/>
      <c r="H96" s="1"/>
      <c r="I96" s="1"/>
      <c r="J96" s="4"/>
    </row>
    <row r="97" spans="1:10" s="6" customFormat="1" ht="12.75">
      <c r="A97" s="1"/>
      <c r="B97" s="1"/>
      <c r="C97" s="1"/>
      <c r="D97" s="1"/>
      <c r="E97" s="1"/>
      <c r="F97" s="3"/>
      <c r="G97" s="1"/>
      <c r="H97" s="1"/>
      <c r="I97" s="1"/>
      <c r="J97" s="4"/>
    </row>
    <row r="98" spans="1:10" s="6" customFormat="1" ht="12.75">
      <c r="A98" s="1"/>
      <c r="B98" s="1"/>
      <c r="C98" s="1"/>
      <c r="D98" s="1"/>
      <c r="E98" s="1"/>
      <c r="F98" s="3"/>
      <c r="G98" s="1"/>
      <c r="H98" s="1"/>
      <c r="I98" s="1"/>
      <c r="J98" s="4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</sheetData>
  <sheetProtection/>
  <mergeCells count="10">
    <mergeCell ref="A62:F62"/>
    <mergeCell ref="A63:J63"/>
    <mergeCell ref="A90:J90"/>
    <mergeCell ref="A4:J4"/>
    <mergeCell ref="A5:J5"/>
    <mergeCell ref="A7:J7"/>
    <mergeCell ref="A8:J8"/>
    <mergeCell ref="A23:H23"/>
    <mergeCell ref="I23:I25"/>
    <mergeCell ref="J23:J25"/>
  </mergeCells>
  <printOptions/>
  <pageMargins left="1.34" right="0.1968503937007874" top="0.7" bottom="0.5511811023622047" header="0" footer="0.4724409448818898"/>
  <pageSetup horizontalDpi="600" verticalDpi="600" orientation="portrait" scale="58" r:id="rId2"/>
  <rowBreaks count="1" manualBreakCount="1">
    <brk id="2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Marisleida Herrera</cp:lastModifiedBy>
  <cp:lastPrinted>2023-04-27T13:15:55Z</cp:lastPrinted>
  <dcterms:created xsi:type="dcterms:W3CDTF">1999-01-26T16:26:11Z</dcterms:created>
  <dcterms:modified xsi:type="dcterms:W3CDTF">2023-04-27T13:19:29Z</dcterms:modified>
  <cp:category/>
  <cp:version/>
  <cp:contentType/>
  <cp:contentStatus/>
</cp:coreProperties>
</file>