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yahaira pozo\Desktop\DOCUMENTOS 2023\COSTO DE PRODUCCION\"/>
    </mc:Choice>
  </mc:AlternateContent>
  <bookViews>
    <workbookView xWindow="-120" yWindow="-120" windowWidth="20730" windowHeight="11160"/>
  </bookViews>
  <sheets>
    <sheet name="Hoja1" sheetId="1" r:id="rId1"/>
  </sheets>
  <definedNames>
    <definedName name="_xlnm.Print_Area" localSheetId="0">Hoja1!$A$1:$AA$83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6" i="1" l="1"/>
  <c r="I46" i="1"/>
  <c r="J30" i="1"/>
  <c r="F20" i="1"/>
  <c r="E35" i="1"/>
  <c r="J35" i="1" s="1"/>
  <c r="E36" i="1"/>
  <c r="J36" i="1" s="1"/>
  <c r="E37" i="1"/>
  <c r="J37" i="1" s="1"/>
  <c r="E38" i="1"/>
  <c r="J38" i="1" s="1"/>
  <c r="E39" i="1"/>
  <c r="J39" i="1" s="1"/>
  <c r="E40" i="1"/>
  <c r="J40" i="1" s="1"/>
  <c r="E41" i="1"/>
  <c r="J41" i="1" s="1"/>
  <c r="E42" i="1"/>
  <c r="J42" i="1" s="1"/>
  <c r="E43" i="1"/>
  <c r="J43" i="1" s="1"/>
  <c r="E44" i="1"/>
  <c r="J44" i="1" s="1"/>
  <c r="E34" i="1"/>
  <c r="E24" i="1"/>
  <c r="J24" i="1" s="1"/>
  <c r="E25" i="1"/>
  <c r="J25" i="1" s="1"/>
  <c r="E26" i="1"/>
  <c r="J26" i="1" s="1"/>
  <c r="E27" i="1"/>
  <c r="J27" i="1" s="1"/>
  <c r="E28" i="1"/>
  <c r="J28" i="1" s="1"/>
  <c r="E29" i="1"/>
  <c r="J29" i="1" s="1"/>
  <c r="E23" i="1"/>
  <c r="E16" i="1"/>
  <c r="J16" i="1" s="1"/>
  <c r="E17" i="1"/>
  <c r="J17" i="1" s="1"/>
  <c r="E18" i="1"/>
  <c r="J18" i="1" s="1"/>
  <c r="E19" i="1"/>
  <c r="J19" i="1" s="1"/>
  <c r="E15" i="1"/>
  <c r="G20" i="1"/>
  <c r="H20" i="1"/>
  <c r="I20" i="1"/>
  <c r="F46" i="1"/>
  <c r="G46" i="1"/>
  <c r="H46" i="1"/>
  <c r="E45" i="1"/>
  <c r="J45" i="1" s="1"/>
  <c r="F31" i="1"/>
  <c r="G31" i="1"/>
  <c r="H31" i="1"/>
  <c r="I31" i="1"/>
  <c r="H50" i="1" l="1"/>
  <c r="G50" i="1"/>
  <c r="G52" i="1" s="1"/>
  <c r="F50" i="1"/>
  <c r="F51" i="1" s="1"/>
  <c r="E20" i="1"/>
  <c r="E46" i="1"/>
  <c r="E31" i="1"/>
  <c r="I50" i="1"/>
  <c r="I51" i="1" s="1"/>
  <c r="J15" i="1"/>
  <c r="J34" i="1"/>
  <c r="J23" i="1"/>
  <c r="J31" i="1"/>
  <c r="H51" i="1"/>
  <c r="I52" i="1" l="1"/>
  <c r="I53" i="1" s="1"/>
  <c r="J46" i="1"/>
  <c r="J20" i="1"/>
  <c r="F52" i="1"/>
  <c r="F53" i="1" s="1"/>
  <c r="G51" i="1"/>
  <c r="G53" i="1" s="1"/>
  <c r="E50" i="1"/>
  <c r="H52" i="1"/>
  <c r="H53" i="1" s="1"/>
  <c r="J50" i="1" l="1"/>
  <c r="E52" i="1"/>
  <c r="E51" i="1"/>
  <c r="J52" i="1" l="1"/>
  <c r="K19" i="1"/>
  <c r="J51" i="1"/>
  <c r="J53" i="1" s="1"/>
  <c r="K44" i="1"/>
  <c r="K38" i="1"/>
  <c r="K42" i="1"/>
  <c r="K25" i="1"/>
  <c r="K28" i="1"/>
  <c r="K41" i="1"/>
  <c r="K23" i="1"/>
  <c r="K35" i="1"/>
  <c r="K39" i="1"/>
  <c r="K43" i="1"/>
  <c r="K24" i="1"/>
  <c r="K29" i="1"/>
  <c r="K16" i="1"/>
  <c r="K34" i="1"/>
  <c r="K36" i="1"/>
  <c r="K40" i="1"/>
  <c r="K45" i="1"/>
  <c r="K26" i="1"/>
  <c r="K30" i="1"/>
  <c r="K17" i="1"/>
  <c r="K37" i="1"/>
  <c r="K27" i="1"/>
  <c r="K18" i="1"/>
  <c r="K15" i="1"/>
  <c r="E53" i="1"/>
</calcChain>
</file>

<file path=xl/sharedStrings.xml><?xml version="1.0" encoding="utf-8"?>
<sst xmlns="http://schemas.openxmlformats.org/spreadsheetml/2006/main" count="69" uniqueCount="56">
  <si>
    <t>Componente del costo</t>
  </si>
  <si>
    <t>Unidad</t>
  </si>
  <si>
    <t>Prec unit.</t>
  </si>
  <si>
    <t>5 al 8</t>
  </si>
  <si>
    <t>1. Preparación de tierra</t>
  </si>
  <si>
    <t>1.1 Corte</t>
  </si>
  <si>
    <t>1.2 Cruce</t>
  </si>
  <si>
    <t>1.3 Rastra</t>
  </si>
  <si>
    <t>1.4 Surqueo</t>
  </si>
  <si>
    <t>1.5 Drenaje</t>
  </si>
  <si>
    <t>Subtotal RD$</t>
  </si>
  <si>
    <t>2. Insumos</t>
  </si>
  <si>
    <t>2.1 adq. de plantas</t>
  </si>
  <si>
    <t>2.2 Super fosfato triple</t>
  </si>
  <si>
    <t>2.3  Fertilizante completo</t>
  </si>
  <si>
    <t>2.4 Fert Foliar Mutimineral</t>
  </si>
  <si>
    <t>2.5 Insecticida</t>
  </si>
  <si>
    <t>2.6. Fungicida</t>
  </si>
  <si>
    <t>2.7 Abono orgánico</t>
  </si>
  <si>
    <t>2.8 Aceite mineral Acaricida</t>
  </si>
  <si>
    <t>3 Mano de Obra</t>
  </si>
  <si>
    <t>3.1 Marcado y alianeación</t>
  </si>
  <si>
    <t>3.2 Construcción De hoyo</t>
  </si>
  <si>
    <t>3.3 Transporte de Planta</t>
  </si>
  <si>
    <t>3.4 Aplicación abono org.</t>
  </si>
  <si>
    <t>3.5 Siembra y Acarreo</t>
  </si>
  <si>
    <t>3.6 Transporte de Fertilizante</t>
  </si>
  <si>
    <t xml:space="preserve">3.7 Desyerbo </t>
  </si>
  <si>
    <t>3.8  Dechupanado y Poda</t>
  </si>
  <si>
    <t>3.9 Aplicación Fertilizante</t>
  </si>
  <si>
    <t>3.10 Aplic. Pesticidad  y foliar</t>
  </si>
  <si>
    <t xml:space="preserve">3.11 Aplicación de Herbicidad </t>
  </si>
  <si>
    <t>3.12 Recolección y Empaque</t>
  </si>
  <si>
    <t xml:space="preserve">Sub-total General </t>
  </si>
  <si>
    <t>Imprevistos 5%</t>
  </si>
  <si>
    <t>Gastos Administrativos 5%</t>
  </si>
  <si>
    <t>Costo total</t>
  </si>
  <si>
    <t>Tarea</t>
  </si>
  <si>
    <t>planta</t>
  </si>
  <si>
    <t>Libra</t>
  </si>
  <si>
    <t>Quinal</t>
  </si>
  <si>
    <t>Litro</t>
  </si>
  <si>
    <t>D/H</t>
  </si>
  <si>
    <t>Planta</t>
  </si>
  <si>
    <t>Quintal</t>
  </si>
  <si>
    <t>Tanque</t>
  </si>
  <si>
    <t>Cantidad</t>
  </si>
  <si>
    <t>Participición</t>
  </si>
  <si>
    <t>Costo Total</t>
  </si>
  <si>
    <t>(%)  por</t>
  </si>
  <si>
    <t>Actividad</t>
  </si>
  <si>
    <t>Departamento de Economía Agropecuaria y Estadísticas</t>
  </si>
  <si>
    <t>Viceministerio de Planificación Sectorial Agropecuaria</t>
  </si>
  <si>
    <r>
      <rPr>
        <b/>
        <sz val="9"/>
        <rFont val="Calibri"/>
        <family val="2"/>
      </rPr>
      <t>Nota:</t>
    </r>
    <r>
      <rPr>
        <sz val="9"/>
        <rFont val="Calibri"/>
        <family val="2"/>
      </rPr>
      <t xml:space="preserve"> Los datos recibidos son adaptados al  formato de presentación de los Costos de Producción que elabora el Departamento de Economia Agropecuaria y Estadisticas.</t>
    </r>
  </si>
  <si>
    <t>Costos variables de producción de Zapote, 2021 (RD$/tarea)</t>
  </si>
  <si>
    <r>
      <rPr>
        <b/>
        <sz val="9"/>
        <rFont val="Calibri"/>
        <family val="2"/>
      </rPr>
      <t xml:space="preserve">Fuente: </t>
    </r>
    <r>
      <rPr>
        <sz val="9"/>
        <rFont val="Calibri"/>
        <family val="2"/>
      </rPr>
      <t>Ministerio de Agricultura,  Departamento de Desarrollo Frutícola (DEFRUT), 2021.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</si>
</sst>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name val="Calibri"/>
      <family val="2"/>
    </font>
    <font>
      <b/>
      <sz val="9"/>
      <name val="Calibri"/>
      <family val="2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C0000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</cellStyleXfs>
  <cellXfs count="79">
    <xf numFmtId="0" fontId="0" fillId="0" borderId="0" xfId="0"/>
    <xf numFmtId="0" fontId="0" fillId="2" borderId="0" xfId="0" applyFill="1"/>
    <xf numFmtId="0" fontId="4" fillId="3" borderId="12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4" fillId="3" borderId="15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7" fillId="2" borderId="0" xfId="0" applyFont="1" applyFill="1" applyAlignment="1">
      <alignment horizontal="left"/>
    </xf>
    <xf numFmtId="0" fontId="7" fillId="2" borderId="0" xfId="0" applyFont="1" applyFill="1" applyAlignment="1">
      <alignment horizontal="center" wrapText="1"/>
    </xf>
    <xf numFmtId="0" fontId="8" fillId="2" borderId="0" xfId="0" applyFont="1" applyFill="1" applyAlignment="1">
      <alignment horizontal="center"/>
    </xf>
    <xf numFmtId="164" fontId="9" fillId="2" borderId="0" xfId="0" applyNumberFormat="1" applyFont="1" applyFill="1" applyBorder="1" applyAlignment="1">
      <alignment horizontal="center"/>
    </xf>
    <xf numFmtId="164" fontId="9" fillId="2" borderId="0" xfId="0" applyNumberFormat="1" applyFont="1" applyFill="1" applyBorder="1"/>
    <xf numFmtId="0" fontId="7" fillId="2" borderId="0" xfId="0" applyFont="1" applyFill="1" applyAlignment="1">
      <alignment horizontal="center"/>
    </xf>
    <xf numFmtId="0" fontId="8" fillId="2" borderId="0" xfId="0" applyFont="1" applyFill="1"/>
    <xf numFmtId="0" fontId="0" fillId="3" borderId="0" xfId="0" applyFill="1"/>
    <xf numFmtId="0" fontId="0" fillId="3" borderId="0" xfId="0" applyFill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5" xfId="0" applyFill="1" applyBorder="1"/>
    <xf numFmtId="0" fontId="10" fillId="2" borderId="0" xfId="0" applyFont="1" applyFill="1"/>
    <xf numFmtId="0" fontId="4" fillId="3" borderId="17" xfId="0" applyFont="1" applyFill="1" applyBorder="1" applyAlignment="1">
      <alignment horizontal="center"/>
    </xf>
    <xf numFmtId="0" fontId="4" fillId="3" borderId="23" xfId="0" applyFont="1" applyFill="1" applyBorder="1" applyAlignment="1">
      <alignment horizontal="left"/>
    </xf>
    <xf numFmtId="164" fontId="4" fillId="3" borderId="13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/>
    </xf>
    <xf numFmtId="0" fontId="3" fillId="2" borderId="10" xfId="0" applyFont="1" applyFill="1" applyBorder="1"/>
    <xf numFmtId="2" fontId="12" fillId="2" borderId="16" xfId="0" applyNumberFormat="1" applyFont="1" applyFill="1" applyBorder="1" applyAlignment="1">
      <alignment horizontal="center"/>
    </xf>
    <xf numFmtId="0" fontId="12" fillId="2" borderId="16" xfId="0" applyFont="1" applyFill="1" applyBorder="1" applyAlignment="1">
      <alignment horizontal="center"/>
    </xf>
    <xf numFmtId="4" fontId="12" fillId="2" borderId="13" xfId="0" applyNumberFormat="1" applyFont="1" applyFill="1" applyBorder="1" applyAlignment="1">
      <alignment horizontal="center"/>
    </xf>
    <xf numFmtId="164" fontId="12" fillId="2" borderId="13" xfId="0" applyNumberFormat="1" applyFont="1" applyFill="1" applyBorder="1" applyAlignment="1">
      <alignment horizontal="center"/>
    </xf>
    <xf numFmtId="164" fontId="12" fillId="2" borderId="17" xfId="0" applyNumberFormat="1" applyFont="1" applyFill="1" applyBorder="1" applyAlignment="1">
      <alignment horizontal="center"/>
    </xf>
    <xf numFmtId="0" fontId="13" fillId="2" borderId="17" xfId="0" applyFont="1" applyFill="1" applyBorder="1" applyAlignment="1">
      <alignment horizontal="center"/>
    </xf>
    <xf numFmtId="0" fontId="13" fillId="2" borderId="14" xfId="0" applyFont="1" applyFill="1" applyBorder="1"/>
    <xf numFmtId="0" fontId="13" fillId="2" borderId="0" xfId="0" applyFont="1" applyFill="1"/>
    <xf numFmtId="0" fontId="13" fillId="0" borderId="0" xfId="0" applyFont="1"/>
    <xf numFmtId="0" fontId="12" fillId="2" borderId="10" xfId="0" applyFont="1" applyFill="1" applyBorder="1"/>
    <xf numFmtId="4" fontId="12" fillId="2" borderId="16" xfId="0" applyNumberFormat="1" applyFont="1" applyFill="1" applyBorder="1" applyAlignment="1">
      <alignment horizontal="center"/>
    </xf>
    <xf numFmtId="9" fontId="13" fillId="2" borderId="14" xfId="2" applyFont="1" applyFill="1" applyBorder="1" applyAlignment="1">
      <alignment horizontal="center"/>
    </xf>
    <xf numFmtId="2" fontId="3" fillId="2" borderId="16" xfId="0" applyNumberFormat="1" applyFont="1" applyFill="1" applyBorder="1" applyAlignment="1">
      <alignment horizontal="center"/>
    </xf>
    <xf numFmtId="4" fontId="3" fillId="2" borderId="16" xfId="0" applyNumberFormat="1" applyFont="1" applyFill="1" applyBorder="1" applyAlignment="1">
      <alignment horizontal="center"/>
    </xf>
    <xf numFmtId="164" fontId="3" fillId="2" borderId="13" xfId="0" applyNumberFormat="1" applyFont="1" applyFill="1" applyBorder="1" applyAlignment="1">
      <alignment horizontal="center"/>
    </xf>
    <xf numFmtId="4" fontId="3" fillId="2" borderId="13" xfId="0" applyNumberFormat="1" applyFont="1" applyFill="1" applyBorder="1" applyAlignment="1">
      <alignment horizontal="center"/>
    </xf>
    <xf numFmtId="0" fontId="6" fillId="2" borderId="0" xfId="0" applyFont="1" applyFill="1"/>
    <xf numFmtId="0" fontId="6" fillId="0" borderId="0" xfId="0" applyFont="1"/>
    <xf numFmtId="164" fontId="12" fillId="2" borderId="16" xfId="0" applyNumberFormat="1" applyFont="1" applyFill="1" applyBorder="1" applyAlignment="1">
      <alignment horizontal="center"/>
    </xf>
    <xf numFmtId="0" fontId="14" fillId="4" borderId="1" xfId="3" applyFont="1" applyFill="1" applyBorder="1" applyAlignment="1">
      <alignment horizontal="left"/>
    </xf>
    <xf numFmtId="0" fontId="14" fillId="4" borderId="2" xfId="3" applyFont="1" applyFill="1" applyBorder="1" applyAlignment="1">
      <alignment horizontal="left"/>
    </xf>
    <xf numFmtId="0" fontId="14" fillId="4" borderId="18" xfId="3" applyFont="1" applyFill="1" applyBorder="1" applyAlignment="1">
      <alignment horizontal="left"/>
    </xf>
    <xf numFmtId="164" fontId="14" fillId="4" borderId="19" xfId="4" applyFont="1" applyFill="1" applyBorder="1" applyAlignment="1">
      <alignment horizontal="center"/>
    </xf>
    <xf numFmtId="164" fontId="14" fillId="4" borderId="18" xfId="4" applyFont="1" applyFill="1" applyBorder="1" applyAlignment="1">
      <alignment horizontal="center"/>
    </xf>
    <xf numFmtId="9" fontId="14" fillId="4" borderId="4" xfId="2" applyFont="1" applyFill="1" applyBorder="1" applyAlignment="1">
      <alignment horizontal="center"/>
    </xf>
    <xf numFmtId="2" fontId="3" fillId="2" borderId="0" xfId="0" applyNumberFormat="1" applyFont="1" applyFill="1" applyBorder="1" applyAlignment="1">
      <alignment horizontal="left"/>
    </xf>
    <xf numFmtId="2" fontId="3" fillId="2" borderId="0" xfId="0" applyNumberFormat="1" applyFont="1" applyFill="1" applyBorder="1" applyAlignment="1">
      <alignment horizontal="center"/>
    </xf>
    <xf numFmtId="164" fontId="3" fillId="2" borderId="0" xfId="0" applyNumberFormat="1" applyFont="1" applyFill="1" applyBorder="1" applyAlignment="1">
      <alignment horizontal="center"/>
    </xf>
    <xf numFmtId="164" fontId="3" fillId="2" borderId="0" xfId="1" applyFont="1" applyFill="1" applyBorder="1" applyAlignment="1">
      <alignment horizontal="center"/>
    </xf>
    <xf numFmtId="164" fontId="3" fillId="2" borderId="0" xfId="1" applyFont="1" applyFill="1" applyBorder="1" applyAlignment="1">
      <alignment horizontal="left"/>
    </xf>
    <xf numFmtId="0" fontId="13" fillId="2" borderId="0" xfId="0" applyFont="1" applyFill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14" fillId="4" borderId="8" xfId="0" applyFont="1" applyFill="1" applyBorder="1" applyAlignment="1">
      <alignment horizontal="left"/>
    </xf>
    <xf numFmtId="0" fontId="14" fillId="4" borderId="3" xfId="0" applyFont="1" applyFill="1" applyBorder="1" applyAlignment="1">
      <alignment horizontal="left"/>
    </xf>
    <xf numFmtId="0" fontId="14" fillId="4" borderId="20" xfId="0" applyFont="1" applyFill="1" applyBorder="1" applyAlignment="1">
      <alignment horizontal="left"/>
    </xf>
    <xf numFmtId="164" fontId="14" fillId="4" borderId="22" xfId="0" applyNumberFormat="1" applyFont="1" applyFill="1" applyBorder="1" applyAlignment="1">
      <alignment horizontal="center"/>
    </xf>
    <xf numFmtId="164" fontId="14" fillId="4" borderId="22" xfId="0" applyNumberFormat="1" applyFont="1" applyFill="1" applyBorder="1"/>
    <xf numFmtId="164" fontId="14" fillId="4" borderId="9" xfId="0" applyNumberFormat="1" applyFont="1" applyFill="1" applyBorder="1" applyAlignment="1">
      <alignment horizontal="center"/>
    </xf>
    <xf numFmtId="0" fontId="14" fillId="4" borderId="10" xfId="0" applyFont="1" applyFill="1" applyBorder="1" applyAlignment="1">
      <alignment horizontal="left"/>
    </xf>
    <xf numFmtId="0" fontId="14" fillId="4" borderId="0" xfId="0" applyFont="1" applyFill="1" applyBorder="1" applyAlignment="1">
      <alignment horizontal="left"/>
    </xf>
    <xf numFmtId="0" fontId="14" fillId="4" borderId="17" xfId="0" applyFont="1" applyFill="1" applyBorder="1" applyAlignment="1">
      <alignment horizontal="left"/>
    </xf>
    <xf numFmtId="164" fontId="15" fillId="4" borderId="13" xfId="0" applyNumberFormat="1" applyFont="1" applyFill="1" applyBorder="1" applyAlignment="1">
      <alignment horizontal="center"/>
    </xf>
    <xf numFmtId="164" fontId="15" fillId="4" borderId="13" xfId="0" applyNumberFormat="1" applyFont="1" applyFill="1" applyBorder="1"/>
    <xf numFmtId="9" fontId="15" fillId="4" borderId="11" xfId="2" applyFont="1" applyFill="1" applyBorder="1" applyAlignment="1">
      <alignment horizontal="center"/>
    </xf>
    <xf numFmtId="0" fontId="14" fillId="4" borderId="7" xfId="0" applyFont="1" applyFill="1" applyBorder="1" applyAlignment="1">
      <alignment horizontal="left"/>
    </xf>
    <xf numFmtId="0" fontId="14" fillId="4" borderId="5" xfId="0" applyFont="1" applyFill="1" applyBorder="1" applyAlignment="1">
      <alignment horizontal="left"/>
    </xf>
    <xf numFmtId="0" fontId="14" fillId="4" borderId="21" xfId="0" applyFont="1" applyFill="1" applyBorder="1" applyAlignment="1">
      <alignment horizontal="left"/>
    </xf>
    <xf numFmtId="164" fontId="14" fillId="4" borderId="12" xfId="0" applyNumberFormat="1" applyFont="1" applyFill="1" applyBorder="1" applyAlignment="1">
      <alignment horizontal="center"/>
    </xf>
    <xf numFmtId="164" fontId="14" fillId="4" borderId="12" xfId="0" applyNumberFormat="1" applyFont="1" applyFill="1" applyBorder="1"/>
    <xf numFmtId="164" fontId="14" fillId="4" borderId="6" xfId="0" applyNumberFormat="1" applyFont="1" applyFill="1" applyBorder="1" applyAlignment="1">
      <alignment horizontal="center"/>
    </xf>
  </cellXfs>
  <cellStyles count="5">
    <cellStyle name="Millares 2" xfId="4"/>
    <cellStyle name="Millares_Hoja7" xfId="1"/>
    <cellStyle name="Normal" xfId="0" builtinId="0"/>
    <cellStyle name="Normal 2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636171</xdr:colOff>
      <xdr:row>0</xdr:row>
      <xdr:rowOff>114300</xdr:rowOff>
    </xdr:from>
    <xdr:to>
      <xdr:col>6</xdr:col>
      <xdr:colOff>133351</xdr:colOff>
      <xdr:row>2</xdr:row>
      <xdr:rowOff>170448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396E4D5-F477-4F9A-AD6E-A862CEA12A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16618" y="114300"/>
          <a:ext cx="1331996" cy="437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8"/>
  <sheetViews>
    <sheetView tabSelected="1" zoomScale="95" zoomScaleNormal="95" workbookViewId="0">
      <selection activeCell="A9" sqref="A9:K9"/>
    </sheetView>
  </sheetViews>
  <sheetFormatPr baseColWidth="10" defaultRowHeight="15" x14ac:dyDescent="0.25"/>
  <cols>
    <col min="1" max="1" width="30.5703125" customWidth="1"/>
    <col min="2" max="2" width="9.85546875" style="9" customWidth="1"/>
    <col min="3" max="3" width="8.85546875" style="9" customWidth="1"/>
    <col min="4" max="4" width="10.42578125" style="9" customWidth="1"/>
    <col min="5" max="5" width="14" style="9" customWidth="1"/>
    <col min="6" max="6" width="13.5703125" style="9" customWidth="1"/>
    <col min="7" max="7" width="14.28515625" style="9" customWidth="1"/>
    <col min="8" max="8" width="16.28515625" style="9" customWidth="1"/>
    <col min="9" max="9" width="14.140625" customWidth="1"/>
    <col min="10" max="10" width="16" style="8" customWidth="1"/>
    <col min="11" max="11" width="12.140625" style="1" customWidth="1"/>
    <col min="12" max="27" width="11.42578125" style="1"/>
  </cols>
  <sheetData>
    <row r="1" spans="1:27" s="1" customFormat="1" x14ac:dyDescent="0.25">
      <c r="B1" s="8"/>
      <c r="C1" s="8"/>
      <c r="D1" s="8"/>
      <c r="E1" s="8"/>
      <c r="F1" s="8"/>
      <c r="G1" s="8"/>
      <c r="H1" s="8"/>
      <c r="J1" s="8"/>
    </row>
    <row r="2" spans="1:27" s="1" customFormat="1" x14ac:dyDescent="0.25">
      <c r="B2" s="8"/>
      <c r="C2" s="8"/>
      <c r="D2" s="8"/>
      <c r="E2" s="8"/>
      <c r="F2" s="8"/>
      <c r="G2" s="8"/>
      <c r="H2" s="8"/>
      <c r="J2" s="8"/>
    </row>
    <row r="3" spans="1:27" s="1" customFormat="1" x14ac:dyDescent="0.25">
      <c r="B3" s="8"/>
      <c r="C3" s="8"/>
      <c r="D3" s="8"/>
      <c r="E3" s="8"/>
      <c r="F3" s="8"/>
      <c r="G3" s="8"/>
      <c r="H3" s="8"/>
      <c r="J3" s="8"/>
    </row>
    <row r="4" spans="1:27" s="1" customFormat="1" ht="15.75" x14ac:dyDescent="0.25">
      <c r="A4" s="26" t="s">
        <v>52</v>
      </c>
      <c r="B4" s="26"/>
      <c r="C4" s="26"/>
      <c r="D4" s="26"/>
      <c r="E4" s="26"/>
      <c r="F4" s="26"/>
      <c r="G4" s="26"/>
      <c r="H4" s="26"/>
      <c r="I4" s="26"/>
      <c r="J4" s="26"/>
      <c r="K4" s="26"/>
    </row>
    <row r="5" spans="1:27" s="1" customFormat="1" ht="15.75" x14ac:dyDescent="0.25">
      <c r="A5" s="26" t="s">
        <v>51</v>
      </c>
      <c r="B5" s="26"/>
      <c r="C5" s="26"/>
      <c r="D5" s="26"/>
      <c r="E5" s="26"/>
      <c r="F5" s="26"/>
      <c r="G5" s="26"/>
      <c r="H5" s="26"/>
      <c r="I5" s="26"/>
      <c r="J5" s="26"/>
      <c r="K5" s="26"/>
    </row>
    <row r="6" spans="1:27" s="1" customFormat="1" ht="8.25" customHeight="1" x14ac:dyDescent="0.25">
      <c r="B6" s="8"/>
      <c r="C6" s="8"/>
      <c r="D6" s="8"/>
      <c r="E6" s="8"/>
      <c r="F6" s="8"/>
      <c r="G6" s="8"/>
      <c r="H6" s="8"/>
      <c r="J6" s="8"/>
    </row>
    <row r="7" spans="1:27" s="1" customFormat="1" ht="3.75" customHeight="1" x14ac:dyDescent="0.25">
      <c r="A7" s="17"/>
      <c r="B7" s="18"/>
      <c r="C7" s="18"/>
      <c r="D7" s="18"/>
      <c r="E7" s="18"/>
      <c r="F7" s="18"/>
      <c r="G7" s="18"/>
      <c r="H7" s="18"/>
      <c r="I7" s="17"/>
      <c r="J7" s="18"/>
      <c r="K7" s="17"/>
    </row>
    <row r="8" spans="1:27" ht="9" customHeight="1" x14ac:dyDescent="0.25">
      <c r="A8" s="1"/>
      <c r="B8" s="8"/>
      <c r="C8" s="8"/>
      <c r="D8" s="8"/>
      <c r="E8" s="8"/>
      <c r="F8" s="8"/>
      <c r="G8" s="8"/>
      <c r="H8" s="8"/>
      <c r="I8" s="1"/>
    </row>
    <row r="9" spans="1:27" ht="15.75" x14ac:dyDescent="0.25">
      <c r="A9" s="27" t="s">
        <v>54</v>
      </c>
      <c r="B9" s="27"/>
      <c r="C9" s="27"/>
      <c r="D9" s="27"/>
      <c r="E9" s="27"/>
      <c r="F9" s="27"/>
      <c r="G9" s="27"/>
      <c r="H9" s="27"/>
      <c r="I9" s="27"/>
      <c r="J9" s="27"/>
      <c r="K9" s="27"/>
    </row>
    <row r="10" spans="1:27" ht="9.75" customHeight="1" thickBot="1" x14ac:dyDescent="0.3">
      <c r="A10" s="19"/>
      <c r="B10" s="19"/>
      <c r="C10" s="19"/>
      <c r="D10" s="19"/>
      <c r="E10" s="19"/>
      <c r="F10" s="19"/>
      <c r="G10" s="19"/>
      <c r="H10" s="19"/>
      <c r="I10" s="19"/>
      <c r="J10" s="20"/>
      <c r="K10" s="21"/>
    </row>
    <row r="11" spans="1:27" ht="15.75" customHeight="1" x14ac:dyDescent="0.25">
      <c r="A11" s="23"/>
      <c r="B11" s="3"/>
      <c r="C11" s="25"/>
      <c r="D11" s="3"/>
      <c r="E11" s="3"/>
      <c r="F11" s="3"/>
      <c r="G11" s="25"/>
      <c r="H11" s="3"/>
      <c r="I11" s="3"/>
      <c r="J11" s="23"/>
      <c r="K11" s="4" t="s">
        <v>47</v>
      </c>
    </row>
    <row r="12" spans="1:27" ht="16.5" customHeight="1" x14ac:dyDescent="0.25">
      <c r="A12" s="23" t="s">
        <v>0</v>
      </c>
      <c r="B12" s="3" t="s">
        <v>46</v>
      </c>
      <c r="C12" s="3" t="s">
        <v>1</v>
      </c>
      <c r="D12" s="3" t="s">
        <v>2</v>
      </c>
      <c r="E12" s="3">
        <v>1</v>
      </c>
      <c r="F12" s="3">
        <v>2</v>
      </c>
      <c r="G12" s="3">
        <v>3</v>
      </c>
      <c r="H12" s="3">
        <v>4</v>
      </c>
      <c r="I12" s="3" t="s">
        <v>3</v>
      </c>
      <c r="J12" s="5" t="s">
        <v>48</v>
      </c>
      <c r="K12" s="4" t="s">
        <v>49</v>
      </c>
    </row>
    <row r="13" spans="1:27" ht="16.5" customHeight="1" thickBot="1" x14ac:dyDescent="0.3">
      <c r="A13" s="24"/>
      <c r="B13" s="2"/>
      <c r="C13" s="2"/>
      <c r="D13" s="2"/>
      <c r="E13" s="2"/>
      <c r="F13" s="2"/>
      <c r="G13" s="2"/>
      <c r="H13" s="2"/>
      <c r="I13" s="2"/>
      <c r="J13" s="6"/>
      <c r="K13" s="7" t="s">
        <v>50</v>
      </c>
    </row>
    <row r="14" spans="1:27" s="37" customFormat="1" ht="20.25" customHeight="1" x14ac:dyDescent="0.25">
      <c r="A14" s="28" t="s">
        <v>4</v>
      </c>
      <c r="B14" s="29"/>
      <c r="C14" s="30"/>
      <c r="D14" s="31"/>
      <c r="E14" s="32"/>
      <c r="F14" s="32"/>
      <c r="G14" s="32"/>
      <c r="H14" s="33"/>
      <c r="I14" s="32"/>
      <c r="J14" s="34"/>
      <c r="K14" s="35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</row>
    <row r="15" spans="1:27" s="37" customFormat="1" ht="20.25" customHeight="1" x14ac:dyDescent="0.25">
      <c r="A15" s="38" t="s">
        <v>5</v>
      </c>
      <c r="B15" s="29">
        <v>1</v>
      </c>
      <c r="C15" s="29" t="s">
        <v>37</v>
      </c>
      <c r="D15" s="29">
        <v>400</v>
      </c>
      <c r="E15" s="39">
        <f>+B15*D15</f>
        <v>400</v>
      </c>
      <c r="F15" s="32">
        <v>0</v>
      </c>
      <c r="G15" s="32">
        <v>0</v>
      </c>
      <c r="H15" s="32">
        <v>0</v>
      </c>
      <c r="I15" s="32">
        <v>0</v>
      </c>
      <c r="J15" s="31">
        <f>E15+F15+G15+H15+I15</f>
        <v>400</v>
      </c>
      <c r="K15" s="40">
        <f>J15/$J$50</f>
        <v>1.5901875252491964E-2</v>
      </c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</row>
    <row r="16" spans="1:27" s="37" customFormat="1" ht="20.25" customHeight="1" x14ac:dyDescent="0.25">
      <c r="A16" s="38" t="s">
        <v>6</v>
      </c>
      <c r="B16" s="29">
        <v>1</v>
      </c>
      <c r="C16" s="29"/>
      <c r="D16" s="29">
        <v>350</v>
      </c>
      <c r="E16" s="39">
        <f t="shared" ref="E16:E19" si="0">+B16*D16</f>
        <v>350</v>
      </c>
      <c r="F16" s="32">
        <v>0</v>
      </c>
      <c r="G16" s="32">
        <v>0</v>
      </c>
      <c r="H16" s="32">
        <v>0</v>
      </c>
      <c r="I16" s="32">
        <v>0</v>
      </c>
      <c r="J16" s="31">
        <f t="shared" ref="J16:J45" si="1">E16+F16+G16+H16+I16</f>
        <v>350</v>
      </c>
      <c r="K16" s="40">
        <f>J16/$J$50</f>
        <v>1.391414084593047E-2</v>
      </c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</row>
    <row r="17" spans="1:27" s="37" customFormat="1" ht="20.25" customHeight="1" x14ac:dyDescent="0.25">
      <c r="A17" s="38" t="s">
        <v>7</v>
      </c>
      <c r="B17" s="29">
        <v>1</v>
      </c>
      <c r="C17" s="41"/>
      <c r="D17" s="29">
        <v>300</v>
      </c>
      <c r="E17" s="39">
        <f t="shared" si="0"/>
        <v>300</v>
      </c>
      <c r="F17" s="32">
        <v>0</v>
      </c>
      <c r="G17" s="32">
        <v>0</v>
      </c>
      <c r="H17" s="32">
        <v>0</v>
      </c>
      <c r="I17" s="32">
        <v>0</v>
      </c>
      <c r="J17" s="31">
        <f t="shared" si="1"/>
        <v>300</v>
      </c>
      <c r="K17" s="40">
        <f>J17/$J$50</f>
        <v>1.1926406439368974E-2</v>
      </c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</row>
    <row r="18" spans="1:27" s="37" customFormat="1" ht="20.25" customHeight="1" x14ac:dyDescent="0.25">
      <c r="A18" s="38" t="s">
        <v>8</v>
      </c>
      <c r="B18" s="29">
        <v>1</v>
      </c>
      <c r="C18" s="41"/>
      <c r="D18" s="29">
        <v>250</v>
      </c>
      <c r="E18" s="39">
        <f t="shared" si="0"/>
        <v>250</v>
      </c>
      <c r="F18" s="32">
        <v>0</v>
      </c>
      <c r="G18" s="32">
        <v>0</v>
      </c>
      <c r="H18" s="32">
        <v>0</v>
      </c>
      <c r="I18" s="32">
        <v>0</v>
      </c>
      <c r="J18" s="31">
        <f t="shared" si="1"/>
        <v>250</v>
      </c>
      <c r="K18" s="40">
        <f>J18/$J$50</f>
        <v>9.938672032807478E-3</v>
      </c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</row>
    <row r="19" spans="1:27" s="37" customFormat="1" ht="20.25" customHeight="1" x14ac:dyDescent="0.25">
      <c r="A19" s="38" t="s">
        <v>9</v>
      </c>
      <c r="B19" s="29">
        <v>1</v>
      </c>
      <c r="C19" s="29"/>
      <c r="D19" s="29">
        <v>200</v>
      </c>
      <c r="E19" s="39">
        <f t="shared" si="0"/>
        <v>200</v>
      </c>
      <c r="F19" s="39">
        <v>150</v>
      </c>
      <c r="G19" s="32">
        <v>100</v>
      </c>
      <c r="H19" s="32">
        <v>150</v>
      </c>
      <c r="I19" s="32">
        <v>100</v>
      </c>
      <c r="J19" s="31">
        <f t="shared" si="1"/>
        <v>700</v>
      </c>
      <c r="K19" s="40">
        <f>J19/$J$50</f>
        <v>2.782828169186094E-2</v>
      </c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</row>
    <row r="20" spans="1:27" s="46" customFormat="1" ht="20.25" customHeight="1" x14ac:dyDescent="0.25">
      <c r="A20" s="28" t="s">
        <v>10</v>
      </c>
      <c r="B20" s="41"/>
      <c r="C20" s="41"/>
      <c r="D20" s="41"/>
      <c r="E20" s="42">
        <f>SUM(E15:E19)</f>
        <v>1500</v>
      </c>
      <c r="F20" s="42">
        <f>SUM(F19:F19)</f>
        <v>150</v>
      </c>
      <c r="G20" s="43">
        <f>SUM(G19:G19)</f>
        <v>100</v>
      </c>
      <c r="H20" s="43">
        <f>SUM(H19:H19)</f>
        <v>150</v>
      </c>
      <c r="I20" s="43">
        <f>SUM(I19:I19)</f>
        <v>100</v>
      </c>
      <c r="J20" s="44">
        <f>SUM(J15:J19)</f>
        <v>2000</v>
      </c>
      <c r="K20" s="40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</row>
    <row r="21" spans="1:27" s="37" customFormat="1" ht="20.25" customHeight="1" x14ac:dyDescent="0.25">
      <c r="A21" s="38"/>
      <c r="B21" s="29"/>
      <c r="C21" s="29"/>
      <c r="D21" s="29"/>
      <c r="E21" s="39"/>
      <c r="F21" s="39"/>
      <c r="G21" s="32"/>
      <c r="H21" s="32"/>
      <c r="I21" s="32"/>
      <c r="J21" s="31"/>
      <c r="K21" s="40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</row>
    <row r="22" spans="1:27" s="37" customFormat="1" ht="20.25" customHeight="1" x14ac:dyDescent="0.25">
      <c r="A22" s="28" t="s">
        <v>11</v>
      </c>
      <c r="B22" s="29"/>
      <c r="C22" s="29"/>
      <c r="D22" s="29"/>
      <c r="E22" s="39"/>
      <c r="F22" s="39"/>
      <c r="G22" s="32"/>
      <c r="H22" s="32"/>
      <c r="I22" s="32"/>
      <c r="J22" s="31"/>
      <c r="K22" s="40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</row>
    <row r="23" spans="1:27" s="37" customFormat="1" ht="20.25" customHeight="1" x14ac:dyDescent="0.25">
      <c r="A23" s="38" t="s">
        <v>12</v>
      </c>
      <c r="B23" s="29">
        <v>8</v>
      </c>
      <c r="C23" s="30" t="s">
        <v>38</v>
      </c>
      <c r="D23" s="31">
        <v>300</v>
      </c>
      <c r="E23" s="32">
        <f t="shared" ref="E23:E29" si="2">+B23*D23</f>
        <v>2400</v>
      </c>
      <c r="F23" s="32">
        <v>0</v>
      </c>
      <c r="G23" s="32">
        <v>0</v>
      </c>
      <c r="H23" s="32">
        <v>0</v>
      </c>
      <c r="I23" s="32">
        <v>0</v>
      </c>
      <c r="J23" s="31">
        <f t="shared" si="1"/>
        <v>2400</v>
      </c>
      <c r="K23" s="40">
        <f t="shared" ref="K23:K30" si="3">J23/$J$50</f>
        <v>9.5411251514951792E-2</v>
      </c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</row>
    <row r="24" spans="1:27" s="37" customFormat="1" ht="20.25" customHeight="1" x14ac:dyDescent="0.25">
      <c r="A24" s="38" t="s">
        <v>13</v>
      </c>
      <c r="B24" s="29">
        <v>1</v>
      </c>
      <c r="C24" s="29" t="s">
        <v>39</v>
      </c>
      <c r="D24" s="29">
        <v>26.87</v>
      </c>
      <c r="E24" s="39">
        <f t="shared" si="2"/>
        <v>26.87</v>
      </c>
      <c r="F24" s="32">
        <v>0</v>
      </c>
      <c r="G24" s="32">
        <v>0</v>
      </c>
      <c r="H24" s="32">
        <v>0</v>
      </c>
      <c r="I24" s="32">
        <v>0</v>
      </c>
      <c r="J24" s="31">
        <f t="shared" si="1"/>
        <v>26.87</v>
      </c>
      <c r="K24" s="40">
        <f t="shared" si="3"/>
        <v>1.0682084700861479E-3</v>
      </c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</row>
    <row r="25" spans="1:27" s="37" customFormat="1" ht="20.25" customHeight="1" x14ac:dyDescent="0.25">
      <c r="A25" s="38" t="s">
        <v>14</v>
      </c>
      <c r="B25" s="29">
        <v>14</v>
      </c>
      <c r="C25" s="29" t="s">
        <v>39</v>
      </c>
      <c r="D25" s="29">
        <v>24.2</v>
      </c>
      <c r="E25" s="39">
        <f t="shared" si="2"/>
        <v>338.8</v>
      </c>
      <c r="F25" s="39">
        <v>871.2</v>
      </c>
      <c r="G25" s="32">
        <v>2680</v>
      </c>
      <c r="H25" s="39">
        <v>2680</v>
      </c>
      <c r="I25" s="39">
        <v>2680</v>
      </c>
      <c r="J25" s="31">
        <f t="shared" si="1"/>
        <v>9250</v>
      </c>
      <c r="K25" s="40">
        <f t="shared" si="3"/>
        <v>0.36773086521387671</v>
      </c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</row>
    <row r="26" spans="1:27" s="37" customFormat="1" ht="20.25" customHeight="1" x14ac:dyDescent="0.25">
      <c r="A26" s="38" t="s">
        <v>15</v>
      </c>
      <c r="B26" s="29">
        <v>1</v>
      </c>
      <c r="C26" s="29" t="s">
        <v>39</v>
      </c>
      <c r="D26" s="29">
        <v>50</v>
      </c>
      <c r="E26" s="39">
        <f t="shared" si="2"/>
        <v>50</v>
      </c>
      <c r="F26" s="39">
        <v>50</v>
      </c>
      <c r="G26" s="39">
        <v>50</v>
      </c>
      <c r="H26" s="39">
        <v>100</v>
      </c>
      <c r="I26" s="39">
        <v>100</v>
      </c>
      <c r="J26" s="31">
        <f t="shared" si="1"/>
        <v>350</v>
      </c>
      <c r="K26" s="40">
        <f t="shared" si="3"/>
        <v>1.391414084593047E-2</v>
      </c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</row>
    <row r="27" spans="1:27" s="37" customFormat="1" ht="20.25" customHeight="1" x14ac:dyDescent="0.25">
      <c r="A27" s="38" t="s">
        <v>16</v>
      </c>
      <c r="B27" s="29">
        <v>0.1</v>
      </c>
      <c r="C27" s="29" t="s">
        <v>39</v>
      </c>
      <c r="D27" s="29">
        <v>678.16</v>
      </c>
      <c r="E27" s="39">
        <f t="shared" si="2"/>
        <v>67.816000000000003</v>
      </c>
      <c r="F27" s="39">
        <v>67.8</v>
      </c>
      <c r="G27" s="39">
        <v>101.7</v>
      </c>
      <c r="H27" s="39">
        <v>135.6</v>
      </c>
      <c r="I27" s="39">
        <v>135.6</v>
      </c>
      <c r="J27" s="31">
        <f t="shared" si="1"/>
        <v>508.51599999999996</v>
      </c>
      <c r="K27" s="40">
        <f t="shared" si="3"/>
        <v>2.021589498974051E-2</v>
      </c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</row>
    <row r="28" spans="1:27" s="37" customFormat="1" ht="20.25" customHeight="1" x14ac:dyDescent="0.25">
      <c r="A28" s="38" t="s">
        <v>17</v>
      </c>
      <c r="B28" s="29">
        <v>1</v>
      </c>
      <c r="C28" s="29" t="s">
        <v>39</v>
      </c>
      <c r="D28" s="29">
        <v>721.8</v>
      </c>
      <c r="E28" s="39">
        <f t="shared" si="2"/>
        <v>721.8</v>
      </c>
      <c r="F28" s="39">
        <v>180.32</v>
      </c>
      <c r="G28" s="39">
        <v>270.48</v>
      </c>
      <c r="H28" s="39">
        <v>360.64</v>
      </c>
      <c r="I28" s="39">
        <v>360.64</v>
      </c>
      <c r="J28" s="31">
        <f t="shared" si="1"/>
        <v>1893.8799999999997</v>
      </c>
      <c r="K28" s="40">
        <f t="shared" si="3"/>
        <v>7.5290608757973693E-2</v>
      </c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</row>
    <row r="29" spans="1:27" s="37" customFormat="1" ht="20.25" customHeight="1" x14ac:dyDescent="0.25">
      <c r="A29" s="38" t="s">
        <v>18</v>
      </c>
      <c r="B29" s="29">
        <v>0.4</v>
      </c>
      <c r="C29" s="29" t="s">
        <v>40</v>
      </c>
      <c r="D29" s="29">
        <v>250</v>
      </c>
      <c r="E29" s="39">
        <f t="shared" si="2"/>
        <v>100</v>
      </c>
      <c r="F29" s="47">
        <v>0</v>
      </c>
      <c r="G29" s="32">
        <v>0</v>
      </c>
      <c r="H29" s="32">
        <v>0</v>
      </c>
      <c r="I29" s="32">
        <v>0</v>
      </c>
      <c r="J29" s="31">
        <f t="shared" si="1"/>
        <v>100</v>
      </c>
      <c r="K29" s="40">
        <f t="shared" si="3"/>
        <v>3.975468813122991E-3</v>
      </c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</row>
    <row r="30" spans="1:27" s="37" customFormat="1" ht="20.25" customHeight="1" x14ac:dyDescent="0.25">
      <c r="A30" s="38" t="s">
        <v>19</v>
      </c>
      <c r="B30" s="29">
        <v>0.25</v>
      </c>
      <c r="C30" s="30" t="s">
        <v>41</v>
      </c>
      <c r="D30" s="31">
        <v>200</v>
      </c>
      <c r="E30" s="39">
        <v>50</v>
      </c>
      <c r="F30" s="39">
        <v>125</v>
      </c>
      <c r="G30" s="39">
        <v>150</v>
      </c>
      <c r="H30" s="39">
        <v>200</v>
      </c>
      <c r="I30" s="39">
        <v>200</v>
      </c>
      <c r="J30" s="31">
        <f t="shared" si="1"/>
        <v>725</v>
      </c>
      <c r="K30" s="40">
        <f t="shared" si="3"/>
        <v>2.8822148895141689E-2</v>
      </c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</row>
    <row r="31" spans="1:27" s="46" customFormat="1" ht="20.25" customHeight="1" x14ac:dyDescent="0.25">
      <c r="A31" s="28" t="s">
        <v>10</v>
      </c>
      <c r="B31" s="41"/>
      <c r="C31" s="41"/>
      <c r="D31" s="41"/>
      <c r="E31" s="42">
        <f t="shared" ref="E31:J31" si="4">SUM(E23:E30)</f>
        <v>3755.2860000000001</v>
      </c>
      <c r="F31" s="42">
        <f t="shared" si="4"/>
        <v>1294.32</v>
      </c>
      <c r="G31" s="43">
        <f t="shared" si="4"/>
        <v>3252.18</v>
      </c>
      <c r="H31" s="43">
        <f t="shared" si="4"/>
        <v>3476.24</v>
      </c>
      <c r="I31" s="43">
        <f t="shared" si="4"/>
        <v>3476.24</v>
      </c>
      <c r="J31" s="44">
        <f t="shared" si="4"/>
        <v>15254.265999999998</v>
      </c>
      <c r="K31" s="40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</row>
    <row r="32" spans="1:27" s="37" customFormat="1" ht="20.25" customHeight="1" x14ac:dyDescent="0.25">
      <c r="A32" s="38"/>
      <c r="B32" s="29"/>
      <c r="C32" s="29"/>
      <c r="D32" s="29"/>
      <c r="E32" s="39"/>
      <c r="F32" s="39"/>
      <c r="G32" s="32"/>
      <c r="H32" s="32"/>
      <c r="I32" s="32"/>
      <c r="J32" s="31"/>
      <c r="K32" s="40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</row>
    <row r="33" spans="1:27" s="46" customFormat="1" ht="20.25" customHeight="1" x14ac:dyDescent="0.25">
      <c r="A33" s="28" t="s">
        <v>20</v>
      </c>
      <c r="B33" s="41"/>
      <c r="C33" s="41"/>
      <c r="D33" s="41"/>
      <c r="E33" s="42"/>
      <c r="F33" s="42"/>
      <c r="G33" s="43"/>
      <c r="H33" s="43"/>
      <c r="I33" s="43"/>
      <c r="J33" s="44"/>
      <c r="K33" s="40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</row>
    <row r="34" spans="1:27" s="37" customFormat="1" ht="20.25" customHeight="1" x14ac:dyDescent="0.25">
      <c r="A34" s="38" t="s">
        <v>21</v>
      </c>
      <c r="B34" s="29">
        <v>0.1</v>
      </c>
      <c r="C34" s="30" t="s">
        <v>42</v>
      </c>
      <c r="D34" s="31">
        <v>800</v>
      </c>
      <c r="E34" s="31">
        <f t="shared" ref="E34:E44" si="5">+B34*D34</f>
        <v>80</v>
      </c>
      <c r="F34" s="32">
        <v>0</v>
      </c>
      <c r="G34" s="32">
        <v>0</v>
      </c>
      <c r="H34" s="32">
        <v>0</v>
      </c>
      <c r="I34" s="32">
        <v>0</v>
      </c>
      <c r="J34" s="31">
        <f t="shared" si="1"/>
        <v>80</v>
      </c>
      <c r="K34" s="40">
        <f t="shared" ref="K34:K45" si="6">J34/$J$50</f>
        <v>3.1803750504983933E-3</v>
      </c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</row>
    <row r="35" spans="1:27" s="37" customFormat="1" ht="20.25" customHeight="1" x14ac:dyDescent="0.25">
      <c r="A35" s="38" t="s">
        <v>22</v>
      </c>
      <c r="B35" s="29">
        <v>0.1</v>
      </c>
      <c r="C35" s="30" t="s">
        <v>42</v>
      </c>
      <c r="D35" s="31">
        <v>800</v>
      </c>
      <c r="E35" s="31">
        <f t="shared" si="5"/>
        <v>80</v>
      </c>
      <c r="F35" s="32">
        <v>0</v>
      </c>
      <c r="G35" s="32">
        <v>0</v>
      </c>
      <c r="H35" s="32">
        <v>0</v>
      </c>
      <c r="I35" s="32">
        <v>0</v>
      </c>
      <c r="J35" s="31">
        <f t="shared" si="1"/>
        <v>80</v>
      </c>
      <c r="K35" s="40">
        <f t="shared" si="6"/>
        <v>3.1803750504983933E-3</v>
      </c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</row>
    <row r="36" spans="1:27" s="37" customFormat="1" ht="20.25" customHeight="1" x14ac:dyDescent="0.25">
      <c r="A36" s="38" t="s">
        <v>23</v>
      </c>
      <c r="B36" s="29">
        <v>8</v>
      </c>
      <c r="C36" s="29" t="s">
        <v>43</v>
      </c>
      <c r="D36" s="29">
        <v>15</v>
      </c>
      <c r="E36" s="31">
        <f t="shared" si="5"/>
        <v>120</v>
      </c>
      <c r="F36" s="32">
        <v>0</v>
      </c>
      <c r="G36" s="32">
        <v>0</v>
      </c>
      <c r="H36" s="32">
        <v>0</v>
      </c>
      <c r="I36" s="32">
        <v>0</v>
      </c>
      <c r="J36" s="31">
        <f t="shared" si="1"/>
        <v>120</v>
      </c>
      <c r="K36" s="40">
        <f t="shared" si="6"/>
        <v>4.7705625757475893E-3</v>
      </c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</row>
    <row r="37" spans="1:27" s="37" customFormat="1" ht="20.25" customHeight="1" x14ac:dyDescent="0.25">
      <c r="A37" s="38" t="s">
        <v>24</v>
      </c>
      <c r="B37" s="29">
        <v>1</v>
      </c>
      <c r="C37" s="29" t="s">
        <v>37</v>
      </c>
      <c r="D37" s="29">
        <v>50</v>
      </c>
      <c r="E37" s="31">
        <f t="shared" si="5"/>
        <v>50</v>
      </c>
      <c r="F37" s="32">
        <v>0</v>
      </c>
      <c r="G37" s="32">
        <v>0</v>
      </c>
      <c r="H37" s="32">
        <v>0</v>
      </c>
      <c r="I37" s="32">
        <v>0</v>
      </c>
      <c r="J37" s="31">
        <f t="shared" si="1"/>
        <v>50</v>
      </c>
      <c r="K37" s="40">
        <f t="shared" si="6"/>
        <v>1.9877344065614955E-3</v>
      </c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</row>
    <row r="38" spans="1:27" s="37" customFormat="1" ht="20.25" customHeight="1" x14ac:dyDescent="0.25">
      <c r="A38" s="38" t="s">
        <v>25</v>
      </c>
      <c r="B38" s="29">
        <v>8</v>
      </c>
      <c r="C38" s="30" t="s">
        <v>43</v>
      </c>
      <c r="D38" s="31">
        <v>15</v>
      </c>
      <c r="E38" s="31">
        <f t="shared" si="5"/>
        <v>120</v>
      </c>
      <c r="F38" s="32">
        <v>0</v>
      </c>
      <c r="G38" s="32">
        <v>0</v>
      </c>
      <c r="H38" s="32">
        <v>0</v>
      </c>
      <c r="I38" s="32">
        <v>0</v>
      </c>
      <c r="J38" s="31">
        <f t="shared" si="1"/>
        <v>120</v>
      </c>
      <c r="K38" s="40">
        <f t="shared" si="6"/>
        <v>4.7705625757475893E-3</v>
      </c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</row>
    <row r="39" spans="1:27" s="37" customFormat="1" ht="20.25" customHeight="1" x14ac:dyDescent="0.25">
      <c r="A39" s="38" t="s">
        <v>26</v>
      </c>
      <c r="B39" s="29">
        <v>1</v>
      </c>
      <c r="C39" s="30" t="s">
        <v>37</v>
      </c>
      <c r="D39" s="31">
        <v>100</v>
      </c>
      <c r="E39" s="31">
        <f t="shared" si="5"/>
        <v>100</v>
      </c>
      <c r="F39" s="32">
        <v>0</v>
      </c>
      <c r="G39" s="32">
        <v>0</v>
      </c>
      <c r="H39" s="32">
        <v>0</v>
      </c>
      <c r="I39" s="32">
        <v>0</v>
      </c>
      <c r="J39" s="31">
        <f t="shared" si="1"/>
        <v>100</v>
      </c>
      <c r="K39" s="40">
        <f t="shared" si="6"/>
        <v>3.975468813122991E-3</v>
      </c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</row>
    <row r="40" spans="1:27" s="37" customFormat="1" ht="20.25" customHeight="1" x14ac:dyDescent="0.25">
      <c r="A40" s="38" t="s">
        <v>27</v>
      </c>
      <c r="B40" s="29">
        <v>2</v>
      </c>
      <c r="C40" s="29" t="s">
        <v>37</v>
      </c>
      <c r="D40" s="29">
        <v>400</v>
      </c>
      <c r="E40" s="31">
        <f t="shared" si="5"/>
        <v>800</v>
      </c>
      <c r="F40" s="39">
        <v>800</v>
      </c>
      <c r="G40" s="32">
        <v>800</v>
      </c>
      <c r="H40" s="32">
        <v>600</v>
      </c>
      <c r="I40" s="32">
        <v>800</v>
      </c>
      <c r="J40" s="31">
        <f t="shared" si="1"/>
        <v>3800</v>
      </c>
      <c r="K40" s="40">
        <f t="shared" si="6"/>
        <v>0.15106781489867369</v>
      </c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</row>
    <row r="41" spans="1:27" s="37" customFormat="1" ht="20.25" customHeight="1" x14ac:dyDescent="0.25">
      <c r="A41" s="38" t="s">
        <v>28</v>
      </c>
      <c r="B41" s="29">
        <v>1</v>
      </c>
      <c r="C41" s="29" t="s">
        <v>37</v>
      </c>
      <c r="D41" s="29">
        <v>50</v>
      </c>
      <c r="E41" s="31">
        <f t="shared" si="5"/>
        <v>50</v>
      </c>
      <c r="F41" s="39">
        <v>50</v>
      </c>
      <c r="G41" s="32">
        <v>100</v>
      </c>
      <c r="H41" s="32">
        <v>100</v>
      </c>
      <c r="I41" s="32">
        <v>100</v>
      </c>
      <c r="J41" s="31">
        <f t="shared" si="1"/>
        <v>400</v>
      </c>
      <c r="K41" s="40">
        <f t="shared" si="6"/>
        <v>1.5901875252491964E-2</v>
      </c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</row>
    <row r="42" spans="1:27" s="37" customFormat="1" ht="20.25" customHeight="1" x14ac:dyDescent="0.25">
      <c r="A42" s="38" t="s">
        <v>29</v>
      </c>
      <c r="B42" s="29">
        <v>1</v>
      </c>
      <c r="C42" s="30" t="s">
        <v>44</v>
      </c>
      <c r="D42" s="31">
        <v>100</v>
      </c>
      <c r="E42" s="31">
        <f t="shared" si="5"/>
        <v>100</v>
      </c>
      <c r="F42" s="39">
        <v>150</v>
      </c>
      <c r="G42" s="32">
        <v>200</v>
      </c>
      <c r="H42" s="32">
        <v>200</v>
      </c>
      <c r="I42" s="32">
        <v>200</v>
      </c>
      <c r="J42" s="31">
        <f t="shared" si="1"/>
        <v>850</v>
      </c>
      <c r="K42" s="40">
        <f t="shared" si="6"/>
        <v>3.3791484911545426E-2</v>
      </c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</row>
    <row r="43" spans="1:27" s="37" customFormat="1" ht="20.25" customHeight="1" x14ac:dyDescent="0.25">
      <c r="A43" s="38" t="s">
        <v>30</v>
      </c>
      <c r="B43" s="32">
        <v>0</v>
      </c>
      <c r="C43" s="30" t="s">
        <v>45</v>
      </c>
      <c r="D43" s="32">
        <v>0</v>
      </c>
      <c r="E43" s="32">
        <f t="shared" si="5"/>
        <v>0</v>
      </c>
      <c r="F43" s="32">
        <v>0</v>
      </c>
      <c r="G43" s="32">
        <v>0</v>
      </c>
      <c r="H43" s="32">
        <v>0</v>
      </c>
      <c r="I43" s="32">
        <v>0</v>
      </c>
      <c r="J43" s="31">
        <f t="shared" si="1"/>
        <v>0</v>
      </c>
      <c r="K43" s="40">
        <f t="shared" si="6"/>
        <v>0</v>
      </c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</row>
    <row r="44" spans="1:27" s="37" customFormat="1" ht="20.25" customHeight="1" x14ac:dyDescent="0.25">
      <c r="A44" s="38" t="s">
        <v>31</v>
      </c>
      <c r="B44" s="29">
        <v>1</v>
      </c>
      <c r="C44" s="29" t="s">
        <v>45</v>
      </c>
      <c r="D44" s="29">
        <v>500</v>
      </c>
      <c r="E44" s="31">
        <f t="shared" si="5"/>
        <v>500</v>
      </c>
      <c r="F44" s="39">
        <v>400</v>
      </c>
      <c r="G44" s="32">
        <v>300</v>
      </c>
      <c r="H44" s="32">
        <v>300</v>
      </c>
      <c r="I44" s="32">
        <v>300</v>
      </c>
      <c r="J44" s="31">
        <f t="shared" si="1"/>
        <v>1800</v>
      </c>
      <c r="K44" s="40">
        <f t="shared" si="6"/>
        <v>7.1558438636213847E-2</v>
      </c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</row>
    <row r="45" spans="1:27" s="37" customFormat="1" ht="20.25" customHeight="1" thickBot="1" x14ac:dyDescent="0.3">
      <c r="A45" s="38" t="s">
        <v>32</v>
      </c>
      <c r="B45" s="32">
        <v>0</v>
      </c>
      <c r="C45" s="32">
        <v>0</v>
      </c>
      <c r="D45" s="32">
        <v>0</v>
      </c>
      <c r="E45" s="32">
        <f t="shared" ref="E45" si="7">+C45*D45</f>
        <v>0</v>
      </c>
      <c r="F45" s="32">
        <v>0</v>
      </c>
      <c r="G45" s="32">
        <v>0</v>
      </c>
      <c r="H45" s="32">
        <v>100</v>
      </c>
      <c r="I45" s="32">
        <v>400</v>
      </c>
      <c r="J45" s="31">
        <f t="shared" si="1"/>
        <v>500</v>
      </c>
      <c r="K45" s="40">
        <f t="shared" si="6"/>
        <v>1.9877344065614956E-2</v>
      </c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</row>
    <row r="46" spans="1:27" s="37" customFormat="1" ht="20.25" customHeight="1" thickBot="1" x14ac:dyDescent="0.3">
      <c r="A46" s="48" t="s">
        <v>10</v>
      </c>
      <c r="B46" s="49"/>
      <c r="C46" s="49"/>
      <c r="D46" s="50"/>
      <c r="E46" s="51">
        <f t="shared" ref="E46:J46" si="8">SUM(E34:E45)</f>
        <v>2000</v>
      </c>
      <c r="F46" s="52">
        <f t="shared" si="8"/>
        <v>1400</v>
      </c>
      <c r="G46" s="52">
        <f t="shared" si="8"/>
        <v>1400</v>
      </c>
      <c r="H46" s="52">
        <f t="shared" si="8"/>
        <v>1300</v>
      </c>
      <c r="I46" s="52">
        <f t="shared" si="8"/>
        <v>1800</v>
      </c>
      <c r="J46" s="52">
        <f t="shared" si="8"/>
        <v>7900</v>
      </c>
      <c r="K46" s="53">
        <f>SUM(K15:K45)</f>
        <v>1</v>
      </c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</row>
    <row r="47" spans="1:27" s="37" customFormat="1" ht="20.25" customHeight="1" x14ac:dyDescent="0.25">
      <c r="A47" s="54"/>
      <c r="B47" s="55"/>
      <c r="C47" s="55"/>
      <c r="D47" s="55"/>
      <c r="E47" s="56"/>
      <c r="F47" s="57"/>
      <c r="G47" s="57"/>
      <c r="H47" s="57"/>
      <c r="I47" s="58"/>
      <c r="J47" s="59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</row>
    <row r="48" spans="1:27" s="37" customFormat="1" ht="20.25" customHeight="1" x14ac:dyDescent="0.25">
      <c r="A48" s="54"/>
      <c r="B48" s="55"/>
      <c r="C48" s="55"/>
      <c r="D48" s="55"/>
      <c r="E48" s="56"/>
      <c r="F48" s="57"/>
      <c r="G48" s="57"/>
      <c r="H48" s="57"/>
      <c r="I48" s="58"/>
      <c r="J48" s="59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</row>
    <row r="49" spans="1:27" s="37" customFormat="1" ht="20.25" customHeight="1" thickBot="1" x14ac:dyDescent="0.3">
      <c r="A49" s="60"/>
      <c r="B49" s="60"/>
      <c r="C49" s="60"/>
      <c r="D49" s="60"/>
      <c r="E49" s="60"/>
      <c r="F49" s="60"/>
      <c r="G49" s="60"/>
      <c r="H49" s="60"/>
      <c r="I49" s="60"/>
      <c r="J49" s="59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</row>
    <row r="50" spans="1:27" s="37" customFormat="1" ht="20.25" customHeight="1" x14ac:dyDescent="0.25">
      <c r="A50" s="61" t="s">
        <v>33</v>
      </c>
      <c r="B50" s="62"/>
      <c r="C50" s="62"/>
      <c r="D50" s="63"/>
      <c r="E50" s="64">
        <f t="shared" ref="E50:J50" si="9">+E46+E31+E20</f>
        <v>7255.2860000000001</v>
      </c>
      <c r="F50" s="64">
        <f t="shared" si="9"/>
        <v>2844.3199999999997</v>
      </c>
      <c r="G50" s="64">
        <f t="shared" si="9"/>
        <v>4752.18</v>
      </c>
      <c r="H50" s="64">
        <f t="shared" si="9"/>
        <v>4926.24</v>
      </c>
      <c r="I50" s="65">
        <f t="shared" si="9"/>
        <v>5376.24</v>
      </c>
      <c r="J50" s="64">
        <f t="shared" si="9"/>
        <v>25154.265999999996</v>
      </c>
      <c r="K50" s="6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</row>
    <row r="51" spans="1:27" s="37" customFormat="1" ht="20.25" customHeight="1" x14ac:dyDescent="0.25">
      <c r="A51" s="67" t="s">
        <v>34</v>
      </c>
      <c r="B51" s="68"/>
      <c r="C51" s="68"/>
      <c r="D51" s="69"/>
      <c r="E51" s="70">
        <f>+E50*0.05</f>
        <v>362.76430000000005</v>
      </c>
      <c r="F51" s="70">
        <f t="shared" ref="F51:H51" si="10">+F50*0.05</f>
        <v>142.21599999999998</v>
      </c>
      <c r="G51" s="70">
        <f t="shared" si="10"/>
        <v>237.60900000000004</v>
      </c>
      <c r="H51" s="70">
        <f t="shared" si="10"/>
        <v>246.31200000000001</v>
      </c>
      <c r="I51" s="71">
        <f>+I50*0.05</f>
        <v>268.81200000000001</v>
      </c>
      <c r="J51" s="70">
        <f>+J50*0.05</f>
        <v>1257.7132999999999</v>
      </c>
      <c r="K51" s="72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</row>
    <row r="52" spans="1:27" s="37" customFormat="1" ht="20.25" customHeight="1" x14ac:dyDescent="0.25">
      <c r="A52" s="67" t="s">
        <v>35</v>
      </c>
      <c r="B52" s="68"/>
      <c r="C52" s="68"/>
      <c r="D52" s="69"/>
      <c r="E52" s="70">
        <f>+E50*0.05</f>
        <v>362.76430000000005</v>
      </c>
      <c r="F52" s="70">
        <f t="shared" ref="F52:J52" si="11">+F50*0.05</f>
        <v>142.21599999999998</v>
      </c>
      <c r="G52" s="70">
        <f t="shared" si="11"/>
        <v>237.60900000000004</v>
      </c>
      <c r="H52" s="70">
        <f t="shared" si="11"/>
        <v>246.31200000000001</v>
      </c>
      <c r="I52" s="71">
        <f t="shared" si="11"/>
        <v>268.81200000000001</v>
      </c>
      <c r="J52" s="70">
        <f t="shared" si="11"/>
        <v>1257.7132999999999</v>
      </c>
      <c r="K52" s="72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</row>
    <row r="53" spans="1:27" s="37" customFormat="1" ht="20.25" customHeight="1" thickBot="1" x14ac:dyDescent="0.3">
      <c r="A53" s="73" t="s">
        <v>36</v>
      </c>
      <c r="B53" s="74"/>
      <c r="C53" s="74"/>
      <c r="D53" s="75"/>
      <c r="E53" s="76">
        <f t="shared" ref="E53:J53" si="12">SUM(E50:E52)</f>
        <v>7980.8145999999997</v>
      </c>
      <c r="F53" s="76">
        <f t="shared" si="12"/>
        <v>3128.7519999999995</v>
      </c>
      <c r="G53" s="76">
        <f t="shared" si="12"/>
        <v>5227.398000000001</v>
      </c>
      <c r="H53" s="76">
        <f t="shared" si="12"/>
        <v>5418.8639999999996</v>
      </c>
      <c r="I53" s="77">
        <f t="shared" si="12"/>
        <v>5913.8639999999996</v>
      </c>
      <c r="J53" s="76">
        <f t="shared" si="12"/>
        <v>27669.692599999995</v>
      </c>
      <c r="K53" s="78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</row>
    <row r="54" spans="1:27" s="1" customFormat="1" ht="4.5" customHeight="1" x14ac:dyDescent="0.25">
      <c r="A54" s="10"/>
      <c r="B54" s="11"/>
      <c r="C54" s="11"/>
      <c r="D54" s="11"/>
      <c r="E54" s="11"/>
      <c r="F54" s="12"/>
      <c r="G54" s="13"/>
      <c r="H54" s="13"/>
      <c r="I54" s="14"/>
      <c r="J54" s="12"/>
    </row>
    <row r="55" spans="1:27" s="1" customFormat="1" ht="15" customHeight="1" x14ac:dyDescent="0.25">
      <c r="A55" s="22" t="s">
        <v>55</v>
      </c>
      <c r="B55" s="15"/>
      <c r="C55" s="15"/>
      <c r="D55" s="15"/>
      <c r="E55" s="15"/>
      <c r="F55" s="12"/>
      <c r="G55" s="13"/>
      <c r="H55" s="13"/>
      <c r="I55" s="14"/>
      <c r="J55" s="12"/>
    </row>
    <row r="56" spans="1:27" ht="15.75" customHeight="1" x14ac:dyDescent="0.25">
      <c r="A56" s="22" t="s">
        <v>53</v>
      </c>
      <c r="B56" s="12"/>
      <c r="C56" s="12"/>
      <c r="D56" s="12"/>
      <c r="E56" s="12"/>
      <c r="F56" s="12"/>
      <c r="G56" s="12"/>
      <c r="H56" s="12"/>
      <c r="I56" s="16"/>
      <c r="J56" s="12"/>
    </row>
    <row r="57" spans="1:27" x14ac:dyDescent="0.25">
      <c r="A57" s="16"/>
      <c r="B57" s="12"/>
      <c r="C57" s="12"/>
      <c r="D57" s="12"/>
      <c r="E57" s="12"/>
      <c r="F57" s="12"/>
      <c r="G57" s="12"/>
      <c r="H57" s="12"/>
      <c r="I57" s="16"/>
      <c r="J57" s="12"/>
    </row>
    <row r="58" spans="1:27" x14ac:dyDescent="0.25">
      <c r="A58" s="1"/>
      <c r="B58" s="8"/>
      <c r="C58" s="8"/>
      <c r="D58" s="8"/>
      <c r="E58" s="8"/>
      <c r="F58" s="8"/>
      <c r="G58" s="8"/>
      <c r="H58" s="8"/>
      <c r="I58" s="1"/>
    </row>
    <row r="59" spans="1:27" x14ac:dyDescent="0.25">
      <c r="A59" s="1"/>
      <c r="B59" s="8"/>
      <c r="C59" s="8"/>
      <c r="D59" s="8"/>
      <c r="E59" s="8"/>
      <c r="F59" s="8"/>
      <c r="G59" s="8"/>
      <c r="H59" s="8"/>
      <c r="I59" s="1"/>
    </row>
    <row r="60" spans="1:27" x14ac:dyDescent="0.25">
      <c r="A60" s="1"/>
      <c r="B60" s="8"/>
      <c r="C60" s="8"/>
      <c r="D60" s="8"/>
      <c r="E60" s="8"/>
      <c r="F60" s="8"/>
      <c r="G60" s="8"/>
      <c r="H60" s="8"/>
      <c r="I60" s="1"/>
    </row>
    <row r="61" spans="1:27" x14ac:dyDescent="0.25">
      <c r="A61" s="1"/>
      <c r="B61" s="8"/>
      <c r="C61" s="8"/>
      <c r="D61" s="8"/>
      <c r="E61" s="8"/>
      <c r="F61" s="8"/>
      <c r="G61" s="8"/>
      <c r="H61" s="8"/>
      <c r="I61" s="1"/>
    </row>
    <row r="62" spans="1:27" x14ac:dyDescent="0.25">
      <c r="A62" s="1"/>
      <c r="B62" s="8"/>
      <c r="C62" s="8"/>
      <c r="D62" s="8"/>
      <c r="E62" s="8"/>
      <c r="F62" s="8"/>
      <c r="G62" s="8"/>
      <c r="H62" s="8"/>
      <c r="I62" s="1"/>
    </row>
    <row r="63" spans="1:27" x14ac:dyDescent="0.25">
      <c r="A63" s="1"/>
      <c r="B63" s="8"/>
      <c r="C63" s="8"/>
      <c r="D63" s="8"/>
      <c r="E63" s="8"/>
      <c r="F63" s="8"/>
      <c r="G63" s="8"/>
      <c r="H63" s="8"/>
      <c r="I63" s="1"/>
    </row>
    <row r="64" spans="1:27" x14ac:dyDescent="0.25">
      <c r="A64" s="1"/>
      <c r="B64" s="8"/>
      <c r="C64" s="8"/>
      <c r="D64" s="8"/>
      <c r="E64" s="8"/>
      <c r="F64" s="8"/>
      <c r="G64" s="8"/>
      <c r="H64" s="8"/>
      <c r="I64" s="1"/>
    </row>
    <row r="65" spans="1:12" x14ac:dyDescent="0.25">
      <c r="A65" s="1"/>
      <c r="B65" s="8"/>
      <c r="C65" s="8"/>
      <c r="D65" s="8"/>
      <c r="E65" s="8"/>
      <c r="F65" s="8"/>
      <c r="G65" s="8"/>
      <c r="H65" s="8"/>
      <c r="I65" s="1"/>
    </row>
    <row r="66" spans="1:12" x14ac:dyDescent="0.25">
      <c r="A66" s="1"/>
      <c r="B66" s="8"/>
      <c r="C66" s="8"/>
      <c r="D66" s="8"/>
      <c r="E66" s="8"/>
      <c r="F66" s="8"/>
      <c r="G66" s="8"/>
      <c r="H66" s="8"/>
      <c r="I66" s="1"/>
    </row>
    <row r="67" spans="1:12" x14ac:dyDescent="0.25">
      <c r="A67" s="1"/>
      <c r="B67" s="8"/>
      <c r="C67" s="8"/>
      <c r="D67" s="8"/>
      <c r="E67" s="8"/>
      <c r="F67" s="8"/>
      <c r="G67" s="8"/>
      <c r="H67" s="8"/>
      <c r="I67" s="1"/>
    </row>
    <row r="68" spans="1:12" x14ac:dyDescent="0.25">
      <c r="A68" s="1"/>
      <c r="B68" s="8"/>
      <c r="C68" s="8"/>
      <c r="D68" s="8"/>
      <c r="E68" s="8"/>
      <c r="F68" s="8"/>
      <c r="G68" s="8"/>
      <c r="H68" s="8"/>
      <c r="I68" s="1"/>
      <c r="L68" s="1">
        <v>32</v>
      </c>
    </row>
    <row r="69" spans="1:12" x14ac:dyDescent="0.25">
      <c r="A69" s="1"/>
      <c r="B69" s="8"/>
      <c r="C69" s="8"/>
      <c r="D69" s="8"/>
      <c r="E69" s="8"/>
      <c r="F69" s="8"/>
      <c r="G69" s="8"/>
      <c r="H69" s="8"/>
      <c r="I69" s="1"/>
    </row>
    <row r="70" spans="1:12" x14ac:dyDescent="0.25">
      <c r="A70" s="1"/>
      <c r="B70" s="8"/>
      <c r="C70" s="8"/>
      <c r="D70" s="8"/>
      <c r="E70" s="8"/>
      <c r="F70" s="8"/>
      <c r="G70" s="8"/>
      <c r="H70" s="8"/>
      <c r="I70" s="1"/>
    </row>
    <row r="71" spans="1:12" x14ac:dyDescent="0.25">
      <c r="A71" s="1"/>
      <c r="B71" s="8"/>
      <c r="C71" s="8"/>
      <c r="D71" s="8"/>
      <c r="E71" s="8"/>
      <c r="F71" s="8"/>
      <c r="G71" s="8"/>
      <c r="H71" s="8"/>
      <c r="I71" s="1"/>
    </row>
    <row r="72" spans="1:12" x14ac:dyDescent="0.25">
      <c r="A72" s="1"/>
      <c r="B72" s="8"/>
      <c r="C72" s="8"/>
      <c r="D72" s="8"/>
      <c r="E72" s="8"/>
      <c r="F72" s="8"/>
      <c r="G72" s="8"/>
      <c r="H72" s="8"/>
      <c r="I72" s="1"/>
    </row>
    <row r="73" spans="1:12" x14ac:dyDescent="0.25">
      <c r="A73" s="1"/>
      <c r="B73" s="8"/>
      <c r="C73" s="8"/>
      <c r="D73" s="8"/>
      <c r="E73" s="8"/>
      <c r="F73" s="8"/>
      <c r="G73" s="8"/>
      <c r="H73" s="8"/>
      <c r="I73" s="1"/>
    </row>
    <row r="74" spans="1:12" x14ac:dyDescent="0.25">
      <c r="A74" s="1"/>
      <c r="B74" s="8"/>
      <c r="C74" s="8"/>
      <c r="D74" s="8"/>
      <c r="E74" s="8"/>
      <c r="F74" s="8"/>
      <c r="G74" s="8"/>
      <c r="H74" s="8"/>
      <c r="I74" s="1"/>
    </row>
    <row r="75" spans="1:12" x14ac:dyDescent="0.25">
      <c r="A75" s="1"/>
      <c r="B75" s="8"/>
      <c r="C75" s="8"/>
      <c r="D75" s="8"/>
      <c r="E75" s="8"/>
      <c r="F75" s="8"/>
      <c r="G75" s="8"/>
      <c r="H75" s="8"/>
      <c r="I75" s="1"/>
    </row>
    <row r="76" spans="1:12" x14ac:dyDescent="0.25">
      <c r="A76" s="1"/>
      <c r="B76" s="8"/>
      <c r="C76" s="8"/>
      <c r="D76" s="8"/>
      <c r="E76" s="8"/>
      <c r="F76" s="8"/>
      <c r="G76" s="8"/>
      <c r="H76" s="8"/>
      <c r="I76" s="1"/>
    </row>
    <row r="77" spans="1:12" x14ac:dyDescent="0.25">
      <c r="A77" s="1"/>
      <c r="B77" s="8"/>
      <c r="C77" s="8"/>
      <c r="D77" s="8"/>
      <c r="E77" s="8"/>
      <c r="F77" s="8"/>
      <c r="G77" s="8"/>
      <c r="H77" s="8"/>
      <c r="I77" s="1"/>
    </row>
    <row r="78" spans="1:12" x14ac:dyDescent="0.25">
      <c r="A78" s="1"/>
      <c r="B78" s="8"/>
      <c r="C78" s="8"/>
      <c r="D78" s="8"/>
      <c r="E78" s="8"/>
      <c r="F78" s="8"/>
      <c r="G78" s="8"/>
      <c r="H78" s="8"/>
      <c r="I78" s="1"/>
    </row>
    <row r="79" spans="1:12" x14ac:dyDescent="0.25">
      <c r="A79" s="1"/>
      <c r="B79" s="8"/>
      <c r="C79" s="8"/>
      <c r="D79" s="8"/>
      <c r="E79" s="8"/>
      <c r="F79" s="8"/>
      <c r="G79" s="8"/>
      <c r="H79" s="8"/>
      <c r="I79" s="1"/>
      <c r="K79" s="8"/>
    </row>
    <row r="80" spans="1:12" x14ac:dyDescent="0.25">
      <c r="A80" s="1"/>
      <c r="B80" s="8"/>
      <c r="C80" s="8"/>
      <c r="D80" s="8"/>
      <c r="E80" s="8"/>
      <c r="F80" s="8"/>
      <c r="G80" s="8"/>
      <c r="H80" s="8"/>
      <c r="I80" s="1"/>
    </row>
    <row r="81" spans="1:9" x14ac:dyDescent="0.25">
      <c r="A81" s="1"/>
      <c r="B81" s="8"/>
      <c r="C81" s="8"/>
      <c r="D81" s="8"/>
      <c r="E81" s="8"/>
      <c r="F81" s="8"/>
      <c r="G81" s="8"/>
      <c r="H81" s="8"/>
      <c r="I81" s="1"/>
    </row>
    <row r="82" spans="1:9" x14ac:dyDescent="0.25">
      <c r="A82" s="1"/>
      <c r="B82" s="8"/>
      <c r="C82" s="8"/>
      <c r="D82" s="8"/>
      <c r="E82" s="8"/>
      <c r="F82" s="8"/>
      <c r="G82" s="8"/>
      <c r="H82" s="8"/>
      <c r="I82" s="1"/>
    </row>
    <row r="83" spans="1:9" x14ac:dyDescent="0.25">
      <c r="A83" s="1"/>
      <c r="B83" s="8"/>
      <c r="C83" s="8"/>
      <c r="D83" s="8"/>
      <c r="E83" s="8"/>
      <c r="F83" s="8"/>
      <c r="G83" s="8"/>
      <c r="H83" s="8"/>
      <c r="I83" s="1"/>
    </row>
    <row r="84" spans="1:9" x14ac:dyDescent="0.25">
      <c r="A84" s="1"/>
      <c r="B84" s="8"/>
      <c r="C84" s="8"/>
      <c r="D84" s="8"/>
      <c r="E84" s="8"/>
      <c r="F84" s="8"/>
      <c r="G84" s="8"/>
      <c r="H84" s="8"/>
      <c r="I84" s="1"/>
    </row>
    <row r="85" spans="1:9" x14ac:dyDescent="0.25">
      <c r="A85" s="1"/>
      <c r="B85" s="8"/>
      <c r="C85" s="8"/>
      <c r="D85" s="8"/>
      <c r="E85" s="8"/>
      <c r="F85" s="8"/>
      <c r="G85" s="8"/>
      <c r="H85" s="8"/>
      <c r="I85" s="1"/>
    </row>
    <row r="86" spans="1:9" x14ac:dyDescent="0.25">
      <c r="A86" s="1"/>
      <c r="B86" s="8"/>
      <c r="C86" s="8"/>
      <c r="D86" s="8"/>
      <c r="E86" s="8"/>
      <c r="F86" s="8"/>
      <c r="G86" s="8"/>
      <c r="H86" s="8"/>
      <c r="I86" s="1"/>
    </row>
    <row r="87" spans="1:9" x14ac:dyDescent="0.25">
      <c r="A87" s="1"/>
      <c r="B87" s="8"/>
      <c r="C87" s="8"/>
      <c r="D87" s="8"/>
      <c r="E87" s="8"/>
      <c r="F87" s="8"/>
      <c r="G87" s="8"/>
      <c r="H87" s="8"/>
      <c r="I87" s="1"/>
    </row>
    <row r="88" spans="1:9" x14ac:dyDescent="0.25">
      <c r="A88" s="1"/>
      <c r="B88" s="8"/>
      <c r="C88" s="8"/>
      <c r="D88" s="8"/>
      <c r="E88" s="8"/>
      <c r="F88" s="8"/>
      <c r="G88" s="8"/>
      <c r="H88" s="8"/>
      <c r="I88" s="1"/>
    </row>
  </sheetData>
  <mergeCells count="9">
    <mergeCell ref="A5:K5"/>
    <mergeCell ref="A4:K4"/>
    <mergeCell ref="A53:D53"/>
    <mergeCell ref="A50:D50"/>
    <mergeCell ref="A51:D51"/>
    <mergeCell ref="A52:D52"/>
    <mergeCell ref="A46:D46"/>
    <mergeCell ref="A49:I49"/>
    <mergeCell ref="A9:K9"/>
  </mergeCells>
  <pageMargins left="0.25" right="0.25" top="0.75" bottom="0.75" header="0.3" footer="0.3"/>
  <pageSetup scale="59" orientation="portrait" r:id="rId1"/>
  <colBreaks count="1" manualBreakCount="1">
    <brk id="12" max="8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Yahaira Pozo</dc:creator>
  <cp:lastModifiedBy>Yahaira Pozo</cp:lastModifiedBy>
  <cp:lastPrinted>2023-02-01T15:28:55Z</cp:lastPrinted>
  <dcterms:created xsi:type="dcterms:W3CDTF">2022-03-17T18:03:40Z</dcterms:created>
  <dcterms:modified xsi:type="dcterms:W3CDTF">2023-02-01T15:29:18Z</dcterms:modified>
</cp:coreProperties>
</file>