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Hoja1" sheetId="1" r:id="rId1"/>
  </sheets>
  <definedNames>
    <definedName name="_xlnm.Print_Area" localSheetId="0">'Hoja1'!$A$1:$G$72</definedName>
  </definedNames>
  <calcPr fullCalcOnLoad="1"/>
</workbook>
</file>

<file path=xl/sharedStrings.xml><?xml version="1.0" encoding="utf-8"?>
<sst xmlns="http://schemas.openxmlformats.org/spreadsheetml/2006/main" count="88" uniqueCount="66">
  <si>
    <t xml:space="preserve">Componente del costo </t>
  </si>
  <si>
    <t>Cantidad</t>
  </si>
  <si>
    <t xml:space="preserve">1.Preparacion de tierra </t>
  </si>
  <si>
    <t xml:space="preserve">1.1 Corte </t>
  </si>
  <si>
    <t>Tarea</t>
  </si>
  <si>
    <t xml:space="preserve">1.2 Cruce </t>
  </si>
  <si>
    <t>1.3 Rastra</t>
  </si>
  <si>
    <t xml:space="preserve">Millares </t>
  </si>
  <si>
    <t xml:space="preserve">2.10 Guantes cuero </t>
  </si>
  <si>
    <t>Doc.</t>
  </si>
  <si>
    <t>Un.</t>
  </si>
  <si>
    <t xml:space="preserve">3.Mano de obra </t>
  </si>
  <si>
    <t xml:space="preserve">Quintal </t>
  </si>
  <si>
    <t xml:space="preserve">Tarea </t>
  </si>
  <si>
    <t xml:space="preserve">Imprevisto 5% </t>
  </si>
  <si>
    <t xml:space="preserve">2.11 Guantes plásticos </t>
  </si>
  <si>
    <t>Und.</t>
  </si>
  <si>
    <t xml:space="preserve">Precio Unitario </t>
  </si>
  <si>
    <t>Insumos, Herramientas y Equipos</t>
  </si>
  <si>
    <t>Subtotal RD$</t>
  </si>
  <si>
    <t xml:space="preserve">3.12 Transporte hijuelos </t>
  </si>
  <si>
    <t xml:space="preserve">3.13 Recol y empaque </t>
  </si>
  <si>
    <t>Gatos Administrativos 5 %</t>
  </si>
  <si>
    <t xml:space="preserve">2.1 Cal agricola </t>
  </si>
  <si>
    <t xml:space="preserve">2.2 Adquisicion de hijuelos </t>
  </si>
  <si>
    <t xml:space="preserve">2.3 Fertilizante completo </t>
  </si>
  <si>
    <t>2.4 Fertizante foliar</t>
  </si>
  <si>
    <t xml:space="preserve">1.4 Surqueo y drenaje </t>
  </si>
  <si>
    <t>1.5 Desboquillodo</t>
  </si>
  <si>
    <t>Qqs</t>
  </si>
  <si>
    <t>Tanques</t>
  </si>
  <si>
    <t xml:space="preserve">2.5 Pesticidas </t>
  </si>
  <si>
    <t xml:space="preserve">2.6 Fitohormonas florales </t>
  </si>
  <si>
    <t xml:space="preserve">2.7 Herbicidas </t>
  </si>
  <si>
    <t>2.12 Machete</t>
  </si>
  <si>
    <t xml:space="preserve">2.13 Limas </t>
  </si>
  <si>
    <t xml:space="preserve">2.14 Pala de corte </t>
  </si>
  <si>
    <t>2.15 Tanque Plastico</t>
  </si>
  <si>
    <t>2.16 Bomba mochila</t>
  </si>
  <si>
    <t>3.1 Aplicación de cal</t>
  </si>
  <si>
    <t>QQs</t>
  </si>
  <si>
    <t xml:space="preserve">3.2 Clasificación y desinfeccion hijuelos </t>
  </si>
  <si>
    <t xml:space="preserve">3.3 Distribucion y siembra hijuelos </t>
  </si>
  <si>
    <t xml:space="preserve">3.5 Aplicación fertilización foliar </t>
  </si>
  <si>
    <t xml:space="preserve">3.4 Aplicación fertilización completo </t>
  </si>
  <si>
    <t>Tanque de mezcla</t>
  </si>
  <si>
    <t>3.8 Acarreo de tanques</t>
  </si>
  <si>
    <t>3.10 Desyerbo manual</t>
  </si>
  <si>
    <t xml:space="preserve">3.11 Limpieza drenaje </t>
  </si>
  <si>
    <t xml:space="preserve">3.13 Transporte fertilizantes </t>
  </si>
  <si>
    <t>3.6 Aplicación herbicidas</t>
  </si>
  <si>
    <t xml:space="preserve">3.7 Aplicación fitohormonas </t>
  </si>
  <si>
    <t>Total General RD$</t>
  </si>
  <si>
    <t>Unidad</t>
  </si>
  <si>
    <t>Costo RD$</t>
  </si>
  <si>
    <t>/Ciclo de cultivo</t>
  </si>
  <si>
    <t>Participición</t>
  </si>
  <si>
    <t>(%)  por</t>
  </si>
  <si>
    <t>Actividad</t>
  </si>
  <si>
    <t>Subtotal Mano de Obra</t>
  </si>
  <si>
    <t xml:space="preserve">Subtotal de Insumos </t>
  </si>
  <si>
    <t>Departamento de Economía Agropecuaria y Estadísticas</t>
  </si>
  <si>
    <t>Viceministerio de Planificación Sectorial Agropecuaria</t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</si>
  <si>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Los datos recibidos son adaptados al  formato de presentación de los Costos de Producción que elabora el Departamento de Economia Agropecuaria y Estadisticas.</t>
    </r>
  </si>
  <si>
    <t>Costos variables de producción de  Piña, 2021 (RD$/tarea)</t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</si>
  <si>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>Ministerio de Agricultura,  Departamento de Desarrollo Frutícola (DEFRUT), 2021.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</si>
</sst>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0.00000"/>
    <numFmt numFmtId="187" formatCode="0.0000"/>
    <numFmt numFmtId="188" formatCode="0.000"/>
  </numFmts>
  <fonts count="49">
    <font>
      <sz val="10"/>
      <name val="Arial"/>
      <family val="0"/>
    </font>
    <font>
      <sz val="12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C0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6" fillId="34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/>
    </xf>
    <xf numFmtId="0" fontId="23" fillId="33" borderId="13" xfId="0" applyFont="1" applyFill="1" applyBorder="1" applyAlignment="1">
      <alignment/>
    </xf>
    <xf numFmtId="0" fontId="23" fillId="33" borderId="13" xfId="0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6" fillId="34" borderId="14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25" fillId="33" borderId="16" xfId="0" applyFont="1" applyFill="1" applyBorder="1" applyAlignment="1">
      <alignment/>
    </xf>
    <xf numFmtId="2" fontId="26" fillId="33" borderId="0" xfId="0" applyNumberFormat="1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/>
    </xf>
    <xf numFmtId="4" fontId="26" fillId="33" borderId="10" xfId="0" applyNumberFormat="1" applyFont="1" applyFill="1" applyBorder="1" applyAlignment="1">
      <alignment horizontal="center"/>
    </xf>
    <xf numFmtId="179" fontId="26" fillId="33" borderId="18" xfId="0" applyNumberFormat="1" applyFont="1" applyFill="1" applyBorder="1" applyAlignment="1">
      <alignment/>
    </xf>
    <xf numFmtId="0" fontId="26" fillId="33" borderId="19" xfId="0" applyFont="1" applyFill="1" applyBorder="1" applyAlignment="1">
      <alignment/>
    </xf>
    <xf numFmtId="2" fontId="26" fillId="33" borderId="17" xfId="0" applyNumberFormat="1" applyFont="1" applyFill="1" applyBorder="1" applyAlignment="1">
      <alignment horizontal="center"/>
    </xf>
    <xf numFmtId="4" fontId="26" fillId="33" borderId="17" xfId="0" applyNumberFormat="1" applyFont="1" applyFill="1" applyBorder="1" applyAlignment="1">
      <alignment horizontal="center"/>
    </xf>
    <xf numFmtId="9" fontId="26" fillId="33" borderId="18" xfId="55" applyFont="1" applyFill="1" applyBorder="1" applyAlignment="1">
      <alignment horizontal="center"/>
    </xf>
    <xf numFmtId="0" fontId="25" fillId="33" borderId="19" xfId="0" applyFont="1" applyFill="1" applyBorder="1" applyAlignment="1">
      <alignment/>
    </xf>
    <xf numFmtId="2" fontId="25" fillId="33" borderId="17" xfId="0" applyNumberFormat="1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4" fontId="25" fillId="33" borderId="10" xfId="0" applyNumberFormat="1" applyFont="1" applyFill="1" applyBorder="1" applyAlignment="1">
      <alignment horizontal="center"/>
    </xf>
    <xf numFmtId="4" fontId="25" fillId="33" borderId="17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9" fontId="1" fillId="33" borderId="0" xfId="55" applyFont="1" applyFill="1" applyAlignment="1">
      <alignment/>
    </xf>
    <xf numFmtId="179" fontId="1" fillId="33" borderId="0" xfId="55" applyNumberFormat="1" applyFont="1" applyFill="1" applyAlignment="1">
      <alignment/>
    </xf>
    <xf numFmtId="179" fontId="47" fillId="35" borderId="20" xfId="49" applyFont="1" applyFill="1" applyBorder="1" applyAlignment="1">
      <alignment horizontal="center"/>
    </xf>
    <xf numFmtId="9" fontId="47" fillId="35" borderId="21" xfId="55" applyFont="1" applyFill="1" applyBorder="1" applyAlignment="1">
      <alignment horizontal="center"/>
    </xf>
    <xf numFmtId="0" fontId="47" fillId="35" borderId="22" xfId="0" applyFont="1" applyFill="1" applyBorder="1" applyAlignment="1">
      <alignment vertical="center"/>
    </xf>
    <xf numFmtId="0" fontId="48" fillId="35" borderId="23" xfId="0" applyFont="1" applyFill="1" applyBorder="1" applyAlignment="1">
      <alignment horizontal="center" vertical="center"/>
    </xf>
    <xf numFmtId="4" fontId="48" fillId="35" borderId="23" xfId="0" applyNumberFormat="1" applyFont="1" applyFill="1" applyBorder="1" applyAlignment="1">
      <alignment horizontal="center" vertical="center"/>
    </xf>
    <xf numFmtId="4" fontId="47" fillId="35" borderId="24" xfId="0" applyNumberFormat="1" applyFont="1" applyFill="1" applyBorder="1" applyAlignment="1">
      <alignment horizontal="center" vertical="center"/>
    </xf>
    <xf numFmtId="4" fontId="47" fillId="35" borderId="25" xfId="0" applyNumberFormat="1" applyFont="1" applyFill="1" applyBorder="1" applyAlignment="1">
      <alignment horizontal="center" vertical="center"/>
    </xf>
    <xf numFmtId="0" fontId="48" fillId="35" borderId="19" xfId="0" applyFont="1" applyFill="1" applyBorder="1" applyAlignment="1">
      <alignment vertical="center"/>
    </xf>
    <xf numFmtId="0" fontId="48" fillId="35" borderId="0" xfId="0" applyFont="1" applyFill="1" applyBorder="1" applyAlignment="1">
      <alignment horizontal="center" vertical="center"/>
    </xf>
    <xf numFmtId="4" fontId="48" fillId="35" borderId="0" xfId="0" applyNumberFormat="1" applyFont="1" applyFill="1" applyBorder="1" applyAlignment="1">
      <alignment horizontal="center" vertical="center"/>
    </xf>
    <xf numFmtId="4" fontId="48" fillId="35" borderId="10" xfId="0" applyNumberFormat="1" applyFont="1" applyFill="1" applyBorder="1" applyAlignment="1">
      <alignment horizontal="center" vertical="center"/>
    </xf>
    <xf numFmtId="9" fontId="48" fillId="35" borderId="26" xfId="55" applyFont="1" applyFill="1" applyBorder="1" applyAlignment="1">
      <alignment horizontal="center" vertical="center"/>
    </xf>
    <xf numFmtId="0" fontId="48" fillId="35" borderId="27" xfId="0" applyFont="1" applyFill="1" applyBorder="1" applyAlignment="1">
      <alignment vertical="center"/>
    </xf>
    <xf numFmtId="0" fontId="48" fillId="35" borderId="28" xfId="0" applyFont="1" applyFill="1" applyBorder="1" applyAlignment="1">
      <alignment horizontal="center" vertical="center"/>
    </xf>
    <xf numFmtId="4" fontId="48" fillId="35" borderId="28" xfId="0" applyNumberFormat="1" applyFont="1" applyFill="1" applyBorder="1" applyAlignment="1">
      <alignment horizontal="center" vertical="center"/>
    </xf>
    <xf numFmtId="4" fontId="48" fillId="35" borderId="29" xfId="0" applyNumberFormat="1" applyFont="1" applyFill="1" applyBorder="1" applyAlignment="1">
      <alignment horizontal="center" vertical="center"/>
    </xf>
    <xf numFmtId="9" fontId="48" fillId="35" borderId="30" xfId="55" applyFont="1" applyFill="1" applyBorder="1" applyAlignment="1">
      <alignment horizontal="center" vertical="center"/>
    </xf>
    <xf numFmtId="0" fontId="47" fillId="35" borderId="31" xfId="0" applyFont="1" applyFill="1" applyBorder="1" applyAlignment="1">
      <alignment vertical="center"/>
    </xf>
    <xf numFmtId="0" fontId="47" fillId="35" borderId="13" xfId="0" applyFont="1" applyFill="1" applyBorder="1" applyAlignment="1">
      <alignment horizontal="center" vertical="center"/>
    </xf>
    <xf numFmtId="4" fontId="47" fillId="35" borderId="12" xfId="0" applyNumberFormat="1" applyFont="1" applyFill="1" applyBorder="1" applyAlignment="1">
      <alignment horizontal="center" vertical="center"/>
    </xf>
    <xf numFmtId="4" fontId="47" fillId="35" borderId="11" xfId="0" applyNumberFormat="1" applyFont="1" applyFill="1" applyBorder="1" applyAlignment="1">
      <alignment horizontal="center" vertical="center"/>
    </xf>
    <xf numFmtId="4" fontId="47" fillId="35" borderId="32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47" fillId="35" borderId="33" xfId="53" applyFont="1" applyFill="1" applyBorder="1" applyAlignment="1">
      <alignment horizontal="left"/>
      <protection/>
    </xf>
    <xf numFmtId="0" fontId="47" fillId="35" borderId="34" xfId="53" applyFont="1" applyFill="1" applyBorder="1" applyAlignment="1">
      <alignment horizontal="left"/>
      <protection/>
    </xf>
    <xf numFmtId="0" fontId="47" fillId="35" borderId="20" xfId="53" applyFont="1" applyFill="1" applyBorder="1" applyAlignment="1">
      <alignment horizontal="left"/>
      <protection/>
    </xf>
    <xf numFmtId="0" fontId="25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57150</xdr:rowOff>
    </xdr:from>
    <xdr:to>
      <xdr:col>3</xdr:col>
      <xdr:colOff>57150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7150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95" zoomScaleNormal="95" zoomScalePageLayoutView="0" workbookViewId="0" topLeftCell="A49">
      <selection activeCell="K52" sqref="K52"/>
    </sheetView>
  </sheetViews>
  <sheetFormatPr defaultColWidth="11.421875" defaultRowHeight="12.75"/>
  <cols>
    <col min="1" max="1" width="35.00390625" style="0" customWidth="1"/>
    <col min="2" max="2" width="10.57421875" style="9" customWidth="1"/>
    <col min="3" max="3" width="16.421875" style="9" customWidth="1"/>
    <col min="4" max="4" width="13.8515625" style="9" customWidth="1"/>
    <col min="5" max="5" width="16.421875" style="9" customWidth="1"/>
    <col min="6" max="6" width="12.28125" style="3" customWidth="1"/>
    <col min="7" max="18" width="11.421875" style="2" customWidth="1"/>
  </cols>
  <sheetData>
    <row r="1" spans="2:6" s="2" customFormat="1" ht="12.75">
      <c r="B1" s="8"/>
      <c r="C1" s="8"/>
      <c r="D1" s="8"/>
      <c r="E1" s="8"/>
      <c r="F1" s="3"/>
    </row>
    <row r="2" spans="2:6" s="2" customFormat="1" ht="12.75">
      <c r="B2" s="8"/>
      <c r="C2" s="8"/>
      <c r="D2" s="8"/>
      <c r="E2" s="8"/>
      <c r="F2" s="3"/>
    </row>
    <row r="3" spans="2:6" s="2" customFormat="1" ht="12.75">
      <c r="B3" s="8"/>
      <c r="C3" s="8"/>
      <c r="D3" s="8"/>
      <c r="E3" s="8"/>
      <c r="F3" s="3"/>
    </row>
    <row r="4" spans="1:6" s="2" customFormat="1" ht="15.75">
      <c r="A4" s="65" t="s">
        <v>62</v>
      </c>
      <c r="B4" s="65"/>
      <c r="C4" s="65"/>
      <c r="D4" s="65"/>
      <c r="E4" s="65"/>
      <c r="F4" s="65"/>
    </row>
    <row r="5" spans="1:6" s="2" customFormat="1" ht="15.75">
      <c r="A5" s="65" t="s">
        <v>61</v>
      </c>
      <c r="B5" s="65"/>
      <c r="C5" s="65"/>
      <c r="D5" s="65"/>
      <c r="E5" s="65"/>
      <c r="F5" s="65"/>
    </row>
    <row r="6" spans="2:6" s="2" customFormat="1" ht="6" customHeight="1">
      <c r="B6" s="8"/>
      <c r="C6" s="8"/>
      <c r="D6" s="8"/>
      <c r="E6" s="8"/>
      <c r="F6" s="3"/>
    </row>
    <row r="7" spans="1:6" ht="2.25" customHeight="1">
      <c r="A7" s="11"/>
      <c r="B7" s="12"/>
      <c r="C7" s="12"/>
      <c r="D7" s="12"/>
      <c r="E7" s="12"/>
      <c r="F7" s="13"/>
    </row>
    <row r="8" spans="1:5" ht="5.25" customHeight="1">
      <c r="A8" s="2"/>
      <c r="B8" s="8"/>
      <c r="C8" s="8"/>
      <c r="D8" s="8"/>
      <c r="E8" s="8"/>
    </row>
    <row r="9" spans="1:18" s="1" customFormat="1" ht="15.75">
      <c r="A9" s="69" t="s">
        <v>64</v>
      </c>
      <c r="B9" s="69"/>
      <c r="C9" s="69"/>
      <c r="D9" s="69"/>
      <c r="E9" s="69"/>
      <c r="F9" s="69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s="1" customFormat="1" ht="8.25" customHeight="1" thickBot="1">
      <c r="A10" s="14"/>
      <c r="B10" s="15"/>
      <c r="C10" s="15"/>
      <c r="D10" s="15"/>
      <c r="E10" s="15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s="1" customFormat="1" ht="17.25" customHeight="1">
      <c r="A11" s="22"/>
      <c r="B11" s="6"/>
      <c r="C11" s="6"/>
      <c r="D11" s="6"/>
      <c r="E11" s="6" t="s">
        <v>54</v>
      </c>
      <c r="F11" s="22" t="s">
        <v>56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1" customFormat="1" ht="14.25" customHeight="1">
      <c r="A12" s="22" t="s">
        <v>0</v>
      </c>
      <c r="B12" s="6" t="s">
        <v>1</v>
      </c>
      <c r="C12" s="6" t="s">
        <v>53</v>
      </c>
      <c r="D12" s="6" t="s">
        <v>17</v>
      </c>
      <c r="E12" s="6" t="s">
        <v>55</v>
      </c>
      <c r="F12" s="22" t="s">
        <v>57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6" ht="13.5" customHeight="1" thickBot="1">
      <c r="A13" s="23"/>
      <c r="B13" s="7"/>
      <c r="C13" s="7"/>
      <c r="D13" s="7"/>
      <c r="E13" s="7"/>
      <c r="F13" s="10" t="s">
        <v>58</v>
      </c>
    </row>
    <row r="14" spans="1:18" s="1" customFormat="1" ht="16.5" customHeight="1">
      <c r="A14" s="25" t="s">
        <v>2</v>
      </c>
      <c r="B14" s="26"/>
      <c r="C14" s="27"/>
      <c r="D14" s="28"/>
      <c r="E14" s="28"/>
      <c r="F14" s="2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1" customFormat="1" ht="16.5" customHeight="1">
      <c r="A15" s="30" t="s">
        <v>3</v>
      </c>
      <c r="B15" s="31">
        <v>1</v>
      </c>
      <c r="C15" s="31" t="s">
        <v>4</v>
      </c>
      <c r="D15" s="32">
        <v>300</v>
      </c>
      <c r="E15" s="32">
        <f>B15*D15</f>
        <v>300</v>
      </c>
      <c r="F15" s="33">
        <f>E15/$E$54</f>
        <v>0.006031523152604773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s="1" customFormat="1" ht="16.5" customHeight="1">
      <c r="A16" s="30" t="s">
        <v>5</v>
      </c>
      <c r="B16" s="31">
        <v>1</v>
      </c>
      <c r="C16" s="31" t="s">
        <v>4</v>
      </c>
      <c r="D16" s="32">
        <v>250</v>
      </c>
      <c r="E16" s="32">
        <f>B16*D16</f>
        <v>250</v>
      </c>
      <c r="F16" s="33">
        <f>E16/$E$54</f>
        <v>0.00502626929383731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1" customFormat="1" ht="16.5" customHeight="1">
      <c r="A17" s="30" t="s">
        <v>6</v>
      </c>
      <c r="B17" s="31">
        <v>1</v>
      </c>
      <c r="C17" s="31" t="s">
        <v>4</v>
      </c>
      <c r="D17" s="32">
        <v>250</v>
      </c>
      <c r="E17" s="32">
        <f>B17*D17</f>
        <v>250</v>
      </c>
      <c r="F17" s="33">
        <f>E17/$E$54</f>
        <v>0.00502626929383731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1" customFormat="1" ht="16.5" customHeight="1">
      <c r="A18" s="30" t="s">
        <v>27</v>
      </c>
      <c r="B18" s="31">
        <v>1</v>
      </c>
      <c r="C18" s="31" t="s">
        <v>4</v>
      </c>
      <c r="D18" s="32">
        <v>350</v>
      </c>
      <c r="E18" s="32">
        <f>B18*D18</f>
        <v>350</v>
      </c>
      <c r="F18" s="33">
        <f>E18/$E$54</f>
        <v>0.007036777011372235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1" customFormat="1" ht="16.5" customHeight="1">
      <c r="A19" s="30" t="s">
        <v>28</v>
      </c>
      <c r="B19" s="31">
        <v>1</v>
      </c>
      <c r="C19" s="31" t="s">
        <v>4</v>
      </c>
      <c r="D19" s="32">
        <v>250</v>
      </c>
      <c r="E19" s="32">
        <f>B19*D19</f>
        <v>250</v>
      </c>
      <c r="F19" s="33">
        <f>E19/$E$54</f>
        <v>0.00502626929383731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s="1" customFormat="1" ht="16.5" customHeight="1">
      <c r="A20" s="34" t="s">
        <v>60</v>
      </c>
      <c r="B20" s="35"/>
      <c r="C20" s="36"/>
      <c r="D20" s="37"/>
      <c r="E20" s="38">
        <f>SUM(E14:E19)</f>
        <v>1400</v>
      </c>
      <c r="F20" s="3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s="1" customFormat="1" ht="16.5" customHeight="1">
      <c r="A21" s="34"/>
      <c r="B21" s="31"/>
      <c r="C21" s="27"/>
      <c r="D21" s="28"/>
      <c r="E21" s="28"/>
      <c r="F21" s="3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s="1" customFormat="1" ht="16.5" customHeight="1">
      <c r="A22" s="34" t="s">
        <v>18</v>
      </c>
      <c r="B22" s="31"/>
      <c r="C22" s="27"/>
      <c r="D22" s="28"/>
      <c r="E22" s="28"/>
      <c r="F22" s="3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s="1" customFormat="1" ht="16.5" customHeight="1">
      <c r="A23" s="30" t="s">
        <v>23</v>
      </c>
      <c r="B23" s="31">
        <v>2.5</v>
      </c>
      <c r="C23" s="27" t="s">
        <v>29</v>
      </c>
      <c r="D23" s="28">
        <v>398</v>
      </c>
      <c r="E23" s="32">
        <f>B23*D23</f>
        <v>995</v>
      </c>
      <c r="F23" s="33">
        <f aca="true" t="shared" si="0" ref="F23:F36">E23/$E$54</f>
        <v>0.020004551789472497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s="1" customFormat="1" ht="16.5" customHeight="1">
      <c r="A24" s="30" t="s">
        <v>24</v>
      </c>
      <c r="B24" s="31">
        <v>3.5</v>
      </c>
      <c r="C24" s="27" t="s">
        <v>7</v>
      </c>
      <c r="D24" s="28">
        <v>4000</v>
      </c>
      <c r="E24" s="28">
        <f aca="true" t="shared" si="1" ref="E24:E36">B24*D24</f>
        <v>14000</v>
      </c>
      <c r="F24" s="33">
        <f t="shared" si="0"/>
        <v>0.2814710804548894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s="1" customFormat="1" ht="16.5" customHeight="1">
      <c r="A25" s="30" t="s">
        <v>25</v>
      </c>
      <c r="B25" s="31">
        <v>3.28</v>
      </c>
      <c r="C25" s="27" t="s">
        <v>29</v>
      </c>
      <c r="D25" s="28">
        <v>1212</v>
      </c>
      <c r="E25" s="32">
        <f t="shared" si="1"/>
        <v>3975.3599999999997</v>
      </c>
      <c r="F25" s="33">
        <f t="shared" si="0"/>
        <v>0.07992491959979636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s="1" customFormat="1" ht="16.5" customHeight="1">
      <c r="A26" s="30" t="s">
        <v>26</v>
      </c>
      <c r="B26" s="31">
        <v>6.08</v>
      </c>
      <c r="C26" s="27" t="s">
        <v>45</v>
      </c>
      <c r="D26" s="28">
        <v>1212.59</v>
      </c>
      <c r="E26" s="28">
        <f t="shared" si="1"/>
        <v>7372.5472</v>
      </c>
      <c r="F26" s="33">
        <f t="shared" si="0"/>
        <v>0.14822563043490497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s="1" customFormat="1" ht="16.5" customHeight="1">
      <c r="A27" s="30" t="s">
        <v>31</v>
      </c>
      <c r="B27" s="31">
        <v>3.84</v>
      </c>
      <c r="C27" s="27" t="s">
        <v>45</v>
      </c>
      <c r="D27" s="28">
        <v>735.67</v>
      </c>
      <c r="E27" s="32">
        <f t="shared" si="1"/>
        <v>2824.9727999999996</v>
      </c>
      <c r="F27" s="33">
        <f t="shared" si="0"/>
        <v>0.05679629616226243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s="1" customFormat="1" ht="16.5" customHeight="1">
      <c r="A28" s="30" t="s">
        <v>32</v>
      </c>
      <c r="B28" s="31">
        <v>1</v>
      </c>
      <c r="C28" s="27" t="s">
        <v>45</v>
      </c>
      <c r="D28" s="28">
        <v>607</v>
      </c>
      <c r="E28" s="28">
        <f t="shared" si="1"/>
        <v>607</v>
      </c>
      <c r="F28" s="33">
        <f t="shared" si="0"/>
        <v>0.01220378184543699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s="1" customFormat="1" ht="16.5" customHeight="1">
      <c r="A29" s="30" t="s">
        <v>33</v>
      </c>
      <c r="B29" s="31">
        <v>2</v>
      </c>
      <c r="C29" s="31" t="s">
        <v>45</v>
      </c>
      <c r="D29" s="32">
        <v>1044.25</v>
      </c>
      <c r="E29" s="32">
        <f t="shared" si="1"/>
        <v>2088.5</v>
      </c>
      <c r="F29" s="33">
        <f t="shared" si="0"/>
        <v>0.041989453680716896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1" customFormat="1" ht="16.5" customHeight="1">
      <c r="A30" s="30" t="s">
        <v>8</v>
      </c>
      <c r="B30" s="31">
        <v>0.5</v>
      </c>
      <c r="C30" s="31" t="s">
        <v>9</v>
      </c>
      <c r="D30" s="32">
        <v>900</v>
      </c>
      <c r="E30" s="32">
        <f t="shared" si="1"/>
        <v>450</v>
      </c>
      <c r="F30" s="33">
        <f t="shared" si="0"/>
        <v>0.00904728472890716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s="1" customFormat="1" ht="16.5" customHeight="1">
      <c r="A31" s="30" t="s">
        <v>15</v>
      </c>
      <c r="B31" s="31">
        <v>0.5</v>
      </c>
      <c r="C31" s="31" t="s">
        <v>9</v>
      </c>
      <c r="D31" s="32">
        <v>720</v>
      </c>
      <c r="E31" s="32">
        <f t="shared" si="1"/>
        <v>360</v>
      </c>
      <c r="F31" s="33">
        <f t="shared" si="0"/>
        <v>0.007237827783125727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s="1" customFormat="1" ht="16.5" customHeight="1">
      <c r="A32" s="30" t="s">
        <v>34</v>
      </c>
      <c r="B32" s="31">
        <v>0.5</v>
      </c>
      <c r="C32" s="31" t="s">
        <v>10</v>
      </c>
      <c r="D32" s="32">
        <v>250</v>
      </c>
      <c r="E32" s="32">
        <f t="shared" si="1"/>
        <v>125</v>
      </c>
      <c r="F32" s="33">
        <f t="shared" si="0"/>
        <v>0.002513134646918655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s="1" customFormat="1" ht="16.5" customHeight="1">
      <c r="A33" s="30" t="s">
        <v>35</v>
      </c>
      <c r="B33" s="31">
        <v>0.5</v>
      </c>
      <c r="C33" s="31" t="s">
        <v>9</v>
      </c>
      <c r="D33" s="32">
        <v>720</v>
      </c>
      <c r="E33" s="32">
        <f t="shared" si="1"/>
        <v>360</v>
      </c>
      <c r="F33" s="33">
        <f t="shared" si="0"/>
        <v>0.007237827783125727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s="1" customFormat="1" ht="16.5" customHeight="1">
      <c r="A34" s="30" t="s">
        <v>36</v>
      </c>
      <c r="B34" s="31">
        <v>0.5</v>
      </c>
      <c r="C34" s="27" t="s">
        <v>16</v>
      </c>
      <c r="D34" s="28">
        <v>325</v>
      </c>
      <c r="E34" s="32">
        <f t="shared" si="1"/>
        <v>162.5</v>
      </c>
      <c r="F34" s="33">
        <f>E34/$E$54</f>
        <v>0.0032670750409942518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s="1" customFormat="1" ht="16.5" customHeight="1">
      <c r="A35" s="30" t="s">
        <v>37</v>
      </c>
      <c r="B35" s="31">
        <v>0.5</v>
      </c>
      <c r="C35" s="31" t="s">
        <v>16</v>
      </c>
      <c r="D35" s="32">
        <v>600</v>
      </c>
      <c r="E35" s="32">
        <f t="shared" si="1"/>
        <v>300</v>
      </c>
      <c r="F35" s="33">
        <f t="shared" si="0"/>
        <v>0.006031523152604773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s="1" customFormat="1" ht="16.5" customHeight="1">
      <c r="A36" s="30" t="s">
        <v>38</v>
      </c>
      <c r="B36" s="31">
        <v>0.5</v>
      </c>
      <c r="C36" s="31" t="s">
        <v>16</v>
      </c>
      <c r="D36" s="32">
        <v>3500</v>
      </c>
      <c r="E36" s="32">
        <f t="shared" si="1"/>
        <v>1750</v>
      </c>
      <c r="F36" s="33">
        <f t="shared" si="0"/>
        <v>0.035183885056861174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s="40" customFormat="1" ht="16.5" customHeight="1">
      <c r="A37" s="34" t="s">
        <v>60</v>
      </c>
      <c r="B37" s="35"/>
      <c r="C37" s="35"/>
      <c r="D37" s="38"/>
      <c r="E37" s="38">
        <f>SUM(E23:E36)</f>
        <v>35370.880000000005</v>
      </c>
      <c r="F37" s="33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 s="1" customFormat="1" ht="8.25" customHeight="1">
      <c r="A38" s="30"/>
      <c r="B38" s="31"/>
      <c r="C38" s="31"/>
      <c r="D38" s="32"/>
      <c r="E38" s="32"/>
      <c r="F38" s="3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s="1" customFormat="1" ht="16.5" customHeight="1">
      <c r="A39" s="34" t="s">
        <v>11</v>
      </c>
      <c r="B39" s="35"/>
      <c r="C39" s="31"/>
      <c r="D39" s="32"/>
      <c r="E39" s="32"/>
      <c r="F39" s="3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s="1" customFormat="1" ht="16.5" customHeight="1">
      <c r="A40" s="30" t="s">
        <v>39</v>
      </c>
      <c r="B40" s="31">
        <v>2.5</v>
      </c>
      <c r="C40" s="27" t="s">
        <v>40</v>
      </c>
      <c r="D40" s="28">
        <v>250</v>
      </c>
      <c r="E40" s="32">
        <f>B40*D40</f>
        <v>625</v>
      </c>
      <c r="F40" s="33">
        <f>E40/$E$54</f>
        <v>0.012565673234593277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s="1" customFormat="1" ht="16.5" customHeight="1">
      <c r="A41" s="30" t="s">
        <v>41</v>
      </c>
      <c r="B41" s="31">
        <v>3.5</v>
      </c>
      <c r="C41" s="31" t="s">
        <v>7</v>
      </c>
      <c r="D41" s="32">
        <v>200</v>
      </c>
      <c r="E41" s="32">
        <f aca="true" t="shared" si="2" ref="E41:E52">B41*D41</f>
        <v>700</v>
      </c>
      <c r="F41" s="33">
        <f aca="true" t="shared" si="3" ref="F41:F52">E41/$E$54</f>
        <v>0.01407355402274447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1" customFormat="1" ht="16.5" customHeight="1">
      <c r="A42" s="30" t="s">
        <v>42</v>
      </c>
      <c r="B42" s="31">
        <v>3.5</v>
      </c>
      <c r="C42" s="31" t="s">
        <v>7</v>
      </c>
      <c r="D42" s="32">
        <v>300</v>
      </c>
      <c r="E42" s="32">
        <f>B42*D42</f>
        <v>1050</v>
      </c>
      <c r="F42" s="33">
        <f t="shared" si="3"/>
        <v>0.021110331034116706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s="1" customFormat="1" ht="16.5" customHeight="1">
      <c r="A43" s="30" t="s">
        <v>44</v>
      </c>
      <c r="B43" s="31">
        <v>3.28</v>
      </c>
      <c r="C43" s="31" t="s">
        <v>12</v>
      </c>
      <c r="D43" s="32">
        <v>250</v>
      </c>
      <c r="E43" s="32">
        <f t="shared" si="2"/>
        <v>820</v>
      </c>
      <c r="F43" s="33">
        <f t="shared" si="3"/>
        <v>0.016486163283786378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s="1" customFormat="1" ht="16.5" customHeight="1">
      <c r="A44" s="30" t="s">
        <v>43</v>
      </c>
      <c r="B44" s="31">
        <v>9.92</v>
      </c>
      <c r="C44" s="31" t="s">
        <v>45</v>
      </c>
      <c r="D44" s="32">
        <v>300</v>
      </c>
      <c r="E44" s="32">
        <f t="shared" si="2"/>
        <v>2976</v>
      </c>
      <c r="F44" s="33">
        <f t="shared" si="3"/>
        <v>0.05983270967383934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s="1" customFormat="1" ht="16.5" customHeight="1">
      <c r="A45" s="30" t="s">
        <v>50</v>
      </c>
      <c r="B45" s="31">
        <v>2</v>
      </c>
      <c r="C45" s="31" t="s">
        <v>45</v>
      </c>
      <c r="D45" s="32">
        <v>300</v>
      </c>
      <c r="E45" s="32">
        <f t="shared" si="2"/>
        <v>600</v>
      </c>
      <c r="F45" s="33">
        <f t="shared" si="3"/>
        <v>0.012063046305209546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s="1" customFormat="1" ht="16.5" customHeight="1">
      <c r="A46" s="30" t="s">
        <v>51</v>
      </c>
      <c r="B46" s="31">
        <v>1</v>
      </c>
      <c r="C46" s="27" t="s">
        <v>45</v>
      </c>
      <c r="D46" s="28">
        <v>300</v>
      </c>
      <c r="E46" s="32">
        <f t="shared" si="2"/>
        <v>300</v>
      </c>
      <c r="F46" s="33">
        <f>E46/$E$54</f>
        <v>0.006031523152604773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s="1" customFormat="1" ht="16.5" customHeight="1">
      <c r="A47" s="30" t="s">
        <v>46</v>
      </c>
      <c r="B47" s="31">
        <v>13</v>
      </c>
      <c r="C47" s="31" t="s">
        <v>30</v>
      </c>
      <c r="D47" s="32">
        <v>100</v>
      </c>
      <c r="E47" s="32">
        <f t="shared" si="2"/>
        <v>1300</v>
      </c>
      <c r="F47" s="33">
        <f t="shared" si="3"/>
        <v>0.026136600327954014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s="1" customFormat="1" ht="16.5" customHeight="1">
      <c r="A48" s="30" t="s">
        <v>47</v>
      </c>
      <c r="B48" s="31">
        <v>3</v>
      </c>
      <c r="C48" s="31" t="s">
        <v>13</v>
      </c>
      <c r="D48" s="32">
        <v>250</v>
      </c>
      <c r="E48" s="32">
        <f t="shared" si="2"/>
        <v>750</v>
      </c>
      <c r="F48" s="33">
        <f t="shared" si="3"/>
        <v>0.015078807881511933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s="1" customFormat="1" ht="16.5" customHeight="1">
      <c r="A49" s="30" t="s">
        <v>48</v>
      </c>
      <c r="B49" s="31">
        <v>3</v>
      </c>
      <c r="C49" s="31" t="s">
        <v>13</v>
      </c>
      <c r="D49" s="32">
        <v>100</v>
      </c>
      <c r="E49" s="32">
        <f t="shared" si="2"/>
        <v>300</v>
      </c>
      <c r="F49" s="33">
        <f t="shared" si="3"/>
        <v>0.006031523152604773</v>
      </c>
      <c r="G49" s="4"/>
      <c r="H49" s="41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s="1" customFormat="1" ht="16.5" customHeight="1">
      <c r="A50" s="30" t="s">
        <v>20</v>
      </c>
      <c r="B50" s="31">
        <v>3.5</v>
      </c>
      <c r="C50" s="31" t="s">
        <v>7</v>
      </c>
      <c r="D50" s="32">
        <v>700</v>
      </c>
      <c r="E50" s="32">
        <f t="shared" si="2"/>
        <v>2450</v>
      </c>
      <c r="F50" s="33">
        <f t="shared" si="3"/>
        <v>0.04925743907960564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s="1" customFormat="1" ht="16.5" customHeight="1">
      <c r="A51" s="30" t="s">
        <v>49</v>
      </c>
      <c r="B51" s="31">
        <v>3.28</v>
      </c>
      <c r="C51" s="27" t="s">
        <v>40</v>
      </c>
      <c r="D51" s="28">
        <v>60</v>
      </c>
      <c r="E51" s="32">
        <f t="shared" si="2"/>
        <v>196.79999999999998</v>
      </c>
      <c r="F51" s="33">
        <f t="shared" si="3"/>
        <v>0.00395667918810873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s="1" customFormat="1" ht="16.5" customHeight="1" thickBot="1">
      <c r="A52" s="30" t="s">
        <v>21</v>
      </c>
      <c r="B52" s="31">
        <v>1</v>
      </c>
      <c r="C52" s="31" t="s">
        <v>13</v>
      </c>
      <c r="D52" s="32">
        <v>900</v>
      </c>
      <c r="E52" s="32">
        <f t="shared" si="2"/>
        <v>900</v>
      </c>
      <c r="F52" s="33">
        <f t="shared" si="3"/>
        <v>0.01809456945781432</v>
      </c>
      <c r="G52" s="4"/>
      <c r="H52" s="42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s="1" customFormat="1" ht="16.5" customHeight="1" thickBot="1">
      <c r="A53" s="66" t="s">
        <v>59</v>
      </c>
      <c r="B53" s="67"/>
      <c r="C53" s="67"/>
      <c r="D53" s="68"/>
      <c r="E53" s="43">
        <f>SUM(E40:E52)</f>
        <v>12967.8</v>
      </c>
      <c r="F53" s="44">
        <f>SUM(F15:F52)</f>
        <v>1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s="1" customFormat="1" ht="16.5" customHeight="1">
      <c r="A54" s="45" t="s">
        <v>19</v>
      </c>
      <c r="B54" s="46"/>
      <c r="C54" s="46"/>
      <c r="D54" s="47"/>
      <c r="E54" s="48">
        <f>SUM(E53+E37+E20)</f>
        <v>49738.68000000001</v>
      </c>
      <c r="F54" s="49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s="1" customFormat="1" ht="16.5" customHeight="1">
      <c r="A55" s="50" t="s">
        <v>14</v>
      </c>
      <c r="B55" s="51"/>
      <c r="C55" s="51"/>
      <c r="D55" s="52"/>
      <c r="E55" s="53">
        <f>0.05*E54</f>
        <v>2486.9340000000007</v>
      </c>
      <c r="F55" s="5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s="1" customFormat="1" ht="16.5" customHeight="1">
      <c r="A56" s="55" t="s">
        <v>22</v>
      </c>
      <c r="B56" s="56"/>
      <c r="C56" s="56"/>
      <c r="D56" s="57"/>
      <c r="E56" s="58">
        <f>E54*0.05</f>
        <v>2486.9340000000007</v>
      </c>
      <c r="F56" s="59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s="1" customFormat="1" ht="16.5" customHeight="1" thickBot="1">
      <c r="A57" s="60" t="s">
        <v>52</v>
      </c>
      <c r="B57" s="61"/>
      <c r="C57" s="61"/>
      <c r="D57" s="62"/>
      <c r="E57" s="63">
        <f>SUM(E54:E56)</f>
        <v>54712.54800000001</v>
      </c>
      <c r="F57" s="6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6" ht="5.25" customHeight="1">
      <c r="A58" s="18"/>
      <c r="B58" s="19"/>
      <c r="C58" s="19"/>
      <c r="D58" s="19"/>
      <c r="E58" s="19"/>
      <c r="F58" s="16"/>
    </row>
    <row r="59" spans="1:6" ht="13.5" customHeight="1">
      <c r="A59" s="21" t="s">
        <v>65</v>
      </c>
      <c r="B59" s="19"/>
      <c r="C59" s="19"/>
      <c r="D59" s="19"/>
      <c r="E59" s="19"/>
      <c r="F59" s="16"/>
    </row>
    <row r="60" spans="1:8" ht="28.5" customHeight="1">
      <c r="A60" s="70" t="s">
        <v>63</v>
      </c>
      <c r="B60" s="70"/>
      <c r="C60" s="70"/>
      <c r="D60" s="70"/>
      <c r="E60" s="70"/>
      <c r="F60" s="70"/>
      <c r="G60" s="24"/>
      <c r="H60" s="24"/>
    </row>
    <row r="61" spans="1:7" ht="12.75">
      <c r="A61" s="17"/>
      <c r="B61" s="20"/>
      <c r="C61" s="20"/>
      <c r="D61" s="20"/>
      <c r="E61" s="20"/>
      <c r="F61" s="16"/>
      <c r="G61" s="2">
        <v>30</v>
      </c>
    </row>
    <row r="62" spans="1:6" ht="12.75">
      <c r="A62" s="17"/>
      <c r="B62" s="20"/>
      <c r="C62" s="20"/>
      <c r="D62" s="20"/>
      <c r="E62" s="20"/>
      <c r="F62" s="16"/>
    </row>
    <row r="63" spans="1:5" ht="12.75">
      <c r="A63" s="5"/>
      <c r="B63" s="8"/>
      <c r="C63" s="8"/>
      <c r="D63" s="8"/>
      <c r="E63" s="8"/>
    </row>
    <row r="64" spans="1:5" ht="12.75">
      <c r="A64" s="5"/>
      <c r="B64" s="8"/>
      <c r="C64" s="8"/>
      <c r="D64" s="8"/>
      <c r="E64" s="8"/>
    </row>
    <row r="65" spans="1:5" ht="12.75">
      <c r="A65" s="2"/>
      <c r="B65" s="8"/>
      <c r="C65" s="8"/>
      <c r="D65" s="8"/>
      <c r="E65" s="8"/>
    </row>
    <row r="66" spans="1:5" ht="12.75">
      <c r="A66" s="2"/>
      <c r="B66" s="8"/>
      <c r="C66" s="8"/>
      <c r="D66" s="8"/>
      <c r="E66" s="8"/>
    </row>
    <row r="67" spans="1:5" ht="12.75">
      <c r="A67" s="2"/>
      <c r="B67" s="8"/>
      <c r="C67" s="8"/>
      <c r="D67" s="8"/>
      <c r="E67" s="8"/>
    </row>
    <row r="68" spans="1:5" ht="12.75">
      <c r="A68" s="2"/>
      <c r="B68" s="8"/>
      <c r="C68" s="8"/>
      <c r="D68" s="8"/>
      <c r="E68" s="8"/>
    </row>
    <row r="69" spans="1:5" ht="12.75">
      <c r="A69" s="2"/>
      <c r="B69" s="8"/>
      <c r="C69" s="8"/>
      <c r="D69" s="8"/>
      <c r="E69" s="8"/>
    </row>
    <row r="70" spans="1:5" ht="12.75">
      <c r="A70" s="2"/>
      <c r="B70" s="8"/>
      <c r="C70" s="8"/>
      <c r="D70" s="8"/>
      <c r="E70" s="8"/>
    </row>
    <row r="71" spans="1:5" ht="12.75">
      <c r="A71" s="2"/>
      <c r="B71" s="8"/>
      <c r="C71" s="8"/>
      <c r="D71" s="8"/>
      <c r="E71" s="8"/>
    </row>
    <row r="72" spans="1:5" ht="12.75">
      <c r="A72" s="2"/>
      <c r="B72" s="8"/>
      <c r="C72" s="8"/>
      <c r="D72" s="8"/>
      <c r="E72" s="8"/>
    </row>
    <row r="73" spans="1:5" ht="12.75">
      <c r="A73" s="2"/>
      <c r="B73" s="8"/>
      <c r="C73" s="8"/>
      <c r="D73" s="8"/>
      <c r="E73" s="8"/>
    </row>
    <row r="74" spans="1:5" ht="12.75">
      <c r="A74" s="2"/>
      <c r="B74" s="8"/>
      <c r="C74" s="8"/>
      <c r="D74" s="8"/>
      <c r="E74" s="8"/>
    </row>
    <row r="75" spans="1:5" ht="12.75">
      <c r="A75" s="2"/>
      <c r="B75" s="8"/>
      <c r="C75" s="8"/>
      <c r="D75" s="8"/>
      <c r="E75" s="8"/>
    </row>
    <row r="76" spans="1:5" ht="12.75">
      <c r="A76" s="2"/>
      <c r="B76" s="8"/>
      <c r="C76" s="8"/>
      <c r="D76" s="8"/>
      <c r="E76" s="8"/>
    </row>
    <row r="77" spans="1:5" ht="12.75">
      <c r="A77" s="2"/>
      <c r="B77" s="8"/>
      <c r="C77" s="8"/>
      <c r="D77" s="8"/>
      <c r="E77" s="8"/>
    </row>
    <row r="78" spans="1:5" ht="12.75">
      <c r="A78" s="2"/>
      <c r="B78" s="8"/>
      <c r="C78" s="8"/>
      <c r="D78" s="8"/>
      <c r="E78" s="8"/>
    </row>
    <row r="79" spans="1:5" ht="12.75">
      <c r="A79" s="2"/>
      <c r="B79" s="8"/>
      <c r="C79" s="8"/>
      <c r="D79" s="8"/>
      <c r="E79" s="8"/>
    </row>
    <row r="80" spans="1:5" ht="12.75">
      <c r="A80" s="2"/>
      <c r="B80" s="8"/>
      <c r="C80" s="8"/>
      <c r="D80" s="8"/>
      <c r="E80" s="8"/>
    </row>
    <row r="81" spans="1:5" ht="12.75">
      <c r="A81" s="2"/>
      <c r="B81" s="8"/>
      <c r="C81" s="8"/>
      <c r="D81" s="8"/>
      <c r="E81" s="8"/>
    </row>
    <row r="82" spans="1:5" ht="12.75">
      <c r="A82" s="2"/>
      <c r="B82" s="8"/>
      <c r="C82" s="8"/>
      <c r="D82" s="8"/>
      <c r="E82" s="8"/>
    </row>
    <row r="83" spans="1:5" ht="12.75">
      <c r="A83" s="2"/>
      <c r="B83" s="8"/>
      <c r="C83" s="8"/>
      <c r="D83" s="8"/>
      <c r="E83" s="8"/>
    </row>
    <row r="84" spans="1:5" ht="12.75">
      <c r="A84" s="2"/>
      <c r="B84" s="8"/>
      <c r="C84" s="8"/>
      <c r="D84" s="8"/>
      <c r="E84" s="8"/>
    </row>
    <row r="85" spans="1:5" ht="12.75">
      <c r="A85" s="2"/>
      <c r="B85" s="8"/>
      <c r="C85" s="8"/>
      <c r="D85" s="8"/>
      <c r="E85" s="8"/>
    </row>
    <row r="86" spans="1:5" ht="12.75">
      <c r="A86" s="2"/>
      <c r="B86" s="8"/>
      <c r="C86" s="8"/>
      <c r="D86" s="8"/>
      <c r="E86" s="8"/>
    </row>
  </sheetData>
  <sheetProtection/>
  <mergeCells count="5">
    <mergeCell ref="A4:F4"/>
    <mergeCell ref="A53:D53"/>
    <mergeCell ref="A9:F9"/>
    <mergeCell ref="A5:F5"/>
    <mergeCell ref="A60:F60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83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Mario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Lohanny la menor</dc:creator>
  <cp:keywords/>
  <dc:description/>
  <cp:lastModifiedBy>Adelle Borbon</cp:lastModifiedBy>
  <cp:lastPrinted>2023-03-14T19:36:38Z</cp:lastPrinted>
  <dcterms:created xsi:type="dcterms:W3CDTF">2007-01-21T02:34:40Z</dcterms:created>
  <dcterms:modified xsi:type="dcterms:W3CDTF">2023-03-14T19:37:17Z</dcterms:modified>
  <cp:category/>
  <cp:version/>
  <cp:contentType/>
  <cp:contentStatus/>
</cp:coreProperties>
</file>