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120" windowHeight="8700" activeTab="0"/>
  </bookViews>
  <sheets>
    <sheet name="TABLA MEDIDAS Y PESAS" sheetId="1" r:id="rId1"/>
    <sheet name="CONSTANTES Y CONVERSIONES" sheetId="2" r:id="rId2"/>
  </sheets>
  <definedNames>
    <definedName name="_xlnm.Print_Titles" localSheetId="0">'TABLA MEDIDAS Y PESAS'!$1:$7</definedName>
  </definedNames>
  <calcPr fullCalcOnLoad="1"/>
</workbook>
</file>

<file path=xl/comments1.xml><?xml version="1.0" encoding="utf-8"?>
<comments xmlns="http://schemas.openxmlformats.org/spreadsheetml/2006/main">
  <authors>
    <author>Francisca Mu?oz</author>
  </authors>
  <commentList>
    <comment ref="A114" authorId="0">
      <text>
        <r>
          <rPr>
            <b/>
            <sz val="8"/>
            <rFont val="Tahoma"/>
            <family val="2"/>
          </rPr>
          <t>Francisca Muñoz:</t>
        </r>
        <r>
          <rPr>
            <sz val="8"/>
            <rFont val="Tahoma"/>
            <family val="2"/>
          </rPr>
          <t xml:space="preserve">
 (promedio e</t>
        </r>
      </text>
    </comment>
  </commentList>
</comments>
</file>

<file path=xl/sharedStrings.xml><?xml version="1.0" encoding="utf-8"?>
<sst xmlns="http://schemas.openxmlformats.org/spreadsheetml/2006/main" count="225" uniqueCount="162">
  <si>
    <t>Molondrón</t>
  </si>
  <si>
    <t>Apio</t>
  </si>
  <si>
    <t>Cereza</t>
  </si>
  <si>
    <t>Jenjibre</t>
  </si>
  <si>
    <t>MINISTERIO DE AGRICULTURA</t>
  </si>
  <si>
    <t>DEPARTAMENTO DE ECONOMÍA AGROPECUARIA</t>
  </si>
  <si>
    <t>Saco</t>
  </si>
  <si>
    <t>Maíz Grano</t>
  </si>
  <si>
    <t>Nabo</t>
  </si>
  <si>
    <t>Ají Cubanela</t>
  </si>
  <si>
    <t>Habichuela Pinta</t>
  </si>
  <si>
    <t>Habichuela Negra</t>
  </si>
  <si>
    <t>Habichuela Blanca</t>
  </si>
  <si>
    <t xml:space="preserve">Huacal </t>
  </si>
  <si>
    <t>Ajo Criollo</t>
  </si>
  <si>
    <t xml:space="preserve">Ajo Importando </t>
  </si>
  <si>
    <t>FRUTALES</t>
  </si>
  <si>
    <t>LEGUMINOSA</t>
  </si>
  <si>
    <t>RAÍCES  Y  TUBÉRCULOS</t>
  </si>
  <si>
    <t>MUSÁCEAS</t>
  </si>
  <si>
    <t xml:space="preserve">Habichuelas Rojas </t>
  </si>
  <si>
    <t>Arroz Super Selecto</t>
  </si>
  <si>
    <t>HORTALIZAS Y  VEGETALES</t>
  </si>
  <si>
    <t>Arroz selecto y superior</t>
  </si>
  <si>
    <t>* Informaciones Actualizadas en el Mercado "Nuevo", y en Documentos elaborados</t>
  </si>
  <si>
    <t>VICEMINISTERIO DE PLANIFICACIÓN SECTORIAL AGROPECUARIA</t>
  </si>
  <si>
    <t>ANIMALES Y PRODUCTOS PECUARIOS</t>
  </si>
  <si>
    <t xml:space="preserve">Ajì Gustoso o de cocinar </t>
  </si>
  <si>
    <t xml:space="preserve">Zanahoria </t>
  </si>
  <si>
    <t xml:space="preserve">Lechuga Repollada </t>
  </si>
  <si>
    <t>P R O D U C T O S</t>
  </si>
  <si>
    <r>
      <t>Fuente:</t>
    </r>
    <r>
      <rPr>
        <sz val="9.5"/>
        <color indexed="8"/>
        <rFont val="Arial Narrow"/>
        <family val="2"/>
      </rPr>
      <t xml:space="preserve">  Ministerio de Agricultura.  Departamento de Economía Agropecuaria.</t>
    </r>
  </si>
  <si>
    <t xml:space="preserve">Espinaca </t>
  </si>
  <si>
    <t>PESO PROMEDIO</t>
  </si>
  <si>
    <t>Guandul verde en vaina</t>
  </si>
  <si>
    <t xml:space="preserve">Cebolla criolla e importada </t>
  </si>
  <si>
    <t>TABLA DE UNIDADES DE PESAS Y DE MEDIDAS, Y CONVERSIONES DE PRODUCTOS AGROPECUARIOS EN REPÚBLICA DOMINICANA.</t>
  </si>
  <si>
    <t xml:space="preserve">Saco </t>
  </si>
  <si>
    <t xml:space="preserve">saco </t>
  </si>
  <si>
    <t>Huacal</t>
  </si>
  <si>
    <t xml:space="preserve">Cubeta </t>
  </si>
  <si>
    <t xml:space="preserve"> LIBRA</t>
  </si>
  <si>
    <t xml:space="preserve">  QUINTAL </t>
  </si>
  <si>
    <t xml:space="preserve">                                                         TONELADA METRICA </t>
  </si>
  <si>
    <t xml:space="preserve">                                                KILOGRAMO </t>
  </si>
  <si>
    <t xml:space="preserve">Tamarindo </t>
  </si>
  <si>
    <t>Batata</t>
  </si>
  <si>
    <t>Ñame</t>
  </si>
  <si>
    <t>Yautía Amarilla</t>
  </si>
  <si>
    <t>Yautía Blanca</t>
  </si>
  <si>
    <t>Yautía Coco</t>
  </si>
  <si>
    <t>Yuca</t>
  </si>
  <si>
    <t>Mapuey</t>
  </si>
  <si>
    <t>Orégano entero</t>
  </si>
  <si>
    <t>CEREALES</t>
  </si>
  <si>
    <t xml:space="preserve"> 65 kilos/Saco   </t>
  </si>
  <si>
    <t>Papa</t>
  </si>
  <si>
    <t>Granel</t>
  </si>
  <si>
    <t>Plátano</t>
  </si>
  <si>
    <t>Racimo</t>
  </si>
  <si>
    <t xml:space="preserve">Rulo </t>
  </si>
  <si>
    <t>Guineo Maduro</t>
  </si>
  <si>
    <t xml:space="preserve">Guineo verde </t>
  </si>
  <si>
    <t xml:space="preserve">Ají Morrón </t>
  </si>
  <si>
    <t xml:space="preserve">Auyama </t>
  </si>
  <si>
    <t xml:space="preserve">Berenjena </t>
  </si>
  <si>
    <t xml:space="preserve">100 paquetes/Saco </t>
  </si>
  <si>
    <t xml:space="preserve">200 paquetes/Saco </t>
  </si>
  <si>
    <t xml:space="preserve">Cilantro ancho  (coyote) </t>
  </si>
  <si>
    <t xml:space="preserve">Verduras (clausse) </t>
  </si>
  <si>
    <t xml:space="preserve">Puerro </t>
  </si>
  <si>
    <t xml:space="preserve">100 unidades/Saco </t>
  </si>
  <si>
    <t>Pepino</t>
  </si>
  <si>
    <t>Ràbano</t>
  </si>
  <si>
    <t>Vainitas</t>
  </si>
  <si>
    <t xml:space="preserve">100 matas/Saco </t>
  </si>
  <si>
    <t xml:space="preserve">Lechuga criolla </t>
  </si>
  <si>
    <t xml:space="preserve">Berro </t>
  </si>
  <si>
    <t>Remolacha</t>
  </si>
  <si>
    <t xml:space="preserve">Tomate bugalù </t>
  </si>
  <si>
    <t xml:space="preserve">100 paquetes/Sacos </t>
  </si>
  <si>
    <t>Perejil</t>
  </si>
  <si>
    <t xml:space="preserve">Coliflor </t>
  </si>
  <si>
    <t>Bròcolis</t>
  </si>
  <si>
    <t xml:space="preserve">Aguacate </t>
  </si>
  <si>
    <t>100 unidades</t>
  </si>
  <si>
    <t>Coco de agua</t>
  </si>
  <si>
    <t xml:space="preserve">Lechosa </t>
  </si>
  <si>
    <t>Limón Agrio Criollo</t>
  </si>
  <si>
    <t>Limón Agrio persa</t>
  </si>
  <si>
    <t xml:space="preserve">Melón tropical </t>
  </si>
  <si>
    <t>Millar</t>
  </si>
  <si>
    <t xml:space="preserve">Melòn Cantaloupe </t>
  </si>
  <si>
    <t xml:space="preserve">Naranja Agria </t>
  </si>
  <si>
    <t xml:space="preserve">Naranja dulce </t>
  </si>
  <si>
    <t xml:space="preserve">Piña </t>
  </si>
  <si>
    <t>Zapote</t>
  </si>
  <si>
    <t xml:space="preserve">Chinola </t>
  </si>
  <si>
    <t xml:space="preserve">Mango </t>
  </si>
  <si>
    <t xml:space="preserve">Jagua </t>
  </si>
  <si>
    <t xml:space="preserve">Guanàbana </t>
  </si>
  <si>
    <t>Guayaba</t>
  </si>
  <si>
    <t xml:space="preserve">Níspero </t>
  </si>
  <si>
    <t xml:space="preserve">Granadillo </t>
  </si>
  <si>
    <t>Sandìa grande</t>
  </si>
  <si>
    <t>Quintales</t>
  </si>
  <si>
    <t xml:space="preserve">Pollo en pie </t>
  </si>
  <si>
    <t xml:space="preserve">Pollo Procesado </t>
  </si>
  <si>
    <t>Millar/Huacal</t>
  </si>
  <si>
    <t>10 kilos/unidad</t>
  </si>
  <si>
    <t>paquete</t>
  </si>
  <si>
    <t>8,000 Litros/Fundas/Latas</t>
  </si>
  <si>
    <t>Huevo</t>
  </si>
  <si>
    <t>7 Quintales</t>
  </si>
  <si>
    <t>5.5 Quintales</t>
  </si>
  <si>
    <t>4 Quintales</t>
  </si>
  <si>
    <t>80 Litros</t>
  </si>
  <si>
    <t>2.2 Quintales</t>
  </si>
  <si>
    <t>55 Libras</t>
  </si>
  <si>
    <t>25 Libras</t>
  </si>
  <si>
    <t>6 Libras</t>
  </si>
  <si>
    <t>40 Libras</t>
  </si>
  <si>
    <t>3 Quintales</t>
  </si>
  <si>
    <t xml:space="preserve">Quintal  </t>
  </si>
  <si>
    <t>Quintal</t>
  </si>
  <si>
    <t xml:space="preserve">Toro </t>
  </si>
  <si>
    <t>Vaca Adulta</t>
  </si>
  <si>
    <t xml:space="preserve">Novillo </t>
  </si>
  <si>
    <t xml:space="preserve">Ternero </t>
  </si>
  <si>
    <t xml:space="preserve">Cerdo </t>
  </si>
  <si>
    <t xml:space="preserve">Cerdito </t>
  </si>
  <si>
    <t xml:space="preserve">Chivo </t>
  </si>
  <si>
    <t>Chivito</t>
  </si>
  <si>
    <t>Oveja</t>
  </si>
  <si>
    <t xml:space="preserve">Gallina </t>
  </si>
  <si>
    <t>Pavo</t>
  </si>
  <si>
    <t>Pato</t>
  </si>
  <si>
    <t>Guinea</t>
  </si>
  <si>
    <t>Conejo</t>
  </si>
  <si>
    <t xml:space="preserve">Paloma </t>
  </si>
  <si>
    <t>Tayota</t>
  </si>
  <si>
    <t>Repollo criollo</t>
  </si>
  <si>
    <t>Millar/granel</t>
  </si>
  <si>
    <t xml:space="preserve">40 paquetes/Huacal </t>
  </si>
  <si>
    <t>100 Unidades/granel</t>
  </si>
  <si>
    <t>Ciento/granel</t>
  </si>
  <si>
    <t>Limón Dulce</t>
  </si>
  <si>
    <t>100 Unidades</t>
  </si>
  <si>
    <t xml:space="preserve"> Millar/Saco</t>
  </si>
  <si>
    <t xml:space="preserve">Tomate de ensalada </t>
  </si>
  <si>
    <t xml:space="preserve">Tomate industrial </t>
  </si>
  <si>
    <t xml:space="preserve">Leche en Polvo </t>
  </si>
  <si>
    <t>Unidad de Venta /Presentación En el Mercado "Nuevo" de Santo Domingo</t>
  </si>
  <si>
    <t>TABLAS CONSTANTES Y CONVERSIONES  DE USO EN LA AGRICULTURA, EN REPUBLICA DOMINICANA</t>
  </si>
  <si>
    <t>Toronja</t>
  </si>
  <si>
    <t>Mandarina</t>
  </si>
  <si>
    <t xml:space="preserve">                Elaborado por la División de Estadísticas Agropecuaria y Análisis de Precios, 2014</t>
  </si>
  <si>
    <t>OTROS</t>
  </si>
  <si>
    <t>Pasto</t>
  </si>
  <si>
    <t>Paca</t>
  </si>
  <si>
    <t>Guineo Orgánico (Export.)</t>
  </si>
  <si>
    <t xml:space="preserve">Caja  125 Unidades </t>
  </si>
</sst>
</file>

<file path=xl/styles.xml><?xml version="1.0" encoding="utf-8"?>
<styleSheet xmlns="http://schemas.openxmlformats.org/spreadsheetml/2006/main">
  <numFmts count="4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0_-;\-* #,##0.00_-;_-* &quot;-&quot;??_-;_-@_-"/>
    <numFmt numFmtId="197" formatCode="_(* #,##0.0000_);_(* \(#,##0.0000\);_(* &quot;-&quot;??_);_(@_)"/>
    <numFmt numFmtId="198" formatCode="#,##0.000"/>
    <numFmt numFmtId="199" formatCode="#,##0.0"/>
    <numFmt numFmtId="200" formatCode="_(* #,##0.00000_);_(* \(#,##0.00000\);_(* &quot;-&quot;??_);_(@_)"/>
    <numFmt numFmtId="201" formatCode="0.000000000"/>
    <numFmt numFmtId="202" formatCode="0.0000000000"/>
    <numFmt numFmtId="203" formatCode="0.00000000000"/>
    <numFmt numFmtId="204" formatCode="0.000000000000"/>
  </numFmts>
  <fonts count="69">
    <font>
      <sz val="10"/>
      <name val="Arial"/>
      <family val="0"/>
    </font>
    <font>
      <sz val="8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Narrow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 Narrow"/>
      <family val="2"/>
    </font>
    <font>
      <b/>
      <sz val="16"/>
      <name val="Arial Narrow"/>
      <family val="2"/>
    </font>
    <font>
      <sz val="12"/>
      <color indexed="8"/>
      <name val="Calibri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b/>
      <i/>
      <sz val="11"/>
      <color indexed="9"/>
      <name val="Arial Narrow"/>
      <family val="2"/>
    </font>
    <font>
      <b/>
      <i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i/>
      <sz val="11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48" applyNumberFormat="1" applyFont="1" applyFill="1" applyBorder="1" applyAlignment="1" applyProtection="1">
      <alignment horizontal="left" vertical="center"/>
      <protection/>
    </xf>
    <xf numFmtId="0" fontId="13" fillId="0" borderId="11" xfId="48" applyNumberFormat="1" applyFont="1" applyFill="1" applyBorder="1" applyAlignment="1" applyProtection="1">
      <alignment horizontal="left" vertical="center"/>
      <protection/>
    </xf>
    <xf numFmtId="0" fontId="13" fillId="0" borderId="12" xfId="48" applyNumberFormat="1" applyFont="1" applyFill="1" applyBorder="1" applyAlignment="1" applyProtection="1">
      <alignment horizontal="left" vertical="center"/>
      <protection/>
    </xf>
    <xf numFmtId="0" fontId="13" fillId="0" borderId="10" xfId="48" applyNumberFormat="1" applyFont="1" applyFill="1" applyBorder="1" applyAlignment="1" applyProtection="1">
      <alignment horizontal="left"/>
      <protection/>
    </xf>
    <xf numFmtId="0" fontId="13" fillId="33" borderId="12" xfId="0" applyNumberFormat="1" applyFont="1" applyFill="1" applyBorder="1" applyAlignment="1">
      <alignment horizontal="left"/>
    </xf>
    <xf numFmtId="0" fontId="13" fillId="33" borderId="10" xfId="0" applyNumberFormat="1" applyFont="1" applyFill="1" applyBorder="1" applyAlignment="1">
      <alignment horizontal="left"/>
    </xf>
    <xf numFmtId="0" fontId="13" fillId="33" borderId="10" xfId="48" applyNumberFormat="1" applyFont="1" applyFill="1" applyBorder="1" applyAlignment="1" applyProtection="1">
      <alignment horizontal="left" vertical="center"/>
      <protection/>
    </xf>
    <xf numFmtId="0" fontId="13" fillId="0" borderId="12" xfId="48" applyNumberFormat="1" applyFont="1" applyFill="1" applyBorder="1" applyAlignment="1" applyProtection="1">
      <alignment horizontal="left"/>
      <protection/>
    </xf>
    <xf numFmtId="0" fontId="13" fillId="33" borderId="10" xfId="48" applyNumberFormat="1" applyFont="1" applyFill="1" applyBorder="1" applyAlignment="1" applyProtection="1">
      <alignment vertical="center"/>
      <protection/>
    </xf>
    <xf numFmtId="0" fontId="13" fillId="0" borderId="10" xfId="48" applyNumberFormat="1" applyFont="1" applyFill="1" applyBorder="1" applyAlignment="1" applyProtection="1">
      <alignment vertical="center"/>
      <protection/>
    </xf>
    <xf numFmtId="0" fontId="13" fillId="0" borderId="10" xfId="48" applyNumberFormat="1" applyFont="1" applyFill="1" applyBorder="1" applyAlignment="1" applyProtection="1">
      <alignment horizontal="left" vertical="center" wrapText="1"/>
      <protection/>
    </xf>
    <xf numFmtId="0" fontId="13" fillId="33" borderId="10" xfId="48" applyNumberFormat="1" applyFont="1" applyFill="1" applyBorder="1" applyAlignment="1" applyProtection="1">
      <alignment horizontal="left" vertical="center" wrapText="1"/>
      <protection/>
    </xf>
    <xf numFmtId="0" fontId="13" fillId="33" borderId="10" xfId="48" applyNumberFormat="1" applyFont="1" applyFill="1" applyBorder="1" applyAlignment="1" applyProtection="1">
      <alignment horizontal="left"/>
      <protection/>
    </xf>
    <xf numFmtId="0" fontId="13" fillId="33" borderId="10" xfId="48" applyNumberFormat="1" applyFont="1" applyFill="1" applyBorder="1" applyAlignment="1" applyProtection="1">
      <alignment vertical="center" wrapText="1"/>
      <protection/>
    </xf>
    <xf numFmtId="0" fontId="13" fillId="33" borderId="11" xfId="48" applyNumberFormat="1" applyFont="1" applyFill="1" applyBorder="1" applyAlignment="1" applyProtection="1">
      <alignment horizontal="left" vertical="center"/>
      <protection/>
    </xf>
    <xf numFmtId="0" fontId="13" fillId="33" borderId="12" xfId="48" applyNumberFormat="1" applyFont="1" applyFill="1" applyBorder="1" applyAlignment="1" applyProtection="1">
      <alignment horizontal="left" vertical="center"/>
      <protection/>
    </xf>
    <xf numFmtId="0" fontId="13" fillId="33" borderId="1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left" vertical="center"/>
    </xf>
    <xf numFmtId="0" fontId="13" fillId="34" borderId="10" xfId="48" applyNumberFormat="1" applyFont="1" applyFill="1" applyBorder="1" applyAlignment="1" applyProtection="1">
      <alignment horizontal="left" vertical="center"/>
      <protection/>
    </xf>
    <xf numFmtId="0" fontId="13" fillId="34" borderId="10" xfId="48" applyNumberFormat="1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>
      <alignment horizontal="center"/>
    </xf>
    <xf numFmtId="0" fontId="12" fillId="34" borderId="0" xfId="0" applyFont="1" applyFill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/>
    </xf>
    <xf numFmtId="181" fontId="64" fillId="35" borderId="15" xfId="0" applyNumberFormat="1" applyFont="1" applyFill="1" applyBorder="1" applyAlignment="1">
      <alignment/>
    </xf>
    <xf numFmtId="181" fontId="65" fillId="35" borderId="16" xfId="0" applyNumberFormat="1" applyFont="1" applyFill="1" applyBorder="1" applyAlignment="1">
      <alignment/>
    </xf>
    <xf numFmtId="0" fontId="66" fillId="35" borderId="17" xfId="0" applyFont="1" applyFill="1" applyBorder="1" applyAlignment="1">
      <alignment horizontal="center" wrapText="1"/>
    </xf>
    <xf numFmtId="0" fontId="17" fillId="36" borderId="18" xfId="38" applyNumberFormat="1" applyFont="1" applyFill="1" applyBorder="1" applyAlignment="1">
      <alignment/>
    </xf>
    <xf numFmtId="0" fontId="17" fillId="36" borderId="19" xfId="38" applyNumberFormat="1" applyFont="1" applyFill="1" applyBorder="1" applyAlignment="1">
      <alignment/>
    </xf>
    <xf numFmtId="0" fontId="17" fillId="36" borderId="20" xfId="38" applyNumberFormat="1" applyFont="1" applyFill="1" applyBorder="1" applyAlignment="1">
      <alignment/>
    </xf>
    <xf numFmtId="0" fontId="17" fillId="36" borderId="21" xfId="38" applyNumberFormat="1" applyFont="1" applyFill="1" applyBorder="1" applyAlignment="1">
      <alignment/>
    </xf>
    <xf numFmtId="181" fontId="18" fillId="36" borderId="22" xfId="38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8" fillId="36" borderId="22" xfId="38" applyFont="1" applyFill="1" applyBorder="1" applyAlignment="1">
      <alignment/>
    </xf>
    <xf numFmtId="0" fontId="18" fillId="36" borderId="22" xfId="38" applyFont="1" applyFill="1" applyBorder="1" applyAlignment="1">
      <alignment horizontal="center"/>
    </xf>
    <xf numFmtId="0" fontId="17" fillId="36" borderId="21" xfId="38" applyNumberFormat="1" applyFont="1" applyFill="1" applyBorder="1" applyAlignment="1">
      <alignment horizontal="left"/>
    </xf>
    <xf numFmtId="0" fontId="18" fillId="36" borderId="22" xfId="38" applyFont="1" applyFill="1" applyBorder="1" applyAlignment="1">
      <alignment horizontal="left"/>
    </xf>
    <xf numFmtId="0" fontId="19" fillId="36" borderId="22" xfId="38" applyFont="1" applyFill="1" applyBorder="1" applyAlignment="1">
      <alignment horizontal="center"/>
    </xf>
    <xf numFmtId="0" fontId="17" fillId="36" borderId="10" xfId="38" applyNumberFormat="1" applyFont="1" applyFill="1" applyBorder="1" applyAlignment="1">
      <alignment/>
    </xf>
    <xf numFmtId="0" fontId="18" fillId="36" borderId="10" xfId="38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36" borderId="10" xfId="0" applyNumberFormat="1" applyFont="1" applyFill="1" applyBorder="1" applyAlignment="1">
      <alignment horizontal="center"/>
    </xf>
    <xf numFmtId="0" fontId="11" fillId="34" borderId="0" xfId="0" applyFont="1" applyFill="1" applyAlignment="1">
      <alignment horizontal="left"/>
    </xf>
    <xf numFmtId="199" fontId="13" fillId="33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11" fillId="0" borderId="0" xfId="0" applyFont="1" applyFill="1" applyAlignment="1">
      <alignment/>
    </xf>
    <xf numFmtId="0" fontId="24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11" borderId="0" xfId="0" applyFont="1" applyFill="1" applyBorder="1" applyAlignment="1">
      <alignment/>
    </xf>
    <xf numFmtId="0" fontId="3" fillId="11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14" fillId="0" borderId="23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/>
    </xf>
    <xf numFmtId="0" fontId="13" fillId="33" borderId="24" xfId="48" applyNumberFormat="1" applyFont="1" applyFill="1" applyBorder="1" applyAlignment="1" applyProtection="1">
      <alignment horizontal="left" vertical="center"/>
      <protection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67" fillId="35" borderId="26" xfId="0" applyFont="1" applyFill="1" applyBorder="1" applyAlignment="1">
      <alignment horizontal="center" wrapText="1"/>
    </xf>
    <xf numFmtId="0" fontId="67" fillId="35" borderId="27" xfId="0" applyFont="1" applyFill="1" applyBorder="1" applyAlignment="1">
      <alignment horizontal="center" wrapText="1"/>
    </xf>
    <xf numFmtId="0" fontId="67" fillId="35" borderId="28" xfId="0" applyFont="1" applyFill="1" applyBorder="1" applyAlignment="1">
      <alignment horizontal="center" wrapText="1"/>
    </xf>
    <xf numFmtId="0" fontId="2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22" fillId="34" borderId="0" xfId="0" applyFont="1" applyFill="1" applyAlignment="1" applyProtection="1">
      <alignment horizontal="center" vertical="center" wrapText="1"/>
      <protection/>
    </xf>
    <xf numFmtId="0" fontId="66" fillId="35" borderId="15" xfId="0" applyFont="1" applyFill="1" applyBorder="1" applyAlignment="1">
      <alignment horizontal="center" wrapText="1"/>
    </xf>
    <xf numFmtId="0" fontId="66" fillId="35" borderId="29" xfId="0" applyFont="1" applyFill="1" applyBorder="1" applyAlignment="1">
      <alignment horizontal="center" wrapText="1"/>
    </xf>
    <xf numFmtId="0" fontId="65" fillId="35" borderId="0" xfId="0" applyFont="1" applyFill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6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1049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0</xdr:col>
      <xdr:colOff>552450</xdr:colOff>
      <xdr:row>3</xdr:row>
      <xdr:rowOff>314325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38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4</xdr:row>
      <xdr:rowOff>9525</xdr:rowOff>
    </xdr:from>
    <xdr:to>
      <xdr:col>13</xdr:col>
      <xdr:colOff>114300</xdr:colOff>
      <xdr:row>24</xdr:row>
      <xdr:rowOff>114300</xdr:rowOff>
    </xdr:to>
    <xdr:pic>
      <xdr:nvPicPr>
        <xdr:cNvPr id="1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514350"/>
          <a:ext cx="29051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38</xdr:row>
      <xdr:rowOff>152400</xdr:rowOff>
    </xdr:from>
    <xdr:to>
      <xdr:col>6</xdr:col>
      <xdr:colOff>485775</xdr:colOff>
      <xdr:row>43</xdr:row>
      <xdr:rowOff>104775</xdr:rowOff>
    </xdr:to>
    <xdr:pic>
      <xdr:nvPicPr>
        <xdr:cNvPr id="2" name="1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486525"/>
          <a:ext cx="2495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25</xdr:row>
      <xdr:rowOff>76200</xdr:rowOff>
    </xdr:from>
    <xdr:to>
      <xdr:col>13</xdr:col>
      <xdr:colOff>104775</xdr:colOff>
      <xdr:row>34</xdr:row>
      <xdr:rowOff>190500</xdr:rowOff>
    </xdr:to>
    <xdr:pic>
      <xdr:nvPicPr>
        <xdr:cNvPr id="3" name="1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4095750"/>
          <a:ext cx="28956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38100</xdr:rowOff>
    </xdr:from>
    <xdr:to>
      <xdr:col>15</xdr:col>
      <xdr:colOff>400050</xdr:colOff>
      <xdr:row>32</xdr:row>
      <xdr:rowOff>66675</xdr:rowOff>
    </xdr:to>
    <xdr:pic>
      <xdr:nvPicPr>
        <xdr:cNvPr id="4" name="19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3457575"/>
          <a:ext cx="23241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35</xdr:row>
      <xdr:rowOff>57150</xdr:rowOff>
    </xdr:from>
    <xdr:to>
      <xdr:col>13</xdr:col>
      <xdr:colOff>76200</xdr:colOff>
      <xdr:row>43</xdr:row>
      <xdr:rowOff>95250</xdr:rowOff>
    </xdr:to>
    <xdr:pic>
      <xdr:nvPicPr>
        <xdr:cNvPr id="5" name="20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48050" y="5876925"/>
          <a:ext cx="2847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33</xdr:row>
      <xdr:rowOff>19050</xdr:rowOff>
    </xdr:from>
    <xdr:to>
      <xdr:col>15</xdr:col>
      <xdr:colOff>447675</xdr:colOff>
      <xdr:row>43</xdr:row>
      <xdr:rowOff>66675</xdr:rowOff>
    </xdr:to>
    <xdr:pic>
      <xdr:nvPicPr>
        <xdr:cNvPr id="6" name="2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57950" y="5410200"/>
          <a:ext cx="2352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</xdr:row>
      <xdr:rowOff>28575</xdr:rowOff>
    </xdr:from>
    <xdr:to>
      <xdr:col>7</xdr:col>
      <xdr:colOff>28575</xdr:colOff>
      <xdr:row>25</xdr:row>
      <xdr:rowOff>38100</xdr:rowOff>
    </xdr:to>
    <xdr:pic>
      <xdr:nvPicPr>
        <xdr:cNvPr id="7" name="22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533400"/>
          <a:ext cx="28479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25</xdr:row>
      <xdr:rowOff>152400</xdr:rowOff>
    </xdr:from>
    <xdr:to>
      <xdr:col>7</xdr:col>
      <xdr:colOff>38100</xdr:colOff>
      <xdr:row>38</xdr:row>
      <xdr:rowOff>47625</xdr:rowOff>
    </xdr:to>
    <xdr:pic>
      <xdr:nvPicPr>
        <xdr:cNvPr id="8" name="23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4171950"/>
          <a:ext cx="28860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4</xdr:row>
      <xdr:rowOff>9525</xdr:rowOff>
    </xdr:from>
    <xdr:to>
      <xdr:col>15</xdr:col>
      <xdr:colOff>438150</xdr:colOff>
      <xdr:row>20</xdr:row>
      <xdr:rowOff>95250</xdr:rowOff>
    </xdr:to>
    <xdr:pic>
      <xdr:nvPicPr>
        <xdr:cNvPr id="9" name="24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38900" y="514350"/>
          <a:ext cx="23622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rador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216"/>
  <sheetViews>
    <sheetView tabSelected="1" zoomScalePageLayoutView="0" workbookViewId="0" topLeftCell="A10">
      <selection activeCell="B32" sqref="B32"/>
    </sheetView>
  </sheetViews>
  <sheetFormatPr defaultColWidth="11.421875" defaultRowHeight="12.75"/>
  <cols>
    <col min="1" max="1" width="31.28125" style="3" customWidth="1"/>
    <col min="2" max="2" width="28.140625" style="1" customWidth="1"/>
    <col min="3" max="4" width="18.7109375" style="1" customWidth="1"/>
    <col min="5" max="5" width="21.28125" style="1" customWidth="1"/>
    <col min="6" max="6" width="20.7109375" style="1" customWidth="1"/>
    <col min="7" max="16384" width="11.421875" style="1" customWidth="1"/>
  </cols>
  <sheetData>
    <row r="1" spans="1:6" s="2" customFormat="1" ht="18" customHeight="1">
      <c r="A1" s="85" t="s">
        <v>4</v>
      </c>
      <c r="B1" s="85"/>
      <c r="C1" s="85"/>
      <c r="D1" s="85"/>
      <c r="E1" s="85"/>
      <c r="F1" s="85"/>
    </row>
    <row r="2" spans="1:6" s="2" customFormat="1" ht="18" customHeight="1">
      <c r="A2" s="86" t="s">
        <v>25</v>
      </c>
      <c r="B2" s="86"/>
      <c r="C2" s="86"/>
      <c r="D2" s="86"/>
      <c r="E2" s="86"/>
      <c r="F2" s="86"/>
    </row>
    <row r="3" spans="1:6" s="2" customFormat="1" ht="20.25" customHeight="1">
      <c r="A3" s="86" t="s">
        <v>5</v>
      </c>
      <c r="B3" s="86"/>
      <c r="C3" s="86"/>
      <c r="D3" s="86"/>
      <c r="E3" s="86"/>
      <c r="F3" s="86"/>
    </row>
    <row r="4" spans="1:6" ht="25.5" customHeight="1">
      <c r="A4" s="87" t="s">
        <v>36</v>
      </c>
      <c r="B4" s="87"/>
      <c r="C4" s="87"/>
      <c r="D4" s="87"/>
      <c r="E4" s="87"/>
      <c r="F4" s="87"/>
    </row>
    <row r="5" spans="1:6" ht="5.25" customHeight="1" thickBot="1">
      <c r="A5" s="31"/>
      <c r="B5" s="31"/>
      <c r="C5" s="31"/>
      <c r="D5" s="31"/>
      <c r="E5" s="31"/>
      <c r="F5" s="31"/>
    </row>
    <row r="6" spans="1:6" ht="22.5" customHeight="1" thickBot="1">
      <c r="A6" s="46"/>
      <c r="B6" s="88" t="s">
        <v>152</v>
      </c>
      <c r="C6" s="82" t="s">
        <v>33</v>
      </c>
      <c r="D6" s="83"/>
      <c r="E6" s="83"/>
      <c r="F6" s="84"/>
    </row>
    <row r="7" spans="1:6" ht="34.5" customHeight="1" thickBot="1">
      <c r="A7" s="47" t="s">
        <v>30</v>
      </c>
      <c r="B7" s="89"/>
      <c r="C7" s="48" t="s">
        <v>41</v>
      </c>
      <c r="D7" s="48" t="s">
        <v>42</v>
      </c>
      <c r="E7" s="48" t="s">
        <v>43</v>
      </c>
      <c r="F7" s="48" t="s">
        <v>44</v>
      </c>
    </row>
    <row r="8" spans="1:6" ht="18" customHeight="1">
      <c r="A8" s="49" t="s">
        <v>54</v>
      </c>
      <c r="B8" s="50"/>
      <c r="C8" s="50"/>
      <c r="D8" s="50"/>
      <c r="E8" s="50"/>
      <c r="F8" s="51"/>
    </row>
    <row r="9" spans="1:6" ht="18" customHeight="1">
      <c r="A9" s="12" t="s">
        <v>23</v>
      </c>
      <c r="B9" s="30" t="s">
        <v>37</v>
      </c>
      <c r="C9" s="30">
        <v>125</v>
      </c>
      <c r="D9" s="30">
        <f>C9/100</f>
        <v>1.25</v>
      </c>
      <c r="E9" s="62">
        <f>(C9/100)/22.046</f>
        <v>0.05669962805043999</v>
      </c>
      <c r="F9" s="62">
        <f>((C9/100)/22.046)*1000</f>
        <v>56.69962805043999</v>
      </c>
    </row>
    <row r="10" spans="1:6" ht="18" customHeight="1">
      <c r="A10" s="10" t="s">
        <v>21</v>
      </c>
      <c r="B10" s="9" t="s">
        <v>37</v>
      </c>
      <c r="C10" s="9">
        <v>100</v>
      </c>
      <c r="D10" s="9">
        <f aca="true" t="shared" si="0" ref="D10:D68">C10/100</f>
        <v>1</v>
      </c>
      <c r="E10" s="63">
        <f aca="true" t="shared" si="1" ref="E10:E68">(C10/100)/22.046</f>
        <v>0.04535970244035199</v>
      </c>
      <c r="F10" s="63">
        <f aca="true" t="shared" si="2" ref="F10:F68">((C10/100)/22.046)*1000</f>
        <v>45.359702440351995</v>
      </c>
    </row>
    <row r="11" spans="1:6" ht="18" customHeight="1">
      <c r="A11" s="11" t="s">
        <v>7</v>
      </c>
      <c r="B11" s="9" t="s">
        <v>37</v>
      </c>
      <c r="C11" s="32">
        <v>100</v>
      </c>
      <c r="D11" s="9">
        <f t="shared" si="0"/>
        <v>1</v>
      </c>
      <c r="E11" s="63">
        <f t="shared" si="1"/>
        <v>0.04535970244035199</v>
      </c>
      <c r="F11" s="63">
        <f t="shared" si="2"/>
        <v>45.359702440351995</v>
      </c>
    </row>
    <row r="12" spans="1:6" ht="18" customHeight="1">
      <c r="A12" s="52" t="s">
        <v>18</v>
      </c>
      <c r="B12" s="53"/>
      <c r="C12" s="53"/>
      <c r="D12" s="54"/>
      <c r="E12" s="64"/>
      <c r="F12" s="64"/>
    </row>
    <row r="13" spans="1:6" ht="18" customHeight="1">
      <c r="A13" s="12" t="s">
        <v>46</v>
      </c>
      <c r="B13" s="9" t="s">
        <v>57</v>
      </c>
      <c r="C13" s="30">
        <v>100</v>
      </c>
      <c r="D13" s="9">
        <f t="shared" si="0"/>
        <v>1</v>
      </c>
      <c r="E13" s="63">
        <f t="shared" si="1"/>
        <v>0.04535970244035199</v>
      </c>
      <c r="F13" s="63">
        <f t="shared" si="2"/>
        <v>45.359702440351995</v>
      </c>
    </row>
    <row r="14" spans="1:6" ht="18" customHeight="1">
      <c r="A14" s="10" t="s">
        <v>47</v>
      </c>
      <c r="B14" s="9" t="s">
        <v>57</v>
      </c>
      <c r="C14" s="9">
        <v>100</v>
      </c>
      <c r="D14" s="9">
        <f t="shared" si="0"/>
        <v>1</v>
      </c>
      <c r="E14" s="63">
        <f t="shared" si="1"/>
        <v>0.04535970244035199</v>
      </c>
      <c r="F14" s="63">
        <f t="shared" si="2"/>
        <v>45.359702440351995</v>
      </c>
    </row>
    <row r="15" spans="1:6" ht="18" customHeight="1">
      <c r="A15" s="10" t="s">
        <v>56</v>
      </c>
      <c r="B15" s="9" t="s">
        <v>55</v>
      </c>
      <c r="C15" s="9">
        <v>143</v>
      </c>
      <c r="D15" s="9">
        <f t="shared" si="0"/>
        <v>1.43</v>
      </c>
      <c r="E15" s="63">
        <f t="shared" si="1"/>
        <v>0.06486437448970335</v>
      </c>
      <c r="F15" s="63">
        <f t="shared" si="2"/>
        <v>64.86437448970335</v>
      </c>
    </row>
    <row r="16" spans="1:6" ht="18" customHeight="1">
      <c r="A16" s="10" t="s">
        <v>48</v>
      </c>
      <c r="B16" s="9" t="s">
        <v>57</v>
      </c>
      <c r="C16" s="9">
        <v>100</v>
      </c>
      <c r="D16" s="9">
        <f t="shared" si="0"/>
        <v>1</v>
      </c>
      <c r="E16" s="63">
        <f t="shared" si="1"/>
        <v>0.04535970244035199</v>
      </c>
      <c r="F16" s="63">
        <f t="shared" si="2"/>
        <v>45.359702440351995</v>
      </c>
    </row>
    <row r="17" spans="1:6" ht="18" customHeight="1">
      <c r="A17" s="10" t="s">
        <v>49</v>
      </c>
      <c r="B17" s="9" t="s">
        <v>57</v>
      </c>
      <c r="C17" s="9">
        <v>100</v>
      </c>
      <c r="D17" s="9">
        <f t="shared" si="0"/>
        <v>1</v>
      </c>
      <c r="E17" s="63">
        <f t="shared" si="1"/>
        <v>0.04535970244035199</v>
      </c>
      <c r="F17" s="63">
        <f t="shared" si="2"/>
        <v>45.359702440351995</v>
      </c>
    </row>
    <row r="18" spans="1:6" ht="18" customHeight="1">
      <c r="A18" s="10" t="s">
        <v>50</v>
      </c>
      <c r="B18" s="9" t="s">
        <v>57</v>
      </c>
      <c r="C18" s="9">
        <v>100</v>
      </c>
      <c r="D18" s="9">
        <f t="shared" si="0"/>
        <v>1</v>
      </c>
      <c r="E18" s="63">
        <f t="shared" si="1"/>
        <v>0.04535970244035199</v>
      </c>
      <c r="F18" s="63">
        <f t="shared" si="2"/>
        <v>45.359702440351995</v>
      </c>
    </row>
    <row r="19" spans="1:6" ht="18" customHeight="1">
      <c r="A19" s="10" t="s">
        <v>51</v>
      </c>
      <c r="B19" s="9" t="s">
        <v>57</v>
      </c>
      <c r="C19" s="9">
        <v>100</v>
      </c>
      <c r="D19" s="9">
        <f t="shared" si="0"/>
        <v>1</v>
      </c>
      <c r="E19" s="63">
        <f t="shared" si="1"/>
        <v>0.04535970244035199</v>
      </c>
      <c r="F19" s="63">
        <f t="shared" si="2"/>
        <v>45.359702440351995</v>
      </c>
    </row>
    <row r="20" spans="1:6" ht="18" customHeight="1">
      <c r="A20" s="13" t="s">
        <v>3</v>
      </c>
      <c r="B20" s="9" t="s">
        <v>37</v>
      </c>
      <c r="C20" s="9">
        <v>130</v>
      </c>
      <c r="D20" s="9">
        <f t="shared" si="0"/>
        <v>1.3</v>
      </c>
      <c r="E20" s="63">
        <f t="shared" si="1"/>
        <v>0.05896761317245759</v>
      </c>
      <c r="F20" s="63">
        <f t="shared" si="2"/>
        <v>58.96761317245759</v>
      </c>
    </row>
    <row r="21" spans="1:6" ht="18" customHeight="1">
      <c r="A21" s="13" t="s">
        <v>52</v>
      </c>
      <c r="B21" s="9" t="s">
        <v>57</v>
      </c>
      <c r="C21" s="9">
        <v>100</v>
      </c>
      <c r="D21" s="9">
        <f t="shared" si="0"/>
        <v>1</v>
      </c>
      <c r="E21" s="63">
        <f t="shared" si="1"/>
        <v>0.04535970244035199</v>
      </c>
      <c r="F21" s="63">
        <f t="shared" si="2"/>
        <v>45.359702440351995</v>
      </c>
    </row>
    <row r="22" spans="1:6" ht="18" customHeight="1">
      <c r="A22" s="13" t="s">
        <v>8</v>
      </c>
      <c r="B22" s="9" t="s">
        <v>37</v>
      </c>
      <c r="C22" s="9">
        <v>100</v>
      </c>
      <c r="D22" s="9">
        <f t="shared" si="0"/>
        <v>1</v>
      </c>
      <c r="E22" s="63">
        <f t="shared" si="1"/>
        <v>0.04535970244035199</v>
      </c>
      <c r="F22" s="63">
        <f t="shared" si="2"/>
        <v>45.359702440351995</v>
      </c>
    </row>
    <row r="23" spans="1:6" ht="18" customHeight="1">
      <c r="A23" s="52" t="s">
        <v>19</v>
      </c>
      <c r="B23" s="56"/>
      <c r="C23" s="56"/>
      <c r="D23" s="55"/>
      <c r="E23" s="56"/>
      <c r="F23" s="56"/>
    </row>
    <row r="24" spans="1:6" ht="18" customHeight="1">
      <c r="A24" s="14" t="s">
        <v>58</v>
      </c>
      <c r="B24" s="33" t="s">
        <v>142</v>
      </c>
      <c r="C24" s="33">
        <v>900</v>
      </c>
      <c r="D24" s="9">
        <f t="shared" si="0"/>
        <v>9</v>
      </c>
      <c r="E24" s="63">
        <f t="shared" si="1"/>
        <v>0.4082373219631679</v>
      </c>
      <c r="F24" s="63">
        <f t="shared" si="2"/>
        <v>408.2373219631679</v>
      </c>
    </row>
    <row r="25" spans="1:6" ht="18" customHeight="1">
      <c r="A25" s="15" t="s">
        <v>60</v>
      </c>
      <c r="B25" s="34" t="s">
        <v>59</v>
      </c>
      <c r="C25" s="34">
        <v>22</v>
      </c>
      <c r="D25" s="9">
        <f t="shared" si="0"/>
        <v>0.22</v>
      </c>
      <c r="E25" s="63">
        <f t="shared" si="1"/>
        <v>0.009979134536877439</v>
      </c>
      <c r="F25" s="63">
        <f t="shared" si="2"/>
        <v>9.979134536877439</v>
      </c>
    </row>
    <row r="26" spans="1:6" ht="18" customHeight="1">
      <c r="A26" s="15" t="s">
        <v>62</v>
      </c>
      <c r="B26" s="34" t="s">
        <v>59</v>
      </c>
      <c r="C26" s="34">
        <v>60</v>
      </c>
      <c r="D26" s="9">
        <f t="shared" si="0"/>
        <v>0.6</v>
      </c>
      <c r="E26" s="63">
        <f t="shared" si="1"/>
        <v>0.027215821464211195</v>
      </c>
      <c r="F26" s="63">
        <f t="shared" si="2"/>
        <v>27.215821464211196</v>
      </c>
    </row>
    <row r="27" spans="1:6" ht="18" customHeight="1">
      <c r="A27" s="15" t="s">
        <v>61</v>
      </c>
      <c r="B27" s="34" t="s">
        <v>39</v>
      </c>
      <c r="C27" s="34">
        <v>200</v>
      </c>
      <c r="D27" s="9">
        <f>C27/100</f>
        <v>2</v>
      </c>
      <c r="E27" s="63">
        <f>2/22.046</f>
        <v>0.09071940488070399</v>
      </c>
      <c r="F27" s="63">
        <f>(2/22.046)*1000</f>
        <v>90.71940488070399</v>
      </c>
    </row>
    <row r="28" spans="1:6" ht="18" customHeight="1">
      <c r="A28" s="16" t="s">
        <v>61</v>
      </c>
      <c r="B28" s="34" t="s">
        <v>39</v>
      </c>
      <c r="C28" s="34">
        <v>190</v>
      </c>
      <c r="D28" s="9">
        <f t="shared" si="0"/>
        <v>1.9</v>
      </c>
      <c r="E28" s="63">
        <f t="shared" si="1"/>
        <v>0.08618343463666878</v>
      </c>
      <c r="F28" s="63">
        <f t="shared" si="2"/>
        <v>86.18343463666878</v>
      </c>
    </row>
    <row r="29" spans="1:6" ht="18" customHeight="1">
      <c r="A29" s="16" t="s">
        <v>160</v>
      </c>
      <c r="B29" s="9" t="s">
        <v>161</v>
      </c>
      <c r="C29" s="34">
        <v>42</v>
      </c>
      <c r="D29" s="9">
        <f>C29/100</f>
        <v>0.42</v>
      </c>
      <c r="E29" s="63">
        <f>(C29/100)/22.046</f>
        <v>0.019051075024947836</v>
      </c>
      <c r="F29" s="63">
        <f>((C29/100)/22.046)*1000</f>
        <v>19.051075024947835</v>
      </c>
    </row>
    <row r="30" spans="1:6" ht="18" customHeight="1">
      <c r="A30" s="57" t="s">
        <v>17</v>
      </c>
      <c r="B30" s="56"/>
      <c r="C30" s="56"/>
      <c r="D30" s="58"/>
      <c r="E30" s="56"/>
      <c r="F30" s="56"/>
    </row>
    <row r="31" spans="1:6" ht="18" customHeight="1">
      <c r="A31" s="17" t="s">
        <v>34</v>
      </c>
      <c r="B31" s="9" t="s">
        <v>37</v>
      </c>
      <c r="C31" s="30">
        <v>100</v>
      </c>
      <c r="D31" s="9">
        <f t="shared" si="0"/>
        <v>1</v>
      </c>
      <c r="E31" s="63">
        <f t="shared" si="1"/>
        <v>0.04535970244035199</v>
      </c>
      <c r="F31" s="63">
        <f t="shared" si="2"/>
        <v>45.359702440351995</v>
      </c>
    </row>
    <row r="32" spans="1:6" ht="18" customHeight="1">
      <c r="A32" s="10" t="s">
        <v>20</v>
      </c>
      <c r="B32" s="9" t="s">
        <v>37</v>
      </c>
      <c r="C32" s="9">
        <v>100</v>
      </c>
      <c r="D32" s="9">
        <f t="shared" si="0"/>
        <v>1</v>
      </c>
      <c r="E32" s="63">
        <f t="shared" si="1"/>
        <v>0.04535970244035199</v>
      </c>
      <c r="F32" s="63">
        <f t="shared" si="2"/>
        <v>45.359702440351995</v>
      </c>
    </row>
    <row r="33" spans="1:6" ht="18" customHeight="1">
      <c r="A33" s="10" t="s">
        <v>10</v>
      </c>
      <c r="B33" s="9" t="s">
        <v>37</v>
      </c>
      <c r="C33" s="9">
        <v>100</v>
      </c>
      <c r="D33" s="9">
        <f t="shared" si="0"/>
        <v>1</v>
      </c>
      <c r="E33" s="63">
        <f t="shared" si="1"/>
        <v>0.04535970244035199</v>
      </c>
      <c r="F33" s="63">
        <f t="shared" si="2"/>
        <v>45.359702440351995</v>
      </c>
    </row>
    <row r="34" spans="1:6" ht="18" customHeight="1">
      <c r="A34" s="10" t="s">
        <v>11</v>
      </c>
      <c r="B34" s="9" t="s">
        <v>37</v>
      </c>
      <c r="C34" s="9">
        <v>100</v>
      </c>
      <c r="D34" s="9">
        <f t="shared" si="0"/>
        <v>1</v>
      </c>
      <c r="E34" s="63">
        <f t="shared" si="1"/>
        <v>0.04535970244035199</v>
      </c>
      <c r="F34" s="63">
        <f t="shared" si="2"/>
        <v>45.359702440351995</v>
      </c>
    </row>
    <row r="35" spans="1:6" ht="18" customHeight="1">
      <c r="A35" s="10" t="s">
        <v>12</v>
      </c>
      <c r="B35" s="9" t="s">
        <v>37</v>
      </c>
      <c r="C35" s="9">
        <v>100</v>
      </c>
      <c r="D35" s="9">
        <f t="shared" si="0"/>
        <v>1</v>
      </c>
      <c r="E35" s="63">
        <f t="shared" si="1"/>
        <v>0.04535970244035199</v>
      </c>
      <c r="F35" s="63">
        <f t="shared" si="2"/>
        <v>45.359702440351995</v>
      </c>
    </row>
    <row r="36" spans="1:6" ht="18" customHeight="1">
      <c r="A36" s="52" t="s">
        <v>22</v>
      </c>
      <c r="B36" s="59"/>
      <c r="C36" s="59"/>
      <c r="D36" s="54"/>
      <c r="E36" s="64"/>
      <c r="F36" s="64"/>
    </row>
    <row r="37" spans="1:6" ht="18" customHeight="1">
      <c r="A37" s="18" t="s">
        <v>63</v>
      </c>
      <c r="B37" s="9" t="s">
        <v>13</v>
      </c>
      <c r="C37" s="9">
        <v>50</v>
      </c>
      <c r="D37" s="9">
        <f t="shared" si="0"/>
        <v>0.5</v>
      </c>
      <c r="E37" s="63">
        <f t="shared" si="1"/>
        <v>0.022679851220175996</v>
      </c>
      <c r="F37" s="63">
        <f t="shared" si="2"/>
        <v>22.679851220175998</v>
      </c>
    </row>
    <row r="38" spans="1:6" ht="18" customHeight="1">
      <c r="A38" s="15" t="s">
        <v>27</v>
      </c>
      <c r="B38" s="34" t="s">
        <v>37</v>
      </c>
      <c r="C38" s="34">
        <v>55</v>
      </c>
      <c r="D38" s="9">
        <f t="shared" si="0"/>
        <v>0.55</v>
      </c>
      <c r="E38" s="63">
        <f t="shared" si="1"/>
        <v>0.024947836342193597</v>
      </c>
      <c r="F38" s="63">
        <f t="shared" si="2"/>
        <v>24.947836342193597</v>
      </c>
    </row>
    <row r="39" spans="1:6" ht="18" customHeight="1">
      <c r="A39" s="10" t="s">
        <v>9</v>
      </c>
      <c r="B39" s="34" t="s">
        <v>37</v>
      </c>
      <c r="C39" s="34">
        <v>50</v>
      </c>
      <c r="D39" s="9">
        <f t="shared" si="0"/>
        <v>0.5</v>
      </c>
      <c r="E39" s="63">
        <f t="shared" si="1"/>
        <v>0.022679851220175996</v>
      </c>
      <c r="F39" s="63">
        <f t="shared" si="2"/>
        <v>22.679851220175998</v>
      </c>
    </row>
    <row r="40" spans="1:6" ht="18" customHeight="1">
      <c r="A40" s="19" t="s">
        <v>14</v>
      </c>
      <c r="B40" s="9" t="s">
        <v>37</v>
      </c>
      <c r="C40" s="9">
        <v>50</v>
      </c>
      <c r="D40" s="9">
        <f t="shared" si="0"/>
        <v>0.5</v>
      </c>
      <c r="E40" s="63">
        <f t="shared" si="1"/>
        <v>0.022679851220175996</v>
      </c>
      <c r="F40" s="63">
        <f t="shared" si="2"/>
        <v>22.679851220175998</v>
      </c>
    </row>
    <row r="41" spans="1:6" ht="18" customHeight="1">
      <c r="A41" s="18" t="s">
        <v>15</v>
      </c>
      <c r="B41" s="34" t="s">
        <v>37</v>
      </c>
      <c r="C41" s="34">
        <v>22</v>
      </c>
      <c r="D41" s="9">
        <f t="shared" si="0"/>
        <v>0.22</v>
      </c>
      <c r="E41" s="63">
        <f t="shared" si="1"/>
        <v>0.009979134536877439</v>
      </c>
      <c r="F41" s="63">
        <f t="shared" si="2"/>
        <v>9.979134536877439</v>
      </c>
    </row>
    <row r="42" spans="1:6" ht="18" customHeight="1">
      <c r="A42" s="28" t="s">
        <v>64</v>
      </c>
      <c r="B42" s="45" t="s">
        <v>109</v>
      </c>
      <c r="C42" s="34">
        <v>22</v>
      </c>
      <c r="D42" s="9">
        <f t="shared" si="0"/>
        <v>0.22</v>
      </c>
      <c r="E42" s="63">
        <f t="shared" si="1"/>
        <v>0.009979134536877439</v>
      </c>
      <c r="F42" s="63">
        <f t="shared" si="2"/>
        <v>9.979134536877439</v>
      </c>
    </row>
    <row r="43" spans="1:6" ht="18" customHeight="1">
      <c r="A43" s="16" t="s">
        <v>65</v>
      </c>
      <c r="B43" s="9" t="s">
        <v>37</v>
      </c>
      <c r="C43" s="9">
        <v>125</v>
      </c>
      <c r="D43" s="9">
        <f t="shared" si="0"/>
        <v>1.25</v>
      </c>
      <c r="E43" s="63">
        <f t="shared" si="1"/>
        <v>0.05669962805043999</v>
      </c>
      <c r="F43" s="63">
        <f t="shared" si="2"/>
        <v>56.69962805043999</v>
      </c>
    </row>
    <row r="44" spans="1:6" ht="18" customHeight="1">
      <c r="A44" s="16" t="s">
        <v>35</v>
      </c>
      <c r="B44" s="34" t="s">
        <v>37</v>
      </c>
      <c r="C44" s="34">
        <v>50</v>
      </c>
      <c r="D44" s="9">
        <f t="shared" si="0"/>
        <v>0.5</v>
      </c>
      <c r="E44" s="63">
        <f t="shared" si="1"/>
        <v>0.022679851220175996</v>
      </c>
      <c r="F44" s="63">
        <f t="shared" si="2"/>
        <v>22.679851220175998</v>
      </c>
    </row>
    <row r="45" spans="1:6" ht="18" customHeight="1">
      <c r="A45" s="16" t="s">
        <v>28</v>
      </c>
      <c r="B45" s="9" t="s">
        <v>37</v>
      </c>
      <c r="C45" s="9">
        <v>100</v>
      </c>
      <c r="D45" s="9">
        <f t="shared" si="0"/>
        <v>1</v>
      </c>
      <c r="E45" s="63">
        <f t="shared" si="1"/>
        <v>0.04535970244035199</v>
      </c>
      <c r="F45" s="63">
        <f t="shared" si="2"/>
        <v>45.359702440351995</v>
      </c>
    </row>
    <row r="46" spans="1:6" ht="18" customHeight="1">
      <c r="A46" s="10" t="s">
        <v>68</v>
      </c>
      <c r="B46" s="9" t="s">
        <v>66</v>
      </c>
      <c r="C46" s="9">
        <v>100</v>
      </c>
      <c r="D46" s="9">
        <f t="shared" si="0"/>
        <v>1</v>
      </c>
      <c r="E46" s="63">
        <f t="shared" si="1"/>
        <v>0.04535970244035199</v>
      </c>
      <c r="F46" s="63">
        <f t="shared" si="2"/>
        <v>45.359702440351995</v>
      </c>
    </row>
    <row r="47" spans="1:6" ht="18" customHeight="1">
      <c r="A47" s="10" t="s">
        <v>68</v>
      </c>
      <c r="B47" s="9" t="s">
        <v>67</v>
      </c>
      <c r="C47" s="34">
        <v>200</v>
      </c>
      <c r="D47" s="9">
        <f t="shared" si="0"/>
        <v>2</v>
      </c>
      <c r="E47" s="63">
        <f t="shared" si="1"/>
        <v>0.09071940488070399</v>
      </c>
      <c r="F47" s="63">
        <f t="shared" si="2"/>
        <v>90.71940488070399</v>
      </c>
    </row>
    <row r="48" spans="1:6" ht="18" customHeight="1">
      <c r="A48" s="19" t="s">
        <v>69</v>
      </c>
      <c r="B48" s="9" t="s">
        <v>66</v>
      </c>
      <c r="C48" s="9">
        <v>150</v>
      </c>
      <c r="D48" s="9">
        <f t="shared" si="0"/>
        <v>1.5</v>
      </c>
      <c r="E48" s="63">
        <f t="shared" si="1"/>
        <v>0.06803955366052798</v>
      </c>
      <c r="F48" s="63">
        <f t="shared" si="2"/>
        <v>68.03955366052799</v>
      </c>
    </row>
    <row r="49" spans="1:6" ht="18" customHeight="1">
      <c r="A49" s="19" t="s">
        <v>32</v>
      </c>
      <c r="B49" s="9" t="s">
        <v>110</v>
      </c>
      <c r="C49" s="9">
        <v>50</v>
      </c>
      <c r="D49" s="9">
        <f t="shared" si="0"/>
        <v>0.5</v>
      </c>
      <c r="E49" s="63">
        <f t="shared" si="1"/>
        <v>0.022679851220175996</v>
      </c>
      <c r="F49" s="63">
        <f t="shared" si="2"/>
        <v>22.679851220175998</v>
      </c>
    </row>
    <row r="50" spans="1:6" ht="18" customHeight="1">
      <c r="A50" s="16" t="s">
        <v>70</v>
      </c>
      <c r="B50" s="34" t="s">
        <v>38</v>
      </c>
      <c r="C50" s="34">
        <v>150</v>
      </c>
      <c r="D50" s="9">
        <f t="shared" si="0"/>
        <v>1.5</v>
      </c>
      <c r="E50" s="63">
        <f t="shared" si="1"/>
        <v>0.06803955366052798</v>
      </c>
      <c r="F50" s="63">
        <f t="shared" si="2"/>
        <v>68.03955366052799</v>
      </c>
    </row>
    <row r="51" spans="1:6" ht="18" customHeight="1">
      <c r="A51" s="10" t="s">
        <v>0</v>
      </c>
      <c r="B51" s="9" t="s">
        <v>37</v>
      </c>
      <c r="C51" s="9">
        <v>60</v>
      </c>
      <c r="D51" s="9">
        <f t="shared" si="0"/>
        <v>0.6</v>
      </c>
      <c r="E51" s="63">
        <f t="shared" si="1"/>
        <v>0.027215821464211195</v>
      </c>
      <c r="F51" s="63">
        <f t="shared" si="2"/>
        <v>27.215821464211196</v>
      </c>
    </row>
    <row r="52" spans="1:6" ht="18" customHeight="1">
      <c r="A52" s="29" t="s">
        <v>53</v>
      </c>
      <c r="B52" s="9" t="s">
        <v>6</v>
      </c>
      <c r="C52" s="9">
        <v>100</v>
      </c>
      <c r="D52" s="9">
        <f t="shared" si="0"/>
        <v>1</v>
      </c>
      <c r="E52" s="63">
        <f t="shared" si="1"/>
        <v>0.04535970244035199</v>
      </c>
      <c r="F52" s="63">
        <f t="shared" si="2"/>
        <v>45.359702440351995</v>
      </c>
    </row>
    <row r="53" spans="1:6" ht="18" customHeight="1">
      <c r="A53" s="16" t="s">
        <v>72</v>
      </c>
      <c r="B53" s="34" t="s">
        <v>71</v>
      </c>
      <c r="C53" s="34">
        <v>150</v>
      </c>
      <c r="D53" s="9">
        <f t="shared" si="0"/>
        <v>1.5</v>
      </c>
      <c r="E53" s="63">
        <f t="shared" si="1"/>
        <v>0.06803955366052798</v>
      </c>
      <c r="F53" s="63">
        <f t="shared" si="2"/>
        <v>68.03955366052799</v>
      </c>
    </row>
    <row r="54" spans="1:6" ht="18" customHeight="1">
      <c r="A54" s="16" t="s">
        <v>73</v>
      </c>
      <c r="B54" s="34" t="s">
        <v>71</v>
      </c>
      <c r="C54" s="34">
        <v>40</v>
      </c>
      <c r="D54" s="9">
        <f t="shared" si="0"/>
        <v>0.4</v>
      </c>
      <c r="E54" s="63">
        <f t="shared" si="1"/>
        <v>0.018143880976140798</v>
      </c>
      <c r="F54" s="63">
        <f t="shared" si="2"/>
        <v>18.1438809761408</v>
      </c>
    </row>
    <row r="55" spans="1:6" ht="18" customHeight="1">
      <c r="A55" s="13" t="s">
        <v>74</v>
      </c>
      <c r="B55" s="9" t="s">
        <v>143</v>
      </c>
      <c r="C55" s="9">
        <v>120</v>
      </c>
      <c r="D55" s="9">
        <f t="shared" si="0"/>
        <v>1.2</v>
      </c>
      <c r="E55" s="63">
        <f t="shared" si="1"/>
        <v>0.05443164292842239</v>
      </c>
      <c r="F55" s="63">
        <f t="shared" si="2"/>
        <v>54.43164292842239</v>
      </c>
    </row>
    <row r="56" spans="1:6" ht="18" customHeight="1">
      <c r="A56" s="13" t="s">
        <v>76</v>
      </c>
      <c r="B56" s="9" t="s">
        <v>75</v>
      </c>
      <c r="C56" s="9">
        <v>16</v>
      </c>
      <c r="D56" s="9">
        <f t="shared" si="0"/>
        <v>0.16</v>
      </c>
      <c r="E56" s="63">
        <f t="shared" si="1"/>
        <v>0.007257552390456319</v>
      </c>
      <c r="F56" s="63">
        <f t="shared" si="2"/>
        <v>7.257552390456318</v>
      </c>
    </row>
    <row r="57" spans="1:6" ht="18" customHeight="1">
      <c r="A57" s="13" t="s">
        <v>29</v>
      </c>
      <c r="B57" s="9" t="s">
        <v>39</v>
      </c>
      <c r="C57" s="9">
        <v>20</v>
      </c>
      <c r="D57" s="9">
        <f t="shared" si="0"/>
        <v>0.2</v>
      </c>
      <c r="E57" s="63">
        <f t="shared" si="1"/>
        <v>0.009071940488070399</v>
      </c>
      <c r="F57" s="63">
        <f t="shared" si="2"/>
        <v>9.0719404880704</v>
      </c>
    </row>
    <row r="58" spans="1:6" ht="18" customHeight="1">
      <c r="A58" s="16" t="s">
        <v>29</v>
      </c>
      <c r="B58" s="34" t="s">
        <v>13</v>
      </c>
      <c r="C58" s="34">
        <v>25</v>
      </c>
      <c r="D58" s="9">
        <f t="shared" si="0"/>
        <v>0.25</v>
      </c>
      <c r="E58" s="63">
        <f t="shared" si="1"/>
        <v>0.011339925610087998</v>
      </c>
      <c r="F58" s="63">
        <f t="shared" si="2"/>
        <v>11.339925610087999</v>
      </c>
    </row>
    <row r="59" spans="1:6" ht="18" customHeight="1">
      <c r="A59" s="20" t="s">
        <v>77</v>
      </c>
      <c r="B59" s="9" t="s">
        <v>66</v>
      </c>
      <c r="C59" s="9">
        <v>200</v>
      </c>
      <c r="D59" s="9">
        <f t="shared" si="0"/>
        <v>2</v>
      </c>
      <c r="E59" s="63">
        <f t="shared" si="1"/>
        <v>0.09071940488070399</v>
      </c>
      <c r="F59" s="63">
        <f t="shared" si="2"/>
        <v>90.71940488070399</v>
      </c>
    </row>
    <row r="60" spans="1:6" ht="18" customHeight="1">
      <c r="A60" s="16" t="s">
        <v>78</v>
      </c>
      <c r="B60" s="34" t="s">
        <v>37</v>
      </c>
      <c r="C60" s="34">
        <v>100</v>
      </c>
      <c r="D60" s="9">
        <f t="shared" si="0"/>
        <v>1</v>
      </c>
      <c r="E60" s="63">
        <f t="shared" si="1"/>
        <v>0.04535970244035199</v>
      </c>
      <c r="F60" s="63">
        <f t="shared" si="2"/>
        <v>45.359702440351995</v>
      </c>
    </row>
    <row r="61" spans="1:6" ht="18" customHeight="1">
      <c r="A61" s="16" t="s">
        <v>141</v>
      </c>
      <c r="B61" s="34" t="s">
        <v>85</v>
      </c>
      <c r="C61" s="34">
        <v>350</v>
      </c>
      <c r="D61" s="9">
        <f t="shared" si="0"/>
        <v>3.5</v>
      </c>
      <c r="E61" s="63">
        <f t="shared" si="1"/>
        <v>0.15875895854123198</v>
      </c>
      <c r="F61" s="63">
        <f t="shared" si="2"/>
        <v>158.75895854123198</v>
      </c>
    </row>
    <row r="62" spans="1:6" ht="18" customHeight="1">
      <c r="A62" s="16" t="s">
        <v>149</v>
      </c>
      <c r="B62" s="34" t="s">
        <v>39</v>
      </c>
      <c r="C62" s="34">
        <v>40</v>
      </c>
      <c r="D62" s="9">
        <f t="shared" si="0"/>
        <v>0.4</v>
      </c>
      <c r="E62" s="63">
        <f t="shared" si="1"/>
        <v>0.018143880976140798</v>
      </c>
      <c r="F62" s="63">
        <f t="shared" si="2"/>
        <v>18.1438809761408</v>
      </c>
    </row>
    <row r="63" spans="1:6" ht="18" customHeight="1">
      <c r="A63" s="16" t="s">
        <v>150</v>
      </c>
      <c r="B63" s="34" t="s">
        <v>13</v>
      </c>
      <c r="C63" s="34">
        <v>40</v>
      </c>
      <c r="D63" s="9">
        <f t="shared" si="0"/>
        <v>0.4</v>
      </c>
      <c r="E63" s="63">
        <f t="shared" si="1"/>
        <v>0.018143880976140798</v>
      </c>
      <c r="F63" s="63">
        <f t="shared" si="2"/>
        <v>18.1438809761408</v>
      </c>
    </row>
    <row r="64" spans="1:6" ht="18" customHeight="1">
      <c r="A64" s="16" t="s">
        <v>79</v>
      </c>
      <c r="B64" s="34" t="s">
        <v>13</v>
      </c>
      <c r="C64" s="34">
        <v>40</v>
      </c>
      <c r="D64" s="9">
        <f t="shared" si="0"/>
        <v>0.4</v>
      </c>
      <c r="E64" s="63">
        <f t="shared" si="1"/>
        <v>0.018143880976140798</v>
      </c>
      <c r="F64" s="63">
        <f t="shared" si="2"/>
        <v>18.1438809761408</v>
      </c>
    </row>
    <row r="65" spans="1:6" ht="18" customHeight="1">
      <c r="A65" s="21" t="s">
        <v>81</v>
      </c>
      <c r="B65" s="35" t="s">
        <v>80</v>
      </c>
      <c r="C65" s="35">
        <v>50</v>
      </c>
      <c r="D65" s="9">
        <f t="shared" si="0"/>
        <v>0.5</v>
      </c>
      <c r="E65" s="63">
        <f t="shared" si="1"/>
        <v>0.022679851220175996</v>
      </c>
      <c r="F65" s="63">
        <f t="shared" si="2"/>
        <v>22.679851220175998</v>
      </c>
    </row>
    <row r="66" spans="1:6" ht="18" customHeight="1">
      <c r="A66" s="22" t="s">
        <v>82</v>
      </c>
      <c r="B66" s="38" t="s">
        <v>39</v>
      </c>
      <c r="C66" s="36">
        <v>100</v>
      </c>
      <c r="D66" s="9">
        <f t="shared" si="0"/>
        <v>1</v>
      </c>
      <c r="E66" s="63">
        <f t="shared" si="1"/>
        <v>0.04535970244035199</v>
      </c>
      <c r="F66" s="63">
        <f t="shared" si="2"/>
        <v>45.359702440351995</v>
      </c>
    </row>
    <row r="67" spans="1:6" ht="18" customHeight="1">
      <c r="A67" s="22" t="s">
        <v>83</v>
      </c>
      <c r="B67" s="38" t="s">
        <v>39</v>
      </c>
      <c r="C67" s="36">
        <v>100</v>
      </c>
      <c r="D67" s="9">
        <f t="shared" si="0"/>
        <v>1</v>
      </c>
      <c r="E67" s="63">
        <f t="shared" si="1"/>
        <v>0.04535970244035199</v>
      </c>
      <c r="F67" s="63">
        <f t="shared" si="2"/>
        <v>45.359702440351995</v>
      </c>
    </row>
    <row r="68" spans="1:6" ht="18" customHeight="1">
      <c r="A68" s="16" t="s">
        <v>1</v>
      </c>
      <c r="B68" s="34" t="s">
        <v>13</v>
      </c>
      <c r="C68" s="34">
        <v>50</v>
      </c>
      <c r="D68" s="9">
        <f t="shared" si="0"/>
        <v>0.5</v>
      </c>
      <c r="E68" s="63">
        <f t="shared" si="1"/>
        <v>0.022679851220175996</v>
      </c>
      <c r="F68" s="63">
        <f t="shared" si="2"/>
        <v>22.679851220175998</v>
      </c>
    </row>
    <row r="69" spans="1:6" ht="18" customHeight="1">
      <c r="A69" s="16" t="s">
        <v>140</v>
      </c>
      <c r="B69" s="34" t="s">
        <v>85</v>
      </c>
      <c r="C69" s="37">
        <v>150</v>
      </c>
      <c r="D69" s="9">
        <f aca="true" t="shared" si="3" ref="D69:D113">C69/100</f>
        <v>1.5</v>
      </c>
      <c r="E69" s="63">
        <f>(C69/100)/22.046</f>
        <v>0.06803955366052798</v>
      </c>
      <c r="F69" s="63">
        <f aca="true" t="shared" si="4" ref="F69:F114">((C69/100)/22.046)*1000</f>
        <v>68.03955366052799</v>
      </c>
    </row>
    <row r="70" spans="1:6" ht="18" customHeight="1">
      <c r="A70" s="60" t="s">
        <v>16</v>
      </c>
      <c r="B70" s="61"/>
      <c r="C70" s="61"/>
      <c r="D70" s="54"/>
      <c r="E70" s="64"/>
      <c r="F70" s="64"/>
    </row>
    <row r="71" spans="1:6" ht="16.5" customHeight="1">
      <c r="A71" s="16" t="s">
        <v>84</v>
      </c>
      <c r="B71" s="38" t="s">
        <v>145</v>
      </c>
      <c r="C71" s="38">
        <v>100</v>
      </c>
      <c r="D71" s="9">
        <f t="shared" si="3"/>
        <v>1</v>
      </c>
      <c r="E71" s="63">
        <f aca="true" t="shared" si="5" ref="E71:E94">(C71/100)/22.046</f>
        <v>0.04535970244035199</v>
      </c>
      <c r="F71" s="63">
        <f t="shared" si="4"/>
        <v>45.359702440351995</v>
      </c>
    </row>
    <row r="72" spans="1:6" ht="16.5" customHeight="1">
      <c r="A72" s="16" t="s">
        <v>86</v>
      </c>
      <c r="B72" s="38" t="s">
        <v>144</v>
      </c>
      <c r="C72" s="38">
        <v>650</v>
      </c>
      <c r="D72" s="9">
        <f t="shared" si="3"/>
        <v>6.5</v>
      </c>
      <c r="E72" s="63">
        <f t="shared" si="5"/>
        <v>0.29483806586228795</v>
      </c>
      <c r="F72" s="63">
        <f t="shared" si="4"/>
        <v>294.8380658622879</v>
      </c>
    </row>
    <row r="73" spans="1:6" ht="16.5" customHeight="1">
      <c r="A73" s="16" t="s">
        <v>87</v>
      </c>
      <c r="B73" s="38" t="s">
        <v>144</v>
      </c>
      <c r="C73" s="38">
        <v>600</v>
      </c>
      <c r="D73" s="9">
        <f t="shared" si="3"/>
        <v>6</v>
      </c>
      <c r="E73" s="63">
        <f t="shared" si="5"/>
        <v>0.27215821464211193</v>
      </c>
      <c r="F73" s="63">
        <f t="shared" si="4"/>
        <v>272.15821464211194</v>
      </c>
    </row>
    <row r="74" spans="1:6" ht="16.5" customHeight="1">
      <c r="A74" s="18" t="s">
        <v>146</v>
      </c>
      <c r="B74" s="34" t="s">
        <v>91</v>
      </c>
      <c r="C74" s="34">
        <v>400</v>
      </c>
      <c r="D74" s="9">
        <f t="shared" si="3"/>
        <v>4</v>
      </c>
      <c r="E74" s="63">
        <f t="shared" si="5"/>
        <v>0.18143880976140797</v>
      </c>
      <c r="F74" s="63">
        <f t="shared" si="4"/>
        <v>181.43880976140798</v>
      </c>
    </row>
    <row r="75" spans="1:6" ht="16.5" customHeight="1">
      <c r="A75" s="16" t="s">
        <v>88</v>
      </c>
      <c r="B75" s="34" t="s">
        <v>148</v>
      </c>
      <c r="C75" s="34">
        <v>100</v>
      </c>
      <c r="D75" s="9">
        <f t="shared" si="3"/>
        <v>1</v>
      </c>
      <c r="E75" s="63">
        <f t="shared" si="5"/>
        <v>0.04535970244035199</v>
      </c>
      <c r="F75" s="63">
        <f t="shared" si="4"/>
        <v>45.359702440351995</v>
      </c>
    </row>
    <row r="76" spans="1:6" ht="16.5" customHeight="1">
      <c r="A76" s="16" t="s">
        <v>89</v>
      </c>
      <c r="B76" s="34" t="s">
        <v>148</v>
      </c>
      <c r="C76" s="34">
        <v>160</v>
      </c>
      <c r="D76" s="9">
        <f t="shared" si="3"/>
        <v>1.6</v>
      </c>
      <c r="E76" s="63">
        <f t="shared" si="5"/>
        <v>0.07257552390456319</v>
      </c>
      <c r="F76" s="63">
        <f t="shared" si="4"/>
        <v>72.5755239045632</v>
      </c>
    </row>
    <row r="77" spans="1:6" ht="16.5" customHeight="1">
      <c r="A77" s="23" t="s">
        <v>90</v>
      </c>
      <c r="B77" s="38" t="s">
        <v>147</v>
      </c>
      <c r="C77" s="38">
        <v>350</v>
      </c>
      <c r="D77" s="9">
        <f t="shared" si="3"/>
        <v>3.5</v>
      </c>
      <c r="E77" s="63">
        <f t="shared" si="5"/>
        <v>0.15875895854123198</v>
      </c>
      <c r="F77" s="63">
        <f t="shared" si="4"/>
        <v>158.75895854123198</v>
      </c>
    </row>
    <row r="78" spans="1:6" ht="16.5" customHeight="1">
      <c r="A78" s="16" t="s">
        <v>92</v>
      </c>
      <c r="B78" s="38" t="s">
        <v>147</v>
      </c>
      <c r="C78" s="38">
        <v>500</v>
      </c>
      <c r="D78" s="9">
        <f t="shared" si="3"/>
        <v>5</v>
      </c>
      <c r="E78" s="63">
        <f t="shared" si="5"/>
        <v>0.22679851220175995</v>
      </c>
      <c r="F78" s="63">
        <f t="shared" si="4"/>
        <v>226.79851220175996</v>
      </c>
    </row>
    <row r="79" spans="1:6" ht="16.5" customHeight="1">
      <c r="A79" s="23" t="s">
        <v>93</v>
      </c>
      <c r="B79" s="34" t="s">
        <v>91</v>
      </c>
      <c r="C79" s="34">
        <v>400</v>
      </c>
      <c r="D79" s="9">
        <f t="shared" si="3"/>
        <v>4</v>
      </c>
      <c r="E79" s="63">
        <f t="shared" si="5"/>
        <v>0.18143880976140797</v>
      </c>
      <c r="F79" s="63">
        <f t="shared" si="4"/>
        <v>181.43880976140798</v>
      </c>
    </row>
    <row r="80" spans="1:6" ht="16.5" customHeight="1">
      <c r="A80" s="21" t="s">
        <v>94</v>
      </c>
      <c r="B80" s="34" t="s">
        <v>91</v>
      </c>
      <c r="C80" s="34">
        <v>500</v>
      </c>
      <c r="D80" s="9">
        <f t="shared" si="3"/>
        <v>5</v>
      </c>
      <c r="E80" s="63">
        <f t="shared" si="5"/>
        <v>0.22679851220175995</v>
      </c>
      <c r="F80" s="63">
        <f t="shared" si="4"/>
        <v>226.79851220175996</v>
      </c>
    </row>
    <row r="81" spans="1:6" ht="16.5" customHeight="1">
      <c r="A81" s="16" t="s">
        <v>95</v>
      </c>
      <c r="B81" s="38" t="s">
        <v>85</v>
      </c>
      <c r="C81" s="38">
        <v>500</v>
      </c>
      <c r="D81" s="9">
        <f t="shared" si="3"/>
        <v>5</v>
      </c>
      <c r="E81" s="63">
        <f t="shared" si="5"/>
        <v>0.22679851220175995</v>
      </c>
      <c r="F81" s="63">
        <f t="shared" si="4"/>
        <v>226.79851220175996</v>
      </c>
    </row>
    <row r="82" spans="1:6" ht="16.5" customHeight="1">
      <c r="A82" s="16" t="s">
        <v>96</v>
      </c>
      <c r="B82" s="38" t="s">
        <v>85</v>
      </c>
      <c r="C82" s="38">
        <v>150</v>
      </c>
      <c r="D82" s="9">
        <f t="shared" si="3"/>
        <v>1.5</v>
      </c>
      <c r="E82" s="63">
        <f t="shared" si="5"/>
        <v>0.06803955366052798</v>
      </c>
      <c r="F82" s="63">
        <f t="shared" si="4"/>
        <v>68.03955366052799</v>
      </c>
    </row>
    <row r="83" spans="1:6" ht="16.5" customHeight="1">
      <c r="A83" s="18" t="s">
        <v>97</v>
      </c>
      <c r="B83" s="34" t="s">
        <v>91</v>
      </c>
      <c r="C83" s="34">
        <v>300</v>
      </c>
      <c r="D83" s="9">
        <f t="shared" si="3"/>
        <v>3</v>
      </c>
      <c r="E83" s="63">
        <f t="shared" si="5"/>
        <v>0.13607910732105596</v>
      </c>
      <c r="F83" s="63">
        <f t="shared" si="4"/>
        <v>136.07910732105597</v>
      </c>
    </row>
    <row r="84" spans="1:6" ht="16.5" customHeight="1">
      <c r="A84" s="13" t="s">
        <v>45</v>
      </c>
      <c r="B84" s="9" t="s">
        <v>37</v>
      </c>
      <c r="C84" s="9">
        <v>100</v>
      </c>
      <c r="D84" s="9">
        <f t="shared" si="3"/>
        <v>1</v>
      </c>
      <c r="E84" s="63">
        <f t="shared" si="5"/>
        <v>0.04535970244035199</v>
      </c>
      <c r="F84" s="63">
        <f t="shared" si="4"/>
        <v>45.359702440351995</v>
      </c>
    </row>
    <row r="85" spans="1:6" ht="16.5" customHeight="1">
      <c r="A85" s="16" t="s">
        <v>2</v>
      </c>
      <c r="B85" s="34" t="s">
        <v>40</v>
      </c>
      <c r="C85" s="34">
        <v>25</v>
      </c>
      <c r="D85" s="9">
        <f t="shared" si="3"/>
        <v>0.25</v>
      </c>
      <c r="E85" s="63">
        <f t="shared" si="5"/>
        <v>0.011339925610087998</v>
      </c>
      <c r="F85" s="63">
        <f t="shared" si="4"/>
        <v>11.339925610087999</v>
      </c>
    </row>
    <row r="86" spans="1:6" ht="16.5" customHeight="1">
      <c r="A86" s="16" t="s">
        <v>104</v>
      </c>
      <c r="B86" s="38" t="s">
        <v>85</v>
      </c>
      <c r="C86" s="38">
        <v>1800</v>
      </c>
      <c r="D86" s="9">
        <f t="shared" si="3"/>
        <v>18</v>
      </c>
      <c r="E86" s="63">
        <f t="shared" si="5"/>
        <v>0.8164746439263358</v>
      </c>
      <c r="F86" s="63">
        <f t="shared" si="4"/>
        <v>816.4746439263358</v>
      </c>
    </row>
    <row r="87" spans="1:6" ht="16.5" customHeight="1">
      <c r="A87" s="13" t="s">
        <v>103</v>
      </c>
      <c r="B87" s="38" t="s">
        <v>85</v>
      </c>
      <c r="C87" s="38">
        <v>350</v>
      </c>
      <c r="D87" s="9">
        <f t="shared" si="3"/>
        <v>3.5</v>
      </c>
      <c r="E87" s="63">
        <f t="shared" si="5"/>
        <v>0.15875895854123198</v>
      </c>
      <c r="F87" s="63">
        <f t="shared" si="4"/>
        <v>158.75895854123198</v>
      </c>
    </row>
    <row r="88" spans="1:6" ht="16.5" customHeight="1">
      <c r="A88" s="13" t="s">
        <v>102</v>
      </c>
      <c r="B88" s="38" t="s">
        <v>85</v>
      </c>
      <c r="C88" s="38">
        <v>20</v>
      </c>
      <c r="D88" s="9">
        <f t="shared" si="3"/>
        <v>0.2</v>
      </c>
      <c r="E88" s="63">
        <f t="shared" si="5"/>
        <v>0.009071940488070399</v>
      </c>
      <c r="F88" s="63">
        <f t="shared" si="4"/>
        <v>9.0719404880704</v>
      </c>
    </row>
    <row r="89" spans="1:6" ht="16.5" customHeight="1">
      <c r="A89" s="29" t="s">
        <v>101</v>
      </c>
      <c r="B89" s="38" t="s">
        <v>40</v>
      </c>
      <c r="C89" s="38">
        <v>30</v>
      </c>
      <c r="D89" s="9">
        <f t="shared" si="3"/>
        <v>0.3</v>
      </c>
      <c r="E89" s="63">
        <f t="shared" si="5"/>
        <v>0.013607910732105597</v>
      </c>
      <c r="F89" s="63">
        <f t="shared" si="4"/>
        <v>13.607910732105598</v>
      </c>
    </row>
    <row r="90" spans="1:6" ht="16.5" customHeight="1">
      <c r="A90" s="16" t="s">
        <v>100</v>
      </c>
      <c r="B90" s="38" t="s">
        <v>85</v>
      </c>
      <c r="C90" s="38">
        <v>200</v>
      </c>
      <c r="D90" s="9">
        <f t="shared" si="3"/>
        <v>2</v>
      </c>
      <c r="E90" s="63">
        <f t="shared" si="5"/>
        <v>0.09071940488070399</v>
      </c>
      <c r="F90" s="63">
        <f t="shared" si="4"/>
        <v>90.71940488070399</v>
      </c>
    </row>
    <row r="91" spans="1:6" ht="16.5" customHeight="1">
      <c r="A91" s="13" t="s">
        <v>99</v>
      </c>
      <c r="B91" s="38" t="s">
        <v>85</v>
      </c>
      <c r="C91" s="38">
        <v>50</v>
      </c>
      <c r="D91" s="9">
        <f t="shared" si="3"/>
        <v>0.5</v>
      </c>
      <c r="E91" s="63">
        <f t="shared" si="5"/>
        <v>0.022679851220175996</v>
      </c>
      <c r="F91" s="63">
        <f t="shared" si="4"/>
        <v>22.679851220175998</v>
      </c>
    </row>
    <row r="92" spans="1:6" ht="16.5" customHeight="1">
      <c r="A92" s="24" t="s">
        <v>98</v>
      </c>
      <c r="B92" s="38" t="s">
        <v>85</v>
      </c>
      <c r="C92" s="39">
        <v>80</v>
      </c>
      <c r="D92" s="9">
        <f t="shared" si="3"/>
        <v>0.8</v>
      </c>
      <c r="E92" s="63">
        <f t="shared" si="5"/>
        <v>0.036287761952281596</v>
      </c>
      <c r="F92" s="63">
        <f t="shared" si="4"/>
        <v>36.2877619522816</v>
      </c>
    </row>
    <row r="93" spans="1:6" ht="16.5" customHeight="1">
      <c r="A93" s="16" t="s">
        <v>154</v>
      </c>
      <c r="B93" s="78" t="s">
        <v>85</v>
      </c>
      <c r="C93" s="38">
        <f>0.8*100</f>
        <v>80</v>
      </c>
      <c r="D93" s="9">
        <f>C93/100</f>
        <v>0.8</v>
      </c>
      <c r="E93" s="63">
        <f t="shared" si="5"/>
        <v>0.036287761952281596</v>
      </c>
      <c r="F93" s="63">
        <f t="shared" si="4"/>
        <v>36.2877619522816</v>
      </c>
    </row>
    <row r="94" spans="1:6" ht="16.5" customHeight="1">
      <c r="A94" s="77" t="s">
        <v>155</v>
      </c>
      <c r="B94" s="38" t="s">
        <v>85</v>
      </c>
      <c r="C94" s="79">
        <f>0.47*100</f>
        <v>47</v>
      </c>
      <c r="D94" s="9">
        <f>C94/100</f>
        <v>0.47</v>
      </c>
      <c r="E94" s="63">
        <f t="shared" si="5"/>
        <v>0.021319060146965434</v>
      </c>
      <c r="F94" s="63">
        <f t="shared" si="4"/>
        <v>21.319060146965434</v>
      </c>
    </row>
    <row r="95" spans="1:6" ht="18" customHeight="1">
      <c r="A95" s="52" t="s">
        <v>26</v>
      </c>
      <c r="B95" s="56"/>
      <c r="C95" s="56"/>
      <c r="D95" s="58"/>
      <c r="E95" s="56"/>
      <c r="F95" s="56"/>
    </row>
    <row r="96" spans="1:6" ht="16.5" customHeight="1">
      <c r="A96" s="25" t="s">
        <v>106</v>
      </c>
      <c r="B96" s="38" t="s">
        <v>105</v>
      </c>
      <c r="C96" s="40">
        <v>100</v>
      </c>
      <c r="D96" s="9">
        <f t="shared" si="3"/>
        <v>1</v>
      </c>
      <c r="E96" s="63">
        <f aca="true" t="shared" si="6" ref="E96:E114">(C96/100)/22.046</f>
        <v>0.04535970244035199</v>
      </c>
      <c r="F96" s="63">
        <f t="shared" si="4"/>
        <v>45.359702440351995</v>
      </c>
    </row>
    <row r="97" spans="1:6" ht="16.5" customHeight="1">
      <c r="A97" s="16" t="s">
        <v>107</v>
      </c>
      <c r="B97" s="38" t="s">
        <v>105</v>
      </c>
      <c r="C97" s="38">
        <v>100</v>
      </c>
      <c r="D97" s="9">
        <f t="shared" si="3"/>
        <v>1</v>
      </c>
      <c r="E97" s="63">
        <f t="shared" si="6"/>
        <v>0.04535970244035199</v>
      </c>
      <c r="F97" s="63">
        <f t="shared" si="4"/>
        <v>45.359702440351995</v>
      </c>
    </row>
    <row r="98" spans="1:6" ht="16.5" customHeight="1">
      <c r="A98" s="26" t="s">
        <v>112</v>
      </c>
      <c r="B98" s="34" t="s">
        <v>108</v>
      </c>
      <c r="C98" s="34">
        <v>160</v>
      </c>
      <c r="D98" s="9">
        <f t="shared" si="3"/>
        <v>1.6</v>
      </c>
      <c r="E98" s="63">
        <f t="shared" si="6"/>
        <v>0.07257552390456319</v>
      </c>
      <c r="F98" s="63">
        <f t="shared" si="4"/>
        <v>72.5755239045632</v>
      </c>
    </row>
    <row r="99" spans="1:6" ht="16.5" customHeight="1">
      <c r="A99" s="26" t="s">
        <v>151</v>
      </c>
      <c r="B99" s="34" t="s">
        <v>111</v>
      </c>
      <c r="C99" s="66">
        <v>2204.6</v>
      </c>
      <c r="D99" s="9">
        <f t="shared" si="3"/>
        <v>22.046</v>
      </c>
      <c r="E99" s="63">
        <f t="shared" si="6"/>
        <v>1</v>
      </c>
      <c r="F99" s="63">
        <f t="shared" si="4"/>
        <v>1000</v>
      </c>
    </row>
    <row r="100" spans="1:6" ht="16.5" customHeight="1">
      <c r="A100" s="26" t="s">
        <v>125</v>
      </c>
      <c r="B100" s="34" t="s">
        <v>113</v>
      </c>
      <c r="C100" s="34">
        <v>700</v>
      </c>
      <c r="D100" s="9">
        <f t="shared" si="3"/>
        <v>7</v>
      </c>
      <c r="E100" s="63">
        <f t="shared" si="6"/>
        <v>0.31751791708246396</v>
      </c>
      <c r="F100" s="63">
        <f t="shared" si="4"/>
        <v>317.51791708246395</v>
      </c>
    </row>
    <row r="101" spans="1:6" ht="16.5" customHeight="1">
      <c r="A101" s="26" t="s">
        <v>126</v>
      </c>
      <c r="B101" s="34" t="s">
        <v>114</v>
      </c>
      <c r="C101" s="34">
        <v>550</v>
      </c>
      <c r="D101" s="9">
        <f t="shared" si="3"/>
        <v>5.5</v>
      </c>
      <c r="E101" s="63">
        <f t="shared" si="6"/>
        <v>0.24947836342193597</v>
      </c>
      <c r="F101" s="63">
        <f t="shared" si="4"/>
        <v>249.47836342193597</v>
      </c>
    </row>
    <row r="102" spans="1:6" ht="17.25" customHeight="1">
      <c r="A102" s="27" t="s">
        <v>127</v>
      </c>
      <c r="B102" s="9" t="s">
        <v>115</v>
      </c>
      <c r="C102" s="9">
        <v>400</v>
      </c>
      <c r="D102" s="9">
        <f t="shared" si="3"/>
        <v>4</v>
      </c>
      <c r="E102" s="63">
        <f t="shared" si="6"/>
        <v>0.18143880976140797</v>
      </c>
      <c r="F102" s="63">
        <f t="shared" si="4"/>
        <v>181.43880976140798</v>
      </c>
    </row>
    <row r="103" spans="1:6" ht="17.25" customHeight="1">
      <c r="A103" s="27" t="s">
        <v>128</v>
      </c>
      <c r="B103" s="9" t="s">
        <v>116</v>
      </c>
      <c r="C103" s="9">
        <v>80</v>
      </c>
      <c r="D103" s="9">
        <f t="shared" si="3"/>
        <v>0.8</v>
      </c>
      <c r="E103" s="63">
        <f t="shared" si="6"/>
        <v>0.036287761952281596</v>
      </c>
      <c r="F103" s="63">
        <f t="shared" si="4"/>
        <v>36.2877619522816</v>
      </c>
    </row>
    <row r="104" spans="1:6" ht="17.25" customHeight="1">
      <c r="A104" s="27" t="s">
        <v>129</v>
      </c>
      <c r="B104" s="9" t="s">
        <v>117</v>
      </c>
      <c r="C104" s="9">
        <v>220</v>
      </c>
      <c r="D104" s="9">
        <f t="shared" si="3"/>
        <v>2.2</v>
      </c>
      <c r="E104" s="63">
        <f t="shared" si="6"/>
        <v>0.09979134536877439</v>
      </c>
      <c r="F104" s="63">
        <f t="shared" si="4"/>
        <v>99.79134536877439</v>
      </c>
    </row>
    <row r="105" spans="1:6" ht="17.25" customHeight="1">
      <c r="A105" s="27" t="s">
        <v>130</v>
      </c>
      <c r="B105" s="9" t="s">
        <v>118</v>
      </c>
      <c r="C105" s="9">
        <v>55</v>
      </c>
      <c r="D105" s="9">
        <f t="shared" si="3"/>
        <v>0.55</v>
      </c>
      <c r="E105" s="63">
        <f t="shared" si="6"/>
        <v>0.024947836342193597</v>
      </c>
      <c r="F105" s="63">
        <f t="shared" si="4"/>
        <v>24.947836342193597</v>
      </c>
    </row>
    <row r="106" spans="1:6" ht="17.25" customHeight="1">
      <c r="A106" s="27" t="s">
        <v>131</v>
      </c>
      <c r="B106" s="9" t="s">
        <v>119</v>
      </c>
      <c r="C106" s="9">
        <v>25</v>
      </c>
      <c r="D106" s="9">
        <f t="shared" si="3"/>
        <v>0.25</v>
      </c>
      <c r="E106" s="63">
        <f t="shared" si="6"/>
        <v>0.011339925610087998</v>
      </c>
      <c r="F106" s="63">
        <f t="shared" si="4"/>
        <v>11.339925610087999</v>
      </c>
    </row>
    <row r="107" spans="1:6" ht="17.25" customHeight="1">
      <c r="A107" s="27" t="s">
        <v>132</v>
      </c>
      <c r="B107" s="9" t="s">
        <v>120</v>
      </c>
      <c r="C107" s="9">
        <v>6</v>
      </c>
      <c r="D107" s="9">
        <f t="shared" si="3"/>
        <v>0.06</v>
      </c>
      <c r="E107" s="63">
        <f t="shared" si="6"/>
        <v>0.0027215821464211193</v>
      </c>
      <c r="F107" s="63">
        <f t="shared" si="4"/>
        <v>2.7215821464211194</v>
      </c>
    </row>
    <row r="108" spans="1:6" ht="17.25" customHeight="1">
      <c r="A108" s="27" t="s">
        <v>133</v>
      </c>
      <c r="B108" s="9" t="s">
        <v>121</v>
      </c>
      <c r="C108" s="9">
        <v>40</v>
      </c>
      <c r="D108" s="9">
        <f t="shared" si="3"/>
        <v>0.4</v>
      </c>
      <c r="E108" s="63">
        <f t="shared" si="6"/>
        <v>0.018143880976140798</v>
      </c>
      <c r="F108" s="63">
        <f t="shared" si="4"/>
        <v>18.1438809761408</v>
      </c>
    </row>
    <row r="109" spans="1:6" ht="17.25" customHeight="1">
      <c r="A109" s="27" t="s">
        <v>134</v>
      </c>
      <c r="B109" s="38" t="s">
        <v>122</v>
      </c>
      <c r="C109" s="38">
        <v>300</v>
      </c>
      <c r="D109" s="9">
        <f t="shared" si="3"/>
        <v>3</v>
      </c>
      <c r="E109" s="63">
        <f t="shared" si="6"/>
        <v>0.13607910732105596</v>
      </c>
      <c r="F109" s="63">
        <f t="shared" si="4"/>
        <v>136.07910732105597</v>
      </c>
    </row>
    <row r="110" spans="1:6" ht="17.25" customHeight="1">
      <c r="A110" s="27" t="s">
        <v>135</v>
      </c>
      <c r="B110" s="38" t="s">
        <v>123</v>
      </c>
      <c r="C110" s="38">
        <v>100</v>
      </c>
      <c r="D110" s="9">
        <f t="shared" si="3"/>
        <v>1</v>
      </c>
      <c r="E110" s="63">
        <f t="shared" si="6"/>
        <v>0.04535970244035199</v>
      </c>
      <c r="F110" s="63">
        <f t="shared" si="4"/>
        <v>45.359702440351995</v>
      </c>
    </row>
    <row r="111" spans="1:6" ht="17.25" customHeight="1">
      <c r="A111" s="27" t="s">
        <v>136</v>
      </c>
      <c r="B111" s="38" t="s">
        <v>124</v>
      </c>
      <c r="C111" s="38">
        <v>100</v>
      </c>
      <c r="D111" s="9">
        <f t="shared" si="3"/>
        <v>1</v>
      </c>
      <c r="E111" s="63">
        <f t="shared" si="6"/>
        <v>0.04535970244035199</v>
      </c>
      <c r="F111" s="63">
        <f t="shared" si="4"/>
        <v>45.359702440351995</v>
      </c>
    </row>
    <row r="112" spans="1:6" ht="17.25" customHeight="1">
      <c r="A112" s="27" t="s">
        <v>137</v>
      </c>
      <c r="B112" s="38" t="s">
        <v>124</v>
      </c>
      <c r="C112" s="38">
        <v>100</v>
      </c>
      <c r="D112" s="9">
        <f t="shared" si="3"/>
        <v>1</v>
      </c>
      <c r="E112" s="63">
        <f t="shared" si="6"/>
        <v>0.04535970244035199</v>
      </c>
      <c r="F112" s="63">
        <f t="shared" si="4"/>
        <v>45.359702440351995</v>
      </c>
    </row>
    <row r="113" spans="1:6" ht="17.25" customHeight="1">
      <c r="A113" s="27" t="s">
        <v>138</v>
      </c>
      <c r="B113" s="38" t="s">
        <v>124</v>
      </c>
      <c r="C113" s="38">
        <v>100</v>
      </c>
      <c r="D113" s="9">
        <f t="shared" si="3"/>
        <v>1</v>
      </c>
      <c r="E113" s="63">
        <f t="shared" si="6"/>
        <v>0.04535970244035199</v>
      </c>
      <c r="F113" s="63">
        <f t="shared" si="4"/>
        <v>45.359702440351995</v>
      </c>
    </row>
    <row r="114" spans="1:6" ht="17.25" customHeight="1">
      <c r="A114" s="27" t="s">
        <v>139</v>
      </c>
      <c r="B114" s="38" t="s">
        <v>123</v>
      </c>
      <c r="C114" s="38">
        <v>100</v>
      </c>
      <c r="D114" s="9">
        <f>C114/100</f>
        <v>1</v>
      </c>
      <c r="E114" s="63">
        <f t="shared" si="6"/>
        <v>0.04535970244035199</v>
      </c>
      <c r="F114" s="63">
        <f t="shared" si="4"/>
        <v>45.359702440351995</v>
      </c>
    </row>
    <row r="115" spans="1:6" ht="17.25" customHeight="1">
      <c r="A115" s="80" t="s">
        <v>157</v>
      </c>
      <c r="B115" s="38"/>
      <c r="C115" s="38"/>
      <c r="D115" s="9"/>
      <c r="E115" s="63"/>
      <c r="F115" s="63"/>
    </row>
    <row r="116" spans="1:6" ht="17.25" customHeight="1">
      <c r="A116" s="81" t="s">
        <v>158</v>
      </c>
      <c r="B116" s="38" t="s">
        <v>159</v>
      </c>
      <c r="C116" s="38">
        <v>42</v>
      </c>
      <c r="D116" s="9">
        <f>C116/100</f>
        <v>0.42</v>
      </c>
      <c r="E116" s="63">
        <f>(C116/100)/22.046</f>
        <v>0.019051075024947836</v>
      </c>
      <c r="F116" s="63">
        <f>((C116/100)/22.046)*1000</f>
        <v>19.051075024947835</v>
      </c>
    </row>
    <row r="117" spans="1:6" ht="18" customHeight="1">
      <c r="A117" s="65" t="s">
        <v>24</v>
      </c>
      <c r="B117" s="41"/>
      <c r="C117" s="41"/>
      <c r="D117" s="42"/>
      <c r="E117" s="42"/>
      <c r="F117" s="42"/>
    </row>
    <row r="118" spans="1:6" ht="15.75" customHeight="1">
      <c r="A118" s="43" t="s">
        <v>31</v>
      </c>
      <c r="B118" s="41"/>
      <c r="C118" s="41"/>
      <c r="D118" s="42"/>
      <c r="E118" s="42"/>
      <c r="F118" s="42"/>
    </row>
    <row r="119" spans="1:6" ht="13.5" customHeight="1">
      <c r="A119" s="44" t="s">
        <v>156</v>
      </c>
      <c r="B119" s="41"/>
      <c r="C119" s="41"/>
      <c r="D119" s="42"/>
      <c r="E119" s="42"/>
      <c r="F119" s="42"/>
    </row>
    <row r="120" ht="13.5"/>
    <row r="121" spans="1:6" ht="21" customHeight="1">
      <c r="A121" s="6"/>
      <c r="B121" s="4"/>
      <c r="C121" s="4"/>
      <c r="D121" s="7"/>
      <c r="E121" s="7"/>
      <c r="F121" s="7"/>
    </row>
    <row r="122" spans="1:6" ht="21" customHeight="1">
      <c r="A122" s="6"/>
      <c r="B122" s="4"/>
      <c r="C122" s="4"/>
      <c r="D122" s="7"/>
      <c r="E122" s="7"/>
      <c r="F122" s="7"/>
    </row>
    <row r="123" spans="1:6" ht="21" customHeight="1">
      <c r="A123" s="6"/>
      <c r="B123" s="4"/>
      <c r="C123" s="4"/>
      <c r="D123" s="8"/>
      <c r="E123" s="7"/>
      <c r="F123" s="7"/>
    </row>
    <row r="124" spans="1:6" ht="21" customHeight="1">
      <c r="A124" s="6"/>
      <c r="B124" s="4"/>
      <c r="C124" s="4"/>
      <c r="D124" s="7"/>
      <c r="E124" s="8"/>
      <c r="F124" s="7"/>
    </row>
    <row r="125" spans="1:6" ht="21" customHeight="1">
      <c r="A125" s="6"/>
      <c r="B125" s="4"/>
      <c r="C125" s="4"/>
      <c r="D125" s="7"/>
      <c r="E125" s="7"/>
      <c r="F125" s="7"/>
    </row>
    <row r="126" spans="1:6" ht="21" customHeight="1">
      <c r="A126" s="6"/>
      <c r="B126" s="4"/>
      <c r="C126" s="4"/>
      <c r="D126" s="7"/>
      <c r="E126" s="7"/>
      <c r="F126" s="7"/>
    </row>
    <row r="127" spans="1:6" ht="21" customHeight="1">
      <c r="A127" s="6"/>
      <c r="B127" s="4"/>
      <c r="C127" s="4"/>
      <c r="D127" s="7"/>
      <c r="E127" s="7"/>
      <c r="F127" s="7"/>
    </row>
    <row r="128" spans="1:6" ht="21" customHeight="1">
      <c r="A128" s="6"/>
      <c r="B128" s="4"/>
      <c r="C128" s="4"/>
      <c r="D128" s="7"/>
      <c r="E128" s="7"/>
      <c r="F128" s="8"/>
    </row>
    <row r="129" spans="1:6" ht="21" customHeight="1">
      <c r="A129" s="6"/>
      <c r="B129" s="4"/>
      <c r="C129" s="4"/>
      <c r="D129" s="7"/>
      <c r="E129" s="7"/>
      <c r="F129" s="7"/>
    </row>
    <row r="130" spans="1:6" ht="21" customHeight="1">
      <c r="A130" s="6"/>
      <c r="B130" s="4"/>
      <c r="C130" s="4"/>
      <c r="D130" s="7"/>
      <c r="E130" s="7"/>
      <c r="F130" s="7"/>
    </row>
    <row r="131" spans="1:3" ht="21" customHeight="1">
      <c r="A131" s="6"/>
      <c r="B131" s="4"/>
      <c r="C131" s="4"/>
    </row>
    <row r="132" spans="1:3" ht="27.75" customHeight="1">
      <c r="A132" s="6"/>
      <c r="B132" s="4"/>
      <c r="C132" s="4"/>
    </row>
    <row r="133" spans="1:3" ht="21" customHeight="1">
      <c r="A133" s="6"/>
      <c r="B133" s="4"/>
      <c r="C133" s="4"/>
    </row>
    <row r="134" spans="1:3" ht="21" customHeight="1">
      <c r="A134" s="6"/>
      <c r="B134" s="4"/>
      <c r="C134" s="4"/>
    </row>
    <row r="135" spans="1:3" ht="21" customHeight="1">
      <c r="A135" s="6"/>
      <c r="B135" s="4"/>
      <c r="C135" s="4"/>
    </row>
    <row r="136" spans="1:3" ht="21" customHeight="1">
      <c r="A136" s="6"/>
      <c r="B136" s="4"/>
      <c r="C136" s="4"/>
    </row>
    <row r="137" spans="1:3" ht="21" customHeight="1">
      <c r="A137" s="6"/>
      <c r="B137" s="4"/>
      <c r="C137" s="4"/>
    </row>
    <row r="138" spans="1:3" ht="21" customHeight="1">
      <c r="A138" s="6"/>
      <c r="B138" s="4"/>
      <c r="C138" s="4"/>
    </row>
    <row r="139" spans="1:3" ht="21" customHeight="1">
      <c r="A139" s="6"/>
      <c r="B139" s="4"/>
      <c r="C139" s="4"/>
    </row>
    <row r="140" spans="1:3" ht="21" customHeight="1">
      <c r="A140" s="6"/>
      <c r="B140" s="4"/>
      <c r="C140" s="4"/>
    </row>
    <row r="141" spans="1:3" ht="21" customHeight="1">
      <c r="A141" s="6"/>
      <c r="B141" s="4"/>
      <c r="C141" s="4"/>
    </row>
    <row r="142" spans="1:3" ht="21" customHeight="1">
      <c r="A142" s="6"/>
      <c r="B142" s="4"/>
      <c r="C142" s="4"/>
    </row>
    <row r="143" spans="1:3" ht="16.5" customHeight="1">
      <c r="A143" s="6"/>
      <c r="B143" s="4"/>
      <c r="C143" s="4"/>
    </row>
    <row r="144" spans="1:3" ht="16.5" customHeight="1">
      <c r="A144" s="6"/>
      <c r="B144" s="4"/>
      <c r="C144" s="4"/>
    </row>
    <row r="145" spans="1:3" ht="16.5" customHeight="1">
      <c r="A145" s="6"/>
      <c r="B145" s="4"/>
      <c r="C145" s="4"/>
    </row>
    <row r="146" spans="1:3" ht="16.5" customHeight="1">
      <c r="A146" s="6"/>
      <c r="B146" s="4"/>
      <c r="C146" s="4"/>
    </row>
    <row r="147" spans="1:3" ht="16.5" customHeight="1">
      <c r="A147" s="6"/>
      <c r="B147" s="4"/>
      <c r="C147" s="4"/>
    </row>
    <row r="148" spans="1:3" ht="16.5" customHeight="1">
      <c r="A148" s="6"/>
      <c r="B148" s="4"/>
      <c r="C148" s="4"/>
    </row>
    <row r="149" spans="1:3" ht="16.5" customHeight="1">
      <c r="A149" s="6"/>
      <c r="B149" s="4"/>
      <c r="C149" s="4"/>
    </row>
    <row r="150" spans="1:3" ht="16.5" customHeight="1">
      <c r="A150" s="6"/>
      <c r="B150" s="4"/>
      <c r="C150" s="4"/>
    </row>
    <row r="151" spans="1:3" ht="1.5" customHeight="1" hidden="1">
      <c r="A151" s="6"/>
      <c r="B151" s="4"/>
      <c r="C151" s="4"/>
    </row>
    <row r="152" spans="1:3" ht="16.5" customHeight="1">
      <c r="A152" s="6"/>
      <c r="B152" s="4"/>
      <c r="C152" s="4"/>
    </row>
    <row r="153" spans="1:3" ht="16.5" customHeight="1">
      <c r="A153" s="5"/>
      <c r="B153" s="4"/>
      <c r="C153" s="4"/>
    </row>
    <row r="154" spans="1:3" ht="16.5" customHeight="1">
      <c r="A154" s="5"/>
      <c r="B154" s="4"/>
      <c r="C154" s="4"/>
    </row>
    <row r="155" spans="1:3" ht="16.5" customHeight="1">
      <c r="A155" s="5"/>
      <c r="B155" s="4"/>
      <c r="C155" s="4"/>
    </row>
    <row r="156" spans="1:3" ht="6" customHeight="1">
      <c r="A156" s="5"/>
      <c r="B156" s="4"/>
      <c r="C156" s="4"/>
    </row>
    <row r="157" spans="1:3" ht="16.5" customHeight="1">
      <c r="A157" s="5"/>
      <c r="B157" s="4"/>
      <c r="C157" s="4"/>
    </row>
    <row r="158" spans="1:3" ht="16.5" customHeight="1">
      <c r="A158" s="5"/>
      <c r="B158" s="4"/>
      <c r="C158" s="4"/>
    </row>
    <row r="159" spans="1:3" ht="18.75" customHeight="1">
      <c r="A159" s="5"/>
      <c r="B159" s="4"/>
      <c r="C159" s="4"/>
    </row>
    <row r="160" spans="1:3" ht="13.5">
      <c r="A160" s="5"/>
      <c r="B160" s="4"/>
      <c r="C160" s="4"/>
    </row>
    <row r="161" spans="1:3" ht="13.5">
      <c r="A161" s="5"/>
      <c r="B161" s="4"/>
      <c r="C161" s="4"/>
    </row>
    <row r="162" spans="1:3" ht="13.5">
      <c r="A162" s="5"/>
      <c r="B162" s="4"/>
      <c r="C162" s="4"/>
    </row>
    <row r="163" spans="1:3" ht="13.5">
      <c r="A163" s="5"/>
      <c r="B163" s="4"/>
      <c r="C163" s="4"/>
    </row>
    <row r="164" spans="1:3" ht="13.5">
      <c r="A164" s="5"/>
      <c r="B164" s="4"/>
      <c r="C164" s="4"/>
    </row>
    <row r="165" spans="1:3" ht="13.5">
      <c r="A165" s="5"/>
      <c r="B165" s="4"/>
      <c r="C165" s="4"/>
    </row>
    <row r="166" spans="1:3" ht="13.5">
      <c r="A166" s="5"/>
      <c r="B166" s="4"/>
      <c r="C166" s="4"/>
    </row>
    <row r="167" spans="1:3" ht="13.5">
      <c r="A167" s="5"/>
      <c r="B167" s="4"/>
      <c r="C167" s="4"/>
    </row>
    <row r="168" spans="1:3" ht="13.5">
      <c r="A168" s="5"/>
      <c r="B168" s="4"/>
      <c r="C168" s="4"/>
    </row>
    <row r="169" spans="1:3" ht="13.5">
      <c r="A169" s="5"/>
      <c r="B169" s="4"/>
      <c r="C169" s="4"/>
    </row>
    <row r="170" spans="1:3" ht="13.5">
      <c r="A170" s="5"/>
      <c r="B170" s="4"/>
      <c r="C170" s="4"/>
    </row>
    <row r="171" spans="1:3" ht="13.5">
      <c r="A171" s="5"/>
      <c r="B171" s="4"/>
      <c r="C171" s="4"/>
    </row>
    <row r="172" spans="1:3" ht="13.5">
      <c r="A172" s="5"/>
      <c r="B172" s="4"/>
      <c r="C172" s="4"/>
    </row>
    <row r="173" spans="1:3" ht="13.5">
      <c r="A173" s="5"/>
      <c r="B173" s="4"/>
      <c r="C173" s="4"/>
    </row>
    <row r="174" spans="1:3" ht="13.5">
      <c r="A174" s="5"/>
      <c r="B174" s="4"/>
      <c r="C174" s="4"/>
    </row>
    <row r="175" spans="1:3" ht="13.5">
      <c r="A175" s="5"/>
      <c r="B175" s="4"/>
      <c r="C175" s="4"/>
    </row>
    <row r="176" spans="1:3" ht="13.5">
      <c r="A176" s="5"/>
      <c r="B176" s="4"/>
      <c r="C176" s="4"/>
    </row>
    <row r="177" spans="1:3" ht="13.5">
      <c r="A177" s="5"/>
      <c r="B177" s="4"/>
      <c r="C177" s="4"/>
    </row>
    <row r="178" spans="1:3" ht="13.5">
      <c r="A178" s="5"/>
      <c r="B178" s="4"/>
      <c r="C178" s="4"/>
    </row>
    <row r="179" spans="1:3" ht="13.5">
      <c r="A179" s="5"/>
      <c r="B179" s="4"/>
      <c r="C179" s="4"/>
    </row>
    <row r="180" spans="1:3" ht="13.5">
      <c r="A180" s="5"/>
      <c r="B180" s="4"/>
      <c r="C180" s="4"/>
    </row>
    <row r="181" spans="1:3" ht="13.5">
      <c r="A181" s="5"/>
      <c r="B181" s="4"/>
      <c r="C181" s="4"/>
    </row>
    <row r="182" spans="1:3" ht="13.5">
      <c r="A182" s="5"/>
      <c r="B182" s="4"/>
      <c r="C182" s="4"/>
    </row>
    <row r="183" spans="1:3" ht="13.5">
      <c r="A183" s="5"/>
      <c r="B183" s="4"/>
      <c r="C183" s="4"/>
    </row>
    <row r="184" spans="1:3" ht="13.5">
      <c r="A184" s="5"/>
      <c r="B184" s="4"/>
      <c r="C184" s="4"/>
    </row>
    <row r="185" spans="1:3" ht="13.5">
      <c r="A185" s="5"/>
      <c r="B185" s="4"/>
      <c r="C185" s="4"/>
    </row>
    <row r="186" spans="1:3" ht="13.5">
      <c r="A186" s="5"/>
      <c r="B186" s="4"/>
      <c r="C186" s="4"/>
    </row>
    <row r="187" spans="1:3" ht="13.5">
      <c r="A187" s="5"/>
      <c r="B187" s="4"/>
      <c r="C187" s="4"/>
    </row>
    <row r="188" spans="1:3" ht="13.5">
      <c r="A188" s="5"/>
      <c r="B188" s="4"/>
      <c r="C188" s="4"/>
    </row>
    <row r="189" spans="1:3" ht="13.5">
      <c r="A189" s="5"/>
      <c r="B189" s="4"/>
      <c r="C189" s="4"/>
    </row>
    <row r="190" spans="1:3" ht="13.5">
      <c r="A190" s="5"/>
      <c r="B190" s="4"/>
      <c r="C190" s="4"/>
    </row>
    <row r="191" spans="1:3" ht="13.5">
      <c r="A191" s="5"/>
      <c r="B191" s="4"/>
      <c r="C191" s="4"/>
    </row>
    <row r="192" spans="1:3" ht="13.5">
      <c r="A192" s="5"/>
      <c r="B192" s="4"/>
      <c r="C192" s="4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</sheetData>
  <sheetProtection/>
  <mergeCells count="6">
    <mergeCell ref="C6:F6"/>
    <mergeCell ref="A1:F1"/>
    <mergeCell ref="A3:F3"/>
    <mergeCell ref="A4:F4"/>
    <mergeCell ref="A2:F2"/>
    <mergeCell ref="B6:B7"/>
  </mergeCells>
  <printOptions/>
  <pageMargins left="0.76" right="0.11811023622047245" top="0.18" bottom="0.47" header="0" footer="0.35433070866141736"/>
  <pageSetup horizontalDpi="300" verticalDpi="300" orientation="landscape" scale="90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9"/>
  <sheetViews>
    <sheetView zoomScalePageLayoutView="0" workbookViewId="0" topLeftCell="A34">
      <selection activeCell="O52" sqref="O52"/>
    </sheetView>
  </sheetViews>
  <sheetFormatPr defaultColWidth="11.421875" defaultRowHeight="12.75"/>
  <cols>
    <col min="1" max="1" width="5.00390625" style="1" customWidth="1"/>
    <col min="2" max="2" width="0.42578125" style="1" customWidth="1"/>
    <col min="3" max="3" width="10.57421875" style="1" customWidth="1"/>
    <col min="4" max="4" width="0.9921875" style="1" customWidth="1"/>
    <col min="5" max="5" width="14.00390625" style="1" customWidth="1"/>
    <col min="6" max="6" width="8.7109375" style="1" customWidth="1"/>
    <col min="7" max="7" width="9.8515625" style="1" customWidth="1"/>
    <col min="8" max="8" width="2.00390625" style="1" customWidth="1"/>
    <col min="9" max="9" width="11.7109375" style="1" customWidth="1"/>
    <col min="10" max="10" width="0.9921875" style="1" customWidth="1"/>
    <col min="11" max="11" width="11.421875" style="1" customWidth="1"/>
    <col min="12" max="12" width="6.140625" style="1" customWidth="1"/>
    <col min="13" max="13" width="11.421875" style="1" customWidth="1"/>
    <col min="14" max="14" width="20.7109375" style="1" customWidth="1"/>
    <col min="15" max="15" width="11.421875" style="1" customWidth="1"/>
    <col min="16" max="16" width="8.28125" style="1" customWidth="1"/>
    <col min="17" max="17" width="0.2890625" style="1" customWidth="1"/>
    <col min="18" max="16384" width="11.421875" style="1" customWidth="1"/>
  </cols>
  <sheetData>
    <row r="1" spans="3:16" ht="24.75" customHeight="1">
      <c r="C1" s="90" t="s">
        <v>153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3:16" ht="7.5" customHeight="1" thickBot="1"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2:17" ht="3.75" customHeight="1">
      <c r="B3" s="67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67"/>
    </row>
    <row r="4" spans="2:17" ht="3.75" customHeight="1">
      <c r="B4" s="67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67"/>
    </row>
    <row r="5" spans="2:17" ht="13.5">
      <c r="B5" s="67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67"/>
    </row>
    <row r="6" spans="2:17" ht="13.5">
      <c r="B6" s="67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67"/>
    </row>
    <row r="7" spans="2:17" ht="13.5">
      <c r="B7" s="67"/>
      <c r="C7" s="72"/>
      <c r="D7" s="72"/>
      <c r="E7" s="73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67"/>
    </row>
    <row r="8" spans="2:17" ht="13.5">
      <c r="B8" s="6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67"/>
    </row>
    <row r="9" spans="2:17" ht="13.5">
      <c r="B9" s="6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67"/>
    </row>
    <row r="10" spans="2:17" ht="13.5">
      <c r="B10" s="67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67"/>
    </row>
    <row r="11" spans="2:17" ht="13.5">
      <c r="B11" s="67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67"/>
    </row>
    <row r="12" spans="2:17" ht="13.5">
      <c r="B12" s="67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67"/>
    </row>
    <row r="13" spans="2:17" ht="13.5">
      <c r="B13" s="67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67"/>
    </row>
    <row r="14" spans="2:17" ht="13.5">
      <c r="B14" s="67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67"/>
    </row>
    <row r="15" spans="2:17" ht="13.5">
      <c r="B15" s="67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67"/>
    </row>
    <row r="16" spans="2:17" ht="13.5">
      <c r="B16" s="67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67"/>
    </row>
    <row r="17" spans="2:17" ht="13.5"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67"/>
    </row>
    <row r="18" spans="2:17" ht="13.5">
      <c r="B18" s="67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67"/>
    </row>
    <row r="19" spans="2:17" ht="13.5">
      <c r="B19" s="67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67"/>
    </row>
    <row r="20" spans="2:17" ht="13.5">
      <c r="B20" s="67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67"/>
    </row>
    <row r="21" spans="2:17" ht="13.5">
      <c r="B21" s="67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67"/>
    </row>
    <row r="22" spans="2:17" ht="13.5">
      <c r="B22" s="67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67"/>
    </row>
    <row r="23" spans="2:17" ht="13.5">
      <c r="B23" s="67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67"/>
    </row>
    <row r="24" spans="2:17" ht="9" customHeight="1">
      <c r="B24" s="67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67"/>
    </row>
    <row r="25" spans="2:17" ht="11.25" customHeight="1"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67"/>
    </row>
    <row r="26" spans="2:17" ht="13.5">
      <c r="B26" s="67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67"/>
    </row>
    <row r="27" spans="2:17" ht="13.5">
      <c r="B27" s="67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67"/>
    </row>
    <row r="28" spans="2:17" ht="13.5">
      <c r="B28" s="67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7"/>
    </row>
    <row r="29" spans="2:17" ht="13.5">
      <c r="B29" s="67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67"/>
    </row>
    <row r="30" spans="2:17" ht="13.5">
      <c r="B30" s="67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67"/>
    </row>
    <row r="31" spans="2:17" ht="13.5">
      <c r="B31" s="67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67"/>
    </row>
    <row r="32" spans="2:17" ht="13.5">
      <c r="B32" s="67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67"/>
    </row>
    <row r="33" spans="2:17" ht="13.5">
      <c r="B33" s="67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67"/>
    </row>
    <row r="34" spans="2:17" ht="13.5">
      <c r="B34" s="67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67"/>
    </row>
    <row r="35" spans="2:17" ht="20.25" customHeight="1">
      <c r="B35" s="67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67"/>
    </row>
    <row r="36" spans="2:17" ht="13.5">
      <c r="B36" s="67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67"/>
    </row>
    <row r="37" spans="2:17" ht="13.5">
      <c r="B37" s="67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67"/>
    </row>
    <row r="38" spans="2:17" ht="13.5">
      <c r="B38" s="67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67"/>
    </row>
    <row r="39" spans="2:17" ht="13.5">
      <c r="B39" s="67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67"/>
    </row>
    <row r="40" spans="2:17" ht="13.5">
      <c r="B40" s="67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67"/>
    </row>
    <row r="41" spans="2:17" ht="13.5">
      <c r="B41" s="67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67"/>
    </row>
    <row r="42" spans="2:17" ht="13.5">
      <c r="B42" s="67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67"/>
    </row>
    <row r="43" spans="2:17" ht="13.5">
      <c r="B43" s="67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67"/>
    </row>
    <row r="44" spans="2:17" ht="13.5">
      <c r="B44" s="67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67"/>
    </row>
    <row r="45" spans="2:17" ht="3" customHeight="1">
      <c r="B45" s="67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67"/>
    </row>
    <row r="46" spans="2:17" ht="2.25" customHeight="1">
      <c r="B46" s="67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67"/>
    </row>
    <row r="116" ht="13.5">
      <c r="C116" s="68"/>
    </row>
    <row r="117" ht="15.75">
      <c r="C117" s="69"/>
    </row>
    <row r="118" ht="13.5">
      <c r="C118" s="70"/>
    </row>
    <row r="119" ht="13.5">
      <c r="C119" s="71"/>
    </row>
  </sheetData>
  <sheetProtection/>
  <mergeCells count="1">
    <mergeCell ref="C1:P1"/>
  </mergeCells>
  <printOptions/>
  <pageMargins left="1.16" right="0.03937007874015748" top="0.74" bottom="0.11811023622047245" header="0.2755905511811024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rodriguez</dc:creator>
  <cp:keywords/>
  <dc:description/>
  <cp:lastModifiedBy>Maria Amezquita</cp:lastModifiedBy>
  <cp:lastPrinted>2014-07-02T20:38:44Z</cp:lastPrinted>
  <dcterms:created xsi:type="dcterms:W3CDTF">2010-04-26T13:25:15Z</dcterms:created>
  <dcterms:modified xsi:type="dcterms:W3CDTF">2014-07-02T20:38:47Z</dcterms:modified>
  <cp:category/>
  <cp:version/>
  <cp:contentType/>
  <cp:contentStatus/>
</cp:coreProperties>
</file>