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elacruz.AGRICULTURA\Desktop\"/>
    </mc:Choice>
  </mc:AlternateContent>
  <xr:revisionPtr revIDLastSave="0" documentId="8_{F32C80ED-C12A-43B3-9B5F-1856CB498B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Hoja1!$A$1:$O$43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" i="1" l="1"/>
  <c r="Q34" i="1"/>
  <c r="P34" i="1"/>
  <c r="Q32" i="1"/>
  <c r="Q38" i="1" s="1"/>
  <c r="P32" i="1"/>
  <c r="Q17" i="1"/>
  <c r="P17" i="1"/>
  <c r="P38" i="1" s="1"/>
  <c r="P18" i="1"/>
  <c r="O38" i="1"/>
  <c r="N38" i="1"/>
  <c r="M38" i="1" l="1"/>
  <c r="L38" i="1" l="1"/>
  <c r="B38" i="1"/>
  <c r="C38" i="1"/>
  <c r="D38" i="1"/>
  <c r="E38" i="1"/>
  <c r="F38" i="1"/>
  <c r="G38" i="1"/>
  <c r="I38" i="1"/>
  <c r="J38" i="1"/>
  <c r="K38" i="1"/>
  <c r="H38" i="1"/>
</calcChain>
</file>

<file path=xl/sharedStrings.xml><?xml version="1.0" encoding="utf-8"?>
<sst xmlns="http://schemas.openxmlformats.org/spreadsheetml/2006/main" count="54" uniqueCount="40">
  <si>
    <t>Viceministerio de Planificación Agropecuario y Agropecuario</t>
  </si>
  <si>
    <t>Departamento de Economía Agropecuaria y Estadísticas</t>
  </si>
  <si>
    <t>Provincias</t>
  </si>
  <si>
    <t>(Tareas)</t>
  </si>
  <si>
    <t>(RD$)</t>
  </si>
  <si>
    <t>Santo Domingo</t>
  </si>
  <si>
    <t>Monte Plata</t>
  </si>
  <si>
    <t>Hato Mayor</t>
  </si>
  <si>
    <t>El Seybo</t>
  </si>
  <si>
    <t>San Juan de la Maguana</t>
  </si>
  <si>
    <t>Barahona</t>
  </si>
  <si>
    <t>Santiago Rodríguez</t>
  </si>
  <si>
    <t>Dajabón</t>
  </si>
  <si>
    <t>Puerto Plata</t>
  </si>
  <si>
    <t>San Cristóbal</t>
  </si>
  <si>
    <t>San José de Ocoa</t>
  </si>
  <si>
    <t>Azua</t>
  </si>
  <si>
    <t>Samaná</t>
  </si>
  <si>
    <t>TOTAL</t>
  </si>
  <si>
    <r>
      <t>La Vega (</t>
    </r>
    <r>
      <rPr>
        <b/>
        <sz val="12"/>
        <color theme="1"/>
        <rFont val="Calibri"/>
        <family val="2"/>
        <scheme val="minor"/>
      </rPr>
      <t>Constanza</t>
    </r>
    <r>
      <rPr>
        <sz val="12"/>
        <color theme="1"/>
        <rFont val="Calibri"/>
        <family val="2"/>
        <scheme val="minor"/>
      </rPr>
      <t>)</t>
    </r>
  </si>
  <si>
    <r>
      <t>Elías Piña (</t>
    </r>
    <r>
      <rPr>
        <b/>
        <sz val="12"/>
        <color theme="1"/>
        <rFont val="Calibri"/>
        <family val="2"/>
        <scheme val="minor"/>
      </rPr>
      <t>Comendador</t>
    </r>
    <r>
      <rPr>
        <sz val="12"/>
        <color theme="1"/>
        <rFont val="Calibri"/>
        <family val="2"/>
        <scheme val="minor"/>
      </rPr>
      <t>)</t>
    </r>
  </si>
  <si>
    <r>
      <t>La Altagracia (</t>
    </r>
    <r>
      <rPr>
        <b/>
        <sz val="12"/>
        <color theme="1"/>
        <rFont val="Calibri"/>
        <family val="2"/>
        <scheme val="minor"/>
      </rPr>
      <t>Higuey</t>
    </r>
    <r>
      <rPr>
        <sz val="12"/>
        <color theme="1"/>
        <rFont val="Calibri"/>
        <family val="2"/>
        <scheme val="minor"/>
      </rPr>
      <t>)</t>
    </r>
  </si>
  <si>
    <r>
      <t>Sánchez Ramírez (</t>
    </r>
    <r>
      <rPr>
        <b/>
        <sz val="12"/>
        <color theme="1"/>
        <rFont val="Calibri"/>
        <family val="2"/>
        <scheme val="minor"/>
      </rPr>
      <t>Cotuí</t>
    </r>
    <r>
      <rPr>
        <sz val="12"/>
        <color theme="1"/>
        <rFont val="Calibri"/>
        <family val="2"/>
        <scheme val="minor"/>
      </rPr>
      <t>)</t>
    </r>
  </si>
  <si>
    <r>
      <t>Peravia (</t>
    </r>
    <r>
      <rPr>
        <b/>
        <sz val="12"/>
        <color theme="1"/>
        <rFont val="Calibri"/>
        <family val="2"/>
        <scheme val="minor"/>
      </rPr>
      <t>Bani</t>
    </r>
    <r>
      <rPr>
        <sz val="12"/>
        <color theme="1"/>
        <rFont val="Calibri"/>
        <family val="2"/>
        <scheme val="minor"/>
      </rPr>
      <t>)</t>
    </r>
  </si>
  <si>
    <r>
      <t xml:space="preserve">Monseñor Nouel ( </t>
    </r>
    <r>
      <rPr>
        <b/>
        <sz val="12"/>
        <color theme="1"/>
        <rFont val="Calibri"/>
        <family val="2"/>
        <scheme val="minor"/>
      </rPr>
      <t>Bonao</t>
    </r>
    <r>
      <rPr>
        <sz val="12"/>
        <color theme="1"/>
        <rFont val="Calibri"/>
        <family val="2"/>
        <scheme val="minor"/>
      </rPr>
      <t>)</t>
    </r>
  </si>
  <si>
    <r>
      <t>Hermanas Mirabal  (</t>
    </r>
    <r>
      <rPr>
        <b/>
        <sz val="12"/>
        <color theme="1"/>
        <rFont val="Calibri"/>
        <family val="2"/>
        <scheme val="minor"/>
      </rPr>
      <t>Salcedo)</t>
    </r>
  </si>
  <si>
    <r>
      <t xml:space="preserve">Espaillat ( </t>
    </r>
    <r>
      <rPr>
        <b/>
        <sz val="12"/>
        <color theme="1"/>
        <rFont val="Calibri"/>
        <family val="2"/>
        <scheme val="minor"/>
      </rPr>
      <t>Moca</t>
    </r>
    <r>
      <rPr>
        <sz val="12"/>
        <color theme="1"/>
        <rFont val="Calibri"/>
        <family val="2"/>
        <scheme val="minor"/>
      </rPr>
      <t xml:space="preserve"> )</t>
    </r>
  </si>
  <si>
    <r>
      <t>María Trinidad Sánchez (</t>
    </r>
    <r>
      <rPr>
        <b/>
        <sz val="12"/>
        <color theme="1"/>
        <rFont val="Calibri"/>
        <family val="2"/>
        <scheme val="minor"/>
      </rPr>
      <t xml:space="preserve"> Nagua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Rio San Juan)</t>
    </r>
  </si>
  <si>
    <t>Montecristi</t>
  </si>
  <si>
    <r>
      <t>Santiago (</t>
    </r>
    <r>
      <rPr>
        <b/>
        <sz val="12"/>
        <color theme="1"/>
        <rFont val="Calibri"/>
        <family val="2"/>
        <scheme val="minor"/>
      </rPr>
      <t>San José de las Matas</t>
    </r>
    <r>
      <rPr>
        <sz val="12"/>
        <color theme="1"/>
        <rFont val="Calibri"/>
        <family val="2"/>
        <scheme val="minor"/>
      </rPr>
      <t>)</t>
    </r>
  </si>
  <si>
    <r>
      <t>Bahoruco (</t>
    </r>
    <r>
      <rPr>
        <b/>
        <sz val="12"/>
        <color theme="1"/>
        <rFont val="Calibri"/>
        <family val="2"/>
        <scheme val="minor"/>
      </rPr>
      <t>Neiba</t>
    </r>
    <r>
      <rPr>
        <sz val="12"/>
        <color theme="1"/>
        <rFont val="Calibri"/>
        <family val="2"/>
        <scheme val="minor"/>
      </rPr>
      <t>)</t>
    </r>
  </si>
  <si>
    <t xml:space="preserve">     Superficie Ejecutada y Créditos Desembolsados del Banco Agrícola por Provincias, </t>
  </si>
  <si>
    <t>2022*</t>
  </si>
  <si>
    <t>*Datos preliminares.</t>
  </si>
  <si>
    <t>2023*</t>
  </si>
  <si>
    <t>Valverde de Mao</t>
  </si>
  <si>
    <t>2016 - 2023 ( Superficie en Tareas y Desembolsos en RD $ )</t>
  </si>
  <si>
    <r>
      <t>Duarte (</t>
    </r>
    <r>
      <rPr>
        <b/>
        <sz val="12"/>
        <color theme="1"/>
        <rFont val="Calibri"/>
        <family val="2"/>
        <scheme val="minor"/>
      </rPr>
      <t>Villa Riva, Arenoso, San Fco de Macorís)</t>
    </r>
  </si>
  <si>
    <t xml:space="preserve">                  Elaborado: Ministerio de Agricultura de la República Dominicana.  Departamento de Economía Agropecuaria y Estadísticas, 2024.</t>
  </si>
  <si>
    <r>
      <t xml:space="preserve">FUENTE: </t>
    </r>
    <r>
      <rPr>
        <sz val="10"/>
        <rFont val="Calibri"/>
        <family val="2"/>
        <scheme val="minor"/>
      </rPr>
      <t xml:space="preserve"> Banco Agrícola de la República Dominicana.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</si>
</sst>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Times New Roman"/>
      <family val="1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9"/>
      <name val="Arial Narrow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0" fontId="5" fillId="0" borderId="0"/>
  </cellStyleXfs>
  <cellXfs count="5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7" fillId="0" borderId="0" xfId="0" applyFont="1"/>
    <xf numFmtId="0" fontId="8" fillId="4" borderId="2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37" fontId="9" fillId="3" borderId="0" xfId="1" applyNumberFormat="1" applyFont="1" applyFill="1" applyBorder="1" applyAlignment="1">
      <alignment horizontal="right" vertical="center"/>
    </xf>
    <xf numFmtId="37" fontId="9" fillId="2" borderId="0" xfId="1" applyNumberFormat="1" applyFont="1" applyFill="1" applyBorder="1" applyAlignment="1">
      <alignment horizontal="right" vertical="center"/>
    </xf>
    <xf numFmtId="0" fontId="7" fillId="2" borderId="0" xfId="0" applyFont="1" applyFill="1"/>
    <xf numFmtId="0" fontId="12" fillId="2" borderId="7" xfId="0" applyFont="1" applyFill="1" applyBorder="1" applyAlignment="1">
      <alignment horizontal="left"/>
    </xf>
    <xf numFmtId="37" fontId="13" fillId="2" borderId="7" xfId="1" applyNumberFormat="1" applyFont="1" applyFill="1" applyBorder="1" applyAlignment="1">
      <alignment horizontal="right" vertical="center"/>
    </xf>
    <xf numFmtId="0" fontId="14" fillId="5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" fontId="11" fillId="2" borderId="0" xfId="0" applyNumberFormat="1" applyFont="1" applyFill="1" applyAlignment="1">
      <alignment horizontal="right" vertical="top" indent="1" shrinkToFit="1"/>
    </xf>
    <xf numFmtId="164" fontId="3" fillId="2" borderId="0" xfId="1" applyNumberFormat="1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37" fontId="9" fillId="2" borderId="0" xfId="2" applyNumberFormat="1" applyFont="1" applyFill="1" applyBorder="1" applyAlignment="1">
      <alignment vertical="center"/>
    </xf>
    <xf numFmtId="37" fontId="7" fillId="2" borderId="0" xfId="0" applyNumberFormat="1" applyFont="1" applyFill="1"/>
    <xf numFmtId="164" fontId="9" fillId="2" borderId="0" xfId="1" applyNumberFormat="1" applyFont="1" applyFill="1" applyBorder="1" applyAlignment="1">
      <alignment vertical="center"/>
    </xf>
    <xf numFmtId="164" fontId="7" fillId="2" borderId="0" xfId="1" applyNumberFormat="1" applyFont="1" applyFill="1"/>
    <xf numFmtId="164" fontId="3" fillId="2" borderId="0" xfId="0" applyNumberFormat="1" applyFont="1" applyFill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37" fontId="9" fillId="2" borderId="7" xfId="1" applyNumberFormat="1" applyFont="1" applyFill="1" applyBorder="1" applyAlignment="1">
      <alignment horizontal="right" vertical="center"/>
    </xf>
    <xf numFmtId="37" fontId="9" fillId="2" borderId="7" xfId="2" applyNumberFormat="1" applyFont="1" applyFill="1" applyBorder="1" applyAlignment="1">
      <alignment vertical="center"/>
    </xf>
    <xf numFmtId="164" fontId="9" fillId="2" borderId="7" xfId="1" applyNumberFormat="1" applyFont="1" applyFill="1" applyBorder="1" applyAlignment="1">
      <alignment horizontal="right" vertical="center"/>
    </xf>
    <xf numFmtId="164" fontId="9" fillId="2" borderId="7" xfId="1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indent="1"/>
    </xf>
    <xf numFmtId="0" fontId="8" fillId="4" borderId="5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1" fontId="6" fillId="2" borderId="0" xfId="3" applyNumberFormat="1" applyFont="1" applyFill="1" applyAlignment="1">
      <alignment horizontal="center" wrapText="1"/>
    </xf>
    <xf numFmtId="0" fontId="8" fillId="4" borderId="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6" fillId="2" borderId="0" xfId="0" applyFont="1" applyFill="1"/>
    <xf numFmtId="0" fontId="18" fillId="2" borderId="0" xfId="0" applyFont="1" applyFill="1"/>
    <xf numFmtId="0" fontId="16" fillId="2" borderId="0" xfId="0" applyFont="1" applyFill="1" applyAlignment="1">
      <alignment horizontal="center"/>
    </xf>
    <xf numFmtId="43" fontId="18" fillId="2" borderId="0" xfId="1" applyFont="1" applyFill="1"/>
    <xf numFmtId="164" fontId="18" fillId="2" borderId="0" xfId="1" applyNumberFormat="1" applyFont="1" applyFill="1"/>
    <xf numFmtId="0" fontId="17" fillId="2" borderId="0" xfId="0" applyFont="1" applyFill="1"/>
    <xf numFmtId="0" fontId="18" fillId="0" borderId="0" xfId="0" applyFont="1"/>
    <xf numFmtId="3" fontId="16" fillId="2" borderId="0" xfId="0" applyNumberFormat="1" applyFont="1" applyFill="1" applyAlignment="1">
      <alignment horizontal="center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Normal_Hoja1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466726</xdr:colOff>
      <xdr:row>0</xdr:row>
      <xdr:rowOff>57150</xdr:rowOff>
    </xdr:from>
    <xdr:to>
      <xdr:col>9</xdr:col>
      <xdr:colOff>304800</xdr:colOff>
      <xdr:row>4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92059A-792B-4733-ACC1-B1D6DB8E0A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1" y="257175"/>
          <a:ext cx="2019299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6"/>
  <sheetViews>
    <sheetView tabSelected="1" workbookViewId="0">
      <selection activeCell="C4" sqref="C4"/>
    </sheetView>
  </sheetViews>
  <sheetFormatPr baseColWidth="10" defaultRowHeight="15.75" x14ac:dyDescent="0.25"/>
  <cols>
    <col min="1" max="1" width="40" style="2" customWidth="1"/>
    <col min="2" max="2" width="11.7109375" style="2" customWidth="1"/>
    <col min="3" max="3" width="16.140625" style="2" customWidth="1"/>
    <col min="4" max="4" width="11.7109375" style="2" customWidth="1"/>
    <col min="5" max="5" width="16.140625" style="2" customWidth="1"/>
    <col min="6" max="6" width="11.7109375" style="2" customWidth="1"/>
    <col min="7" max="7" width="17" style="2" customWidth="1"/>
    <col min="8" max="8" width="14.5703125" style="2" customWidth="1"/>
    <col min="9" max="9" width="18.140625" style="2" customWidth="1"/>
    <col min="10" max="10" width="14.42578125" style="2" customWidth="1"/>
    <col min="11" max="11" width="17.28515625" style="2" customWidth="1"/>
    <col min="12" max="12" width="15.7109375" style="2" customWidth="1"/>
    <col min="13" max="13" width="19.42578125" style="2" customWidth="1"/>
    <col min="14" max="14" width="14.42578125" style="2" bestFit="1" customWidth="1"/>
    <col min="15" max="15" width="19.7109375" style="2" bestFit="1" customWidth="1"/>
    <col min="16" max="16" width="14.42578125" style="2" bestFit="1" customWidth="1"/>
    <col min="17" max="17" width="19.7109375" style="2" bestFit="1" customWidth="1"/>
    <col min="18" max="16384" width="11.42578125" style="2"/>
  </cols>
  <sheetData>
    <row r="1" spans="1:30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30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30" ht="15.75" customHeight="1" x14ac:dyDescent="0.25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14"/>
      <c r="S5" s="14"/>
      <c r="T5" s="14"/>
      <c r="U5" s="14"/>
      <c r="V5" s="14"/>
      <c r="W5" s="14"/>
      <c r="X5" s="14"/>
    </row>
    <row r="6" spans="1:30" ht="15.75" customHeight="1" x14ac:dyDescent="0.25">
      <c r="A6" s="36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14"/>
      <c r="S6" s="14"/>
      <c r="T6" s="14"/>
      <c r="U6" s="14"/>
      <c r="V6" s="14"/>
      <c r="W6" s="14"/>
      <c r="X6" s="14"/>
    </row>
    <row r="7" spans="1:30" x14ac:dyDescent="0.25">
      <c r="A7" s="42" t="s">
        <v>31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14"/>
      <c r="S7" s="14"/>
      <c r="T7" s="14"/>
      <c r="U7" s="14"/>
      <c r="V7" s="14"/>
      <c r="W7" s="14"/>
      <c r="X7" s="14"/>
    </row>
    <row r="8" spans="1:30" x14ac:dyDescent="0.25">
      <c r="A8" s="41" t="s">
        <v>36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14"/>
      <c r="S8" s="14"/>
      <c r="T8" s="14"/>
      <c r="U8" s="14"/>
      <c r="V8" s="14"/>
      <c r="W8" s="14"/>
      <c r="X8" s="14"/>
    </row>
    <row r="9" spans="1:30" x14ac:dyDescent="0.25">
      <c r="A9" s="37" t="s">
        <v>2</v>
      </c>
      <c r="B9" s="34">
        <v>2016</v>
      </c>
      <c r="C9" s="35"/>
      <c r="D9" s="34">
        <v>2017</v>
      </c>
      <c r="E9" s="35"/>
      <c r="F9" s="34">
        <v>2018</v>
      </c>
      <c r="G9" s="35"/>
      <c r="H9" s="34">
        <v>2019</v>
      </c>
      <c r="I9" s="35"/>
      <c r="J9" s="34">
        <v>2020</v>
      </c>
      <c r="K9" s="35"/>
      <c r="L9" s="34">
        <v>2021</v>
      </c>
      <c r="M9" s="35"/>
      <c r="N9" s="34" t="s">
        <v>32</v>
      </c>
      <c r="O9" s="35"/>
      <c r="P9" s="34" t="s">
        <v>34</v>
      </c>
      <c r="Q9" s="35"/>
      <c r="R9" s="14"/>
      <c r="S9" s="14"/>
      <c r="T9" s="14"/>
      <c r="U9" s="14"/>
      <c r="V9" s="14"/>
      <c r="W9" s="14"/>
      <c r="X9" s="14"/>
    </row>
    <row r="10" spans="1:30" ht="17.25" customHeight="1" x14ac:dyDescent="0.25">
      <c r="A10" s="38"/>
      <c r="B10" s="3" t="s">
        <v>3</v>
      </c>
      <c r="C10" s="4" t="s">
        <v>4</v>
      </c>
      <c r="D10" s="3" t="s">
        <v>3</v>
      </c>
      <c r="E10" s="4" t="s">
        <v>4</v>
      </c>
      <c r="F10" s="39" t="s">
        <v>3</v>
      </c>
      <c r="G10" s="40" t="s">
        <v>4</v>
      </c>
      <c r="H10" s="29" t="s">
        <v>3</v>
      </c>
      <c r="I10" s="5" t="s">
        <v>4</v>
      </c>
      <c r="J10" s="5" t="s">
        <v>3</v>
      </c>
      <c r="K10" s="4" t="s">
        <v>4</v>
      </c>
      <c r="L10" s="5" t="s">
        <v>3</v>
      </c>
      <c r="M10" s="4" t="s">
        <v>4</v>
      </c>
      <c r="N10" s="5" t="s">
        <v>3</v>
      </c>
      <c r="O10" s="4" t="s">
        <v>4</v>
      </c>
      <c r="P10" s="5" t="s">
        <v>3</v>
      </c>
      <c r="Q10" s="4" t="s">
        <v>4</v>
      </c>
      <c r="R10" s="14"/>
      <c r="S10" s="14"/>
      <c r="T10" s="14"/>
      <c r="U10" s="14"/>
      <c r="V10" s="14"/>
      <c r="W10" s="14"/>
      <c r="X10" s="14"/>
    </row>
    <row r="11" spans="1:30" x14ac:dyDescent="0.25">
      <c r="A11" s="6" t="s">
        <v>5</v>
      </c>
      <c r="B11" s="7">
        <v>18873</v>
      </c>
      <c r="C11" s="7">
        <v>917418553</v>
      </c>
      <c r="D11" s="7">
        <v>30716</v>
      </c>
      <c r="E11" s="7">
        <v>1876809658</v>
      </c>
      <c r="F11" s="8">
        <v>15606</v>
      </c>
      <c r="G11" s="8">
        <v>2389603276</v>
      </c>
      <c r="H11" s="8">
        <v>6051</v>
      </c>
      <c r="I11" s="18">
        <v>2567749236</v>
      </c>
      <c r="J11" s="20">
        <v>7716</v>
      </c>
      <c r="K11" s="20">
        <v>1919116160</v>
      </c>
      <c r="L11" s="20">
        <v>13964</v>
      </c>
      <c r="M11" s="20">
        <v>4330393661</v>
      </c>
      <c r="N11" s="23">
        <v>19984</v>
      </c>
      <c r="O11" s="23">
        <v>2344527818.3000002</v>
      </c>
      <c r="P11" s="23">
        <v>2043</v>
      </c>
      <c r="Q11" s="23">
        <v>88121111</v>
      </c>
      <c r="R11" s="14"/>
      <c r="S11" s="14"/>
      <c r="T11" s="14"/>
      <c r="U11" s="14"/>
      <c r="V11" s="14"/>
      <c r="W11" s="14"/>
      <c r="X11" s="14"/>
    </row>
    <row r="12" spans="1:30" x14ac:dyDescent="0.25">
      <c r="A12" s="6" t="s">
        <v>6</v>
      </c>
      <c r="B12" s="7">
        <v>30803</v>
      </c>
      <c r="C12" s="7">
        <v>779968773</v>
      </c>
      <c r="D12" s="7">
        <v>24186</v>
      </c>
      <c r="E12" s="7">
        <v>1244180366</v>
      </c>
      <c r="F12" s="8">
        <v>36712</v>
      </c>
      <c r="G12" s="8">
        <v>1864416866</v>
      </c>
      <c r="H12" s="8">
        <v>36715</v>
      </c>
      <c r="I12" s="18">
        <v>1947406283</v>
      </c>
      <c r="J12" s="20">
        <v>20282</v>
      </c>
      <c r="K12" s="20">
        <v>1383564953</v>
      </c>
      <c r="L12" s="20">
        <v>36962</v>
      </c>
      <c r="M12" s="20">
        <v>1529476534</v>
      </c>
      <c r="N12" s="23">
        <v>43638</v>
      </c>
      <c r="O12" s="23">
        <v>2387130865.6500001</v>
      </c>
      <c r="P12" s="23">
        <v>12552</v>
      </c>
      <c r="Q12" s="23">
        <v>219888142</v>
      </c>
      <c r="R12" s="14"/>
      <c r="S12" s="14"/>
      <c r="T12" s="14"/>
      <c r="U12" s="14"/>
      <c r="V12" s="14"/>
      <c r="W12" s="14"/>
      <c r="X12" s="14"/>
      <c r="Y12" s="14"/>
      <c r="Z12" s="14"/>
    </row>
    <row r="13" spans="1:30" x14ac:dyDescent="0.25">
      <c r="A13" s="6" t="s">
        <v>7</v>
      </c>
      <c r="B13" s="7">
        <v>34715</v>
      </c>
      <c r="C13" s="7">
        <v>364111953</v>
      </c>
      <c r="D13" s="7">
        <v>27088</v>
      </c>
      <c r="E13" s="7">
        <v>542225477</v>
      </c>
      <c r="F13" s="8">
        <v>36170</v>
      </c>
      <c r="G13" s="8">
        <v>679254768</v>
      </c>
      <c r="H13" s="8">
        <v>33921</v>
      </c>
      <c r="I13" s="18">
        <v>485453175</v>
      </c>
      <c r="J13" s="21">
        <v>31404</v>
      </c>
      <c r="K13" s="20">
        <v>501794930</v>
      </c>
      <c r="L13" s="21">
        <v>54216</v>
      </c>
      <c r="M13" s="20">
        <v>631046083</v>
      </c>
      <c r="N13" s="23">
        <v>38436</v>
      </c>
      <c r="O13" s="23">
        <v>956145067.26000011</v>
      </c>
      <c r="P13" s="23">
        <v>22423</v>
      </c>
      <c r="Q13" s="23">
        <v>423951928</v>
      </c>
      <c r="R13" s="14"/>
      <c r="S13" s="14"/>
      <c r="T13" s="14"/>
      <c r="U13" s="14"/>
      <c r="V13" s="14"/>
      <c r="W13" s="14"/>
      <c r="X13" s="14"/>
      <c r="Y13" s="14"/>
      <c r="Z13" s="14"/>
    </row>
    <row r="14" spans="1:30" ht="19.5" customHeight="1" x14ac:dyDescent="0.25">
      <c r="A14" s="6" t="s">
        <v>8</v>
      </c>
      <c r="B14" s="7">
        <v>16805</v>
      </c>
      <c r="C14" s="7">
        <v>204464275</v>
      </c>
      <c r="D14" s="7">
        <v>12807</v>
      </c>
      <c r="E14" s="7">
        <v>235131933</v>
      </c>
      <c r="F14" s="8">
        <v>23305</v>
      </c>
      <c r="G14" s="8">
        <v>341733061</v>
      </c>
      <c r="H14" s="18">
        <v>10335</v>
      </c>
      <c r="I14" s="18">
        <v>310388690</v>
      </c>
      <c r="J14" s="20">
        <v>9523</v>
      </c>
      <c r="K14" s="20">
        <v>311940376</v>
      </c>
      <c r="L14" s="20">
        <v>21126</v>
      </c>
      <c r="M14" s="20">
        <v>403950432</v>
      </c>
      <c r="N14" s="23">
        <v>31009</v>
      </c>
      <c r="O14" s="23">
        <v>577030439.38</v>
      </c>
      <c r="P14" s="23">
        <v>21986</v>
      </c>
      <c r="Q14" s="23">
        <v>264873137</v>
      </c>
      <c r="R14" s="14"/>
      <c r="S14" s="14"/>
      <c r="T14" s="14"/>
      <c r="U14" s="14"/>
      <c r="V14" s="14"/>
      <c r="W14" s="14"/>
      <c r="X14" s="14"/>
      <c r="Y14" s="14"/>
      <c r="Z14" s="14"/>
    </row>
    <row r="15" spans="1:30" x14ac:dyDescent="0.25">
      <c r="A15" s="6" t="s">
        <v>9</v>
      </c>
      <c r="B15" s="7">
        <v>223840</v>
      </c>
      <c r="C15" s="7">
        <v>902966565</v>
      </c>
      <c r="D15" s="7">
        <v>75259</v>
      </c>
      <c r="E15" s="7">
        <v>812170912</v>
      </c>
      <c r="F15" s="8">
        <v>42662</v>
      </c>
      <c r="G15" s="8">
        <v>431739226</v>
      </c>
      <c r="H15" s="18">
        <v>44359</v>
      </c>
      <c r="I15" s="18">
        <v>721012470</v>
      </c>
      <c r="J15" s="20">
        <v>48498</v>
      </c>
      <c r="K15" s="20">
        <v>640676177</v>
      </c>
      <c r="L15" s="20">
        <v>54831</v>
      </c>
      <c r="M15" s="20">
        <v>919248174</v>
      </c>
      <c r="N15" s="23">
        <v>66243</v>
      </c>
      <c r="O15" s="23">
        <v>1528971429.24</v>
      </c>
      <c r="P15" s="23">
        <v>625</v>
      </c>
      <c r="Q15" s="23">
        <v>5401996</v>
      </c>
      <c r="R15" s="14"/>
      <c r="S15" s="14"/>
      <c r="T15" s="14"/>
      <c r="U15" s="14"/>
      <c r="V15" s="14"/>
      <c r="W15" s="14"/>
      <c r="X15" s="14"/>
      <c r="Y15" s="14"/>
      <c r="Z15" s="14"/>
    </row>
    <row r="16" spans="1:30" x14ac:dyDescent="0.25">
      <c r="A16" s="6" t="s">
        <v>10</v>
      </c>
      <c r="B16" s="7">
        <v>30107</v>
      </c>
      <c r="C16" s="7">
        <v>274883193</v>
      </c>
      <c r="D16" s="7">
        <v>15318</v>
      </c>
      <c r="E16" s="7">
        <v>292161716</v>
      </c>
      <c r="F16" s="8">
        <v>28861</v>
      </c>
      <c r="G16" s="8">
        <v>396601562</v>
      </c>
      <c r="H16" s="18">
        <v>24137</v>
      </c>
      <c r="I16" s="18">
        <v>475208358</v>
      </c>
      <c r="J16" s="20">
        <v>23224</v>
      </c>
      <c r="K16" s="20">
        <v>491387431</v>
      </c>
      <c r="L16" s="20">
        <v>34492</v>
      </c>
      <c r="M16" s="20">
        <v>609313769</v>
      </c>
      <c r="N16" s="23">
        <v>20223</v>
      </c>
      <c r="O16" s="23">
        <v>366396643.77000004</v>
      </c>
      <c r="P16" s="23">
        <v>4272</v>
      </c>
      <c r="Q16" s="23">
        <v>41592054</v>
      </c>
      <c r="R16" s="14"/>
      <c r="S16" s="14"/>
      <c r="T16" s="14"/>
      <c r="U16" s="14"/>
      <c r="V16" s="14"/>
      <c r="W16" s="14"/>
      <c r="X16" s="14"/>
      <c r="Y16" s="14"/>
      <c r="Z16" s="14"/>
    </row>
    <row r="17" spans="1:26" s="9" customFormat="1" x14ac:dyDescent="0.25">
      <c r="A17" s="6" t="s">
        <v>19</v>
      </c>
      <c r="B17" s="8">
        <v>138653</v>
      </c>
      <c r="C17" s="8">
        <v>1660936955</v>
      </c>
      <c r="D17" s="8">
        <v>114553</v>
      </c>
      <c r="E17" s="8">
        <v>1634044273</v>
      </c>
      <c r="F17" s="8">
        <v>103326</v>
      </c>
      <c r="G17" s="8">
        <v>1862110844</v>
      </c>
      <c r="H17" s="18">
        <v>97041</v>
      </c>
      <c r="I17" s="18">
        <v>2507227498</v>
      </c>
      <c r="J17" s="20">
        <v>227969</v>
      </c>
      <c r="K17" s="20">
        <v>1565572004</v>
      </c>
      <c r="L17" s="20">
        <v>231820</v>
      </c>
      <c r="M17" s="20">
        <v>4092543690</v>
      </c>
      <c r="N17" s="21">
        <v>266990</v>
      </c>
      <c r="O17" s="21">
        <v>5645774523.3699999</v>
      </c>
      <c r="P17" s="21">
        <f>18769+215</f>
        <v>18984</v>
      </c>
      <c r="Q17" s="21">
        <f>248644909+14044000</f>
        <v>262688909</v>
      </c>
      <c r="S17" s="14"/>
      <c r="T17" s="14"/>
      <c r="U17" s="14"/>
      <c r="V17" s="14"/>
      <c r="W17" s="14"/>
      <c r="X17" s="14"/>
      <c r="Y17" s="14"/>
      <c r="Z17" s="14"/>
    </row>
    <row r="18" spans="1:26" s="9" customFormat="1" x14ac:dyDescent="0.25">
      <c r="A18" s="6" t="s">
        <v>29</v>
      </c>
      <c r="B18" s="8">
        <v>45677</v>
      </c>
      <c r="C18" s="8">
        <v>807375761</v>
      </c>
      <c r="D18" s="8">
        <v>35696</v>
      </c>
      <c r="E18" s="8">
        <v>1000618535</v>
      </c>
      <c r="F18" s="8">
        <v>25876</v>
      </c>
      <c r="G18" s="8">
        <v>909786379</v>
      </c>
      <c r="H18" s="18">
        <v>30793</v>
      </c>
      <c r="I18" s="18">
        <v>967653248</v>
      </c>
      <c r="J18" s="20">
        <v>46623</v>
      </c>
      <c r="K18" s="20">
        <v>1035236330</v>
      </c>
      <c r="L18" s="20">
        <v>18722</v>
      </c>
      <c r="M18" s="20">
        <v>2217345125</v>
      </c>
      <c r="N18" s="21">
        <v>28186</v>
      </c>
      <c r="O18" s="21">
        <v>1905126675.55</v>
      </c>
      <c r="P18" s="21">
        <f>4087+4280</f>
        <v>8367</v>
      </c>
      <c r="Q18" s="21">
        <f>77894234+43142130</f>
        <v>121036364</v>
      </c>
      <c r="S18" s="14"/>
      <c r="T18" s="14"/>
      <c r="U18" s="14"/>
      <c r="V18" s="14"/>
      <c r="W18" s="14"/>
      <c r="X18" s="14"/>
      <c r="Y18" s="14"/>
      <c r="Z18" s="14"/>
    </row>
    <row r="19" spans="1:26" s="9" customFormat="1" x14ac:dyDescent="0.25">
      <c r="A19" s="6" t="s">
        <v>35</v>
      </c>
      <c r="B19" s="8">
        <v>69521</v>
      </c>
      <c r="C19" s="8">
        <v>764855189</v>
      </c>
      <c r="D19" s="8">
        <v>141059</v>
      </c>
      <c r="E19" s="8">
        <v>1571208393</v>
      </c>
      <c r="F19" s="8">
        <v>46989</v>
      </c>
      <c r="G19" s="8">
        <v>1279500064</v>
      </c>
      <c r="H19" s="18">
        <v>49424</v>
      </c>
      <c r="I19" s="18">
        <v>1029011445</v>
      </c>
      <c r="J19" s="20">
        <v>37940</v>
      </c>
      <c r="K19" s="20">
        <v>717715733</v>
      </c>
      <c r="L19" s="20">
        <v>58938</v>
      </c>
      <c r="M19" s="20">
        <v>1712368902</v>
      </c>
      <c r="N19" s="21">
        <v>33020</v>
      </c>
      <c r="O19" s="21">
        <v>1049286700.8099999</v>
      </c>
      <c r="P19" s="21">
        <v>2757</v>
      </c>
      <c r="Q19" s="21">
        <v>71631420</v>
      </c>
      <c r="S19" s="14"/>
      <c r="T19" s="14"/>
      <c r="U19" s="14"/>
      <c r="V19" s="14"/>
      <c r="W19" s="14"/>
      <c r="X19" s="14"/>
      <c r="Y19" s="14"/>
      <c r="Z19" s="14"/>
    </row>
    <row r="20" spans="1:26" s="9" customFormat="1" ht="18" customHeight="1" x14ac:dyDescent="0.25">
      <c r="A20" s="6" t="s">
        <v>28</v>
      </c>
      <c r="B20" s="8">
        <v>47227</v>
      </c>
      <c r="C20" s="8">
        <v>881531589</v>
      </c>
      <c r="D20" s="8">
        <v>142231</v>
      </c>
      <c r="E20" s="8">
        <v>677598609</v>
      </c>
      <c r="F20" s="8">
        <v>67550</v>
      </c>
      <c r="G20" s="8">
        <v>813419023</v>
      </c>
      <c r="H20" s="18">
        <v>48568</v>
      </c>
      <c r="I20" s="18">
        <v>354435353</v>
      </c>
      <c r="J20" s="20">
        <v>48611</v>
      </c>
      <c r="K20" s="20">
        <v>406875979</v>
      </c>
      <c r="L20" s="20">
        <v>63077</v>
      </c>
      <c r="M20" s="20">
        <v>721129498</v>
      </c>
      <c r="N20" s="21">
        <v>72361</v>
      </c>
      <c r="O20" s="21">
        <v>696773823.12</v>
      </c>
      <c r="P20" s="21">
        <v>1079</v>
      </c>
      <c r="Q20" s="21">
        <v>31826393</v>
      </c>
      <c r="S20" s="14"/>
      <c r="T20" s="14"/>
      <c r="U20" s="14"/>
      <c r="V20" s="14"/>
      <c r="W20" s="14"/>
      <c r="X20" s="14"/>
      <c r="Y20" s="14"/>
      <c r="Z20" s="14"/>
    </row>
    <row r="21" spans="1:26" s="9" customFormat="1" ht="15" customHeight="1" x14ac:dyDescent="0.25">
      <c r="A21" s="6" t="s">
        <v>11</v>
      </c>
      <c r="B21" s="8">
        <v>3702</v>
      </c>
      <c r="C21" s="8">
        <v>332042078</v>
      </c>
      <c r="D21" s="8">
        <v>6343</v>
      </c>
      <c r="E21" s="8">
        <v>395391791</v>
      </c>
      <c r="F21" s="8">
        <v>22162</v>
      </c>
      <c r="G21" s="8">
        <v>394494094</v>
      </c>
      <c r="H21" s="18">
        <v>2791</v>
      </c>
      <c r="I21" s="18">
        <v>436234179</v>
      </c>
      <c r="J21" s="20">
        <v>3435</v>
      </c>
      <c r="K21" s="20">
        <v>275399132</v>
      </c>
      <c r="L21" s="20">
        <v>6569</v>
      </c>
      <c r="M21" s="20">
        <v>438853750</v>
      </c>
      <c r="N21" s="23">
        <v>6256</v>
      </c>
      <c r="O21" s="23">
        <v>456264624.29999995</v>
      </c>
      <c r="P21" s="23">
        <v>1405</v>
      </c>
      <c r="Q21" s="23">
        <v>78450384</v>
      </c>
      <c r="R21" s="14"/>
      <c r="S21" s="14"/>
      <c r="T21" s="14"/>
      <c r="U21" s="14"/>
      <c r="V21" s="14"/>
      <c r="W21" s="14"/>
      <c r="X21" s="14"/>
      <c r="Y21" s="14"/>
      <c r="Z21" s="14"/>
    </row>
    <row r="22" spans="1:26" s="9" customFormat="1" x14ac:dyDescent="0.25">
      <c r="A22" s="6" t="s">
        <v>12</v>
      </c>
      <c r="B22" s="8">
        <v>30153</v>
      </c>
      <c r="C22" s="8">
        <v>308765173</v>
      </c>
      <c r="D22" s="8">
        <v>46273</v>
      </c>
      <c r="E22" s="8">
        <v>357118421</v>
      </c>
      <c r="F22" s="8">
        <v>47560</v>
      </c>
      <c r="G22" s="8">
        <v>345635001</v>
      </c>
      <c r="H22" s="18">
        <v>25884</v>
      </c>
      <c r="I22" s="18">
        <v>305562215</v>
      </c>
      <c r="J22" s="20">
        <v>24412</v>
      </c>
      <c r="K22" s="20">
        <v>318343956</v>
      </c>
      <c r="L22" s="20">
        <v>29950</v>
      </c>
      <c r="M22" s="20">
        <v>541172001</v>
      </c>
      <c r="N22" s="23">
        <v>28531</v>
      </c>
      <c r="O22" s="23">
        <v>483971683.73000002</v>
      </c>
      <c r="P22" s="23">
        <v>3033</v>
      </c>
      <c r="Q22" s="23">
        <v>32277119</v>
      </c>
      <c r="R22" s="14"/>
      <c r="S22" s="14"/>
      <c r="T22" s="14"/>
      <c r="U22" s="14"/>
      <c r="V22" s="14"/>
      <c r="W22" s="14"/>
      <c r="X22" s="14"/>
      <c r="Y22" s="14"/>
    </row>
    <row r="23" spans="1:26" s="9" customFormat="1" x14ac:dyDescent="0.25">
      <c r="A23" s="6" t="s">
        <v>13</v>
      </c>
      <c r="B23" s="8">
        <v>31713</v>
      </c>
      <c r="C23" s="8">
        <v>371190109</v>
      </c>
      <c r="D23" s="8">
        <v>19646</v>
      </c>
      <c r="E23" s="8">
        <v>350678985</v>
      </c>
      <c r="F23" s="8">
        <v>30247</v>
      </c>
      <c r="G23" s="8">
        <v>343987995</v>
      </c>
      <c r="H23" s="18">
        <v>17645</v>
      </c>
      <c r="I23" s="18">
        <v>401410060</v>
      </c>
      <c r="J23" s="20">
        <v>14100</v>
      </c>
      <c r="K23" s="20">
        <v>408195296</v>
      </c>
      <c r="L23" s="20">
        <v>17043</v>
      </c>
      <c r="M23" s="20">
        <v>683716666</v>
      </c>
      <c r="N23" s="23">
        <v>15965</v>
      </c>
      <c r="O23" s="23">
        <v>566004686.30999994</v>
      </c>
      <c r="P23" s="23">
        <v>1795</v>
      </c>
      <c r="Q23" s="23">
        <v>39980000</v>
      </c>
      <c r="R23" s="14"/>
      <c r="S23" s="14"/>
      <c r="T23" s="14"/>
      <c r="U23" s="14"/>
      <c r="V23" s="14"/>
      <c r="W23" s="14"/>
      <c r="X23" s="14"/>
      <c r="Y23" s="14"/>
    </row>
    <row r="24" spans="1:26" s="9" customFormat="1" x14ac:dyDescent="0.25">
      <c r="A24" s="6" t="s">
        <v>14</v>
      </c>
      <c r="B24" s="8">
        <v>17516</v>
      </c>
      <c r="C24" s="8">
        <v>350289291</v>
      </c>
      <c r="D24" s="8">
        <v>15626</v>
      </c>
      <c r="E24" s="8">
        <v>560157073</v>
      </c>
      <c r="F24" s="8">
        <v>17930</v>
      </c>
      <c r="G24" s="8">
        <v>539084223</v>
      </c>
      <c r="H24" s="19">
        <v>11691</v>
      </c>
      <c r="I24" s="18">
        <v>621731857</v>
      </c>
      <c r="J24" s="20">
        <v>17031</v>
      </c>
      <c r="K24" s="20">
        <v>488737430</v>
      </c>
      <c r="L24" s="20">
        <v>25907</v>
      </c>
      <c r="M24" s="20">
        <v>558654825</v>
      </c>
      <c r="N24" s="23">
        <v>24504</v>
      </c>
      <c r="O24" s="23">
        <v>593377457.96000004</v>
      </c>
      <c r="P24" s="23">
        <v>115</v>
      </c>
      <c r="Q24" s="23">
        <v>8742648</v>
      </c>
      <c r="R24" s="14"/>
      <c r="S24" s="14"/>
      <c r="T24" s="14"/>
      <c r="U24" s="14"/>
      <c r="V24" s="14"/>
      <c r="W24" s="14"/>
      <c r="X24" s="14"/>
      <c r="Y24" s="14"/>
    </row>
    <row r="25" spans="1:26" s="9" customFormat="1" x14ac:dyDescent="0.25">
      <c r="A25" s="6" t="s">
        <v>15</v>
      </c>
      <c r="B25" s="8">
        <v>12904</v>
      </c>
      <c r="C25" s="8">
        <v>710878182</v>
      </c>
      <c r="D25" s="8">
        <v>11728</v>
      </c>
      <c r="E25" s="8">
        <v>747426918</v>
      </c>
      <c r="F25" s="8">
        <v>16273</v>
      </c>
      <c r="G25" s="8">
        <v>1056505198</v>
      </c>
      <c r="H25" s="18">
        <v>10984</v>
      </c>
      <c r="I25" s="18">
        <v>1057008221</v>
      </c>
      <c r="J25" s="20">
        <v>28377</v>
      </c>
      <c r="K25" s="20">
        <v>477122688</v>
      </c>
      <c r="L25" s="20">
        <v>212948</v>
      </c>
      <c r="M25" s="20">
        <v>1004754895</v>
      </c>
      <c r="N25" s="23">
        <v>22762</v>
      </c>
      <c r="O25" s="23">
        <v>861105375.90999997</v>
      </c>
      <c r="P25" s="23">
        <v>724</v>
      </c>
      <c r="Q25" s="23">
        <v>281921315</v>
      </c>
      <c r="R25" s="14"/>
      <c r="S25" s="14"/>
      <c r="T25" s="14"/>
      <c r="U25" s="14"/>
      <c r="V25" s="14"/>
      <c r="W25" s="14"/>
      <c r="X25" s="14"/>
      <c r="Y25" s="14"/>
    </row>
    <row r="26" spans="1:26" s="9" customFormat="1" x14ac:dyDescent="0.25">
      <c r="A26" s="6" t="s">
        <v>16</v>
      </c>
      <c r="B26" s="8">
        <v>55915</v>
      </c>
      <c r="C26" s="8">
        <v>589835879</v>
      </c>
      <c r="D26" s="8">
        <v>27452</v>
      </c>
      <c r="E26" s="8">
        <v>461938419</v>
      </c>
      <c r="F26" s="8">
        <v>26533</v>
      </c>
      <c r="G26" s="8">
        <v>468124253</v>
      </c>
      <c r="H26" s="18">
        <v>20881</v>
      </c>
      <c r="I26" s="18">
        <v>649181396</v>
      </c>
      <c r="J26" s="20">
        <v>23989</v>
      </c>
      <c r="K26" s="20">
        <v>659294003</v>
      </c>
      <c r="L26" s="20">
        <v>22080</v>
      </c>
      <c r="M26" s="20">
        <v>937866082</v>
      </c>
      <c r="N26" s="23">
        <v>19895</v>
      </c>
      <c r="O26" s="23">
        <v>1039412373.8800001</v>
      </c>
      <c r="P26" s="23">
        <v>1131</v>
      </c>
      <c r="Q26" s="23">
        <v>21389734</v>
      </c>
      <c r="R26" s="14"/>
      <c r="S26" s="14"/>
      <c r="T26" s="14"/>
      <c r="U26" s="14"/>
      <c r="V26" s="14"/>
      <c r="W26" s="14"/>
      <c r="X26" s="14"/>
      <c r="Y26" s="14"/>
    </row>
    <row r="27" spans="1:26" s="9" customFormat="1" x14ac:dyDescent="0.25">
      <c r="A27" s="6" t="s">
        <v>17</v>
      </c>
      <c r="B27" s="8">
        <v>15936</v>
      </c>
      <c r="C27" s="8">
        <v>205146545</v>
      </c>
      <c r="D27" s="8">
        <v>26643</v>
      </c>
      <c r="E27" s="8">
        <v>239138086</v>
      </c>
      <c r="F27" s="8">
        <v>26013</v>
      </c>
      <c r="G27" s="8">
        <v>187229609</v>
      </c>
      <c r="H27" s="18">
        <v>12399</v>
      </c>
      <c r="I27" s="18">
        <v>112581667</v>
      </c>
      <c r="J27" s="20">
        <v>14210</v>
      </c>
      <c r="K27" s="20">
        <v>137671453</v>
      </c>
      <c r="L27" s="20">
        <v>17990</v>
      </c>
      <c r="M27" s="20">
        <v>224372143</v>
      </c>
      <c r="N27" s="23">
        <v>25815</v>
      </c>
      <c r="O27" s="23">
        <v>262012450.68000001</v>
      </c>
      <c r="P27" s="23">
        <v>5818</v>
      </c>
      <c r="Q27" s="23">
        <v>57670807</v>
      </c>
      <c r="R27" s="14"/>
      <c r="S27" s="14"/>
      <c r="T27" s="14"/>
      <c r="U27" s="14"/>
      <c r="V27" s="14"/>
      <c r="W27" s="14"/>
      <c r="X27" s="14"/>
      <c r="Y27" s="14"/>
    </row>
    <row r="28" spans="1:26" s="9" customFormat="1" x14ac:dyDescent="0.25">
      <c r="A28" s="6" t="s">
        <v>30</v>
      </c>
      <c r="B28" s="8">
        <v>8914</v>
      </c>
      <c r="C28" s="8">
        <v>264024568</v>
      </c>
      <c r="D28" s="8">
        <v>16638</v>
      </c>
      <c r="E28" s="8">
        <v>169460883</v>
      </c>
      <c r="F28" s="8">
        <v>5753</v>
      </c>
      <c r="G28" s="8">
        <v>203486794</v>
      </c>
      <c r="H28" s="18">
        <v>8895</v>
      </c>
      <c r="I28" s="18">
        <v>225396308</v>
      </c>
      <c r="J28" s="20">
        <v>9553</v>
      </c>
      <c r="K28" s="20">
        <v>235489464</v>
      </c>
      <c r="L28" s="20">
        <v>26538</v>
      </c>
      <c r="M28" s="20">
        <v>311485672</v>
      </c>
      <c r="N28" s="23">
        <v>10629</v>
      </c>
      <c r="O28" s="23">
        <v>362305126.20000005</v>
      </c>
      <c r="P28" s="23">
        <v>250</v>
      </c>
      <c r="Q28" s="23">
        <v>3559677</v>
      </c>
      <c r="R28" s="14"/>
      <c r="S28" s="14"/>
      <c r="T28" s="14"/>
      <c r="U28" s="14"/>
      <c r="V28" s="14"/>
      <c r="W28" s="14"/>
      <c r="X28" s="14"/>
      <c r="Y28" s="14"/>
    </row>
    <row r="29" spans="1:26" s="9" customFormat="1" x14ac:dyDescent="0.25">
      <c r="A29" s="6" t="s">
        <v>20</v>
      </c>
      <c r="B29" s="8">
        <v>7037</v>
      </c>
      <c r="C29" s="8">
        <v>218288494</v>
      </c>
      <c r="D29" s="8">
        <v>5522</v>
      </c>
      <c r="E29" s="8">
        <v>111864579</v>
      </c>
      <c r="F29" s="8">
        <v>25147</v>
      </c>
      <c r="G29" s="8">
        <v>157906247</v>
      </c>
      <c r="H29" s="18">
        <v>11501</v>
      </c>
      <c r="I29" s="18">
        <v>155195385</v>
      </c>
      <c r="J29" s="20">
        <v>7845</v>
      </c>
      <c r="K29" s="20">
        <v>133359784</v>
      </c>
      <c r="L29" s="20">
        <v>11283</v>
      </c>
      <c r="M29" s="20">
        <v>275761408</v>
      </c>
      <c r="N29" s="23">
        <v>12274</v>
      </c>
      <c r="O29" s="23">
        <v>313149395.23000002</v>
      </c>
      <c r="P29" s="23">
        <v>385</v>
      </c>
      <c r="Q29" s="23">
        <v>5338006</v>
      </c>
      <c r="R29" s="14"/>
      <c r="S29" s="14"/>
      <c r="T29" s="14"/>
      <c r="U29" s="14"/>
      <c r="V29" s="14"/>
      <c r="W29" s="14"/>
      <c r="X29" s="14"/>
      <c r="Y29" s="14"/>
    </row>
    <row r="30" spans="1:26" s="9" customFormat="1" x14ac:dyDescent="0.25">
      <c r="A30" s="6" t="s">
        <v>21</v>
      </c>
      <c r="B30" s="8">
        <v>8433</v>
      </c>
      <c r="C30" s="8">
        <v>400810715</v>
      </c>
      <c r="D30" s="8">
        <v>13768</v>
      </c>
      <c r="E30" s="8">
        <v>466561385</v>
      </c>
      <c r="F30" s="8">
        <v>19835</v>
      </c>
      <c r="G30" s="8">
        <v>372871378</v>
      </c>
      <c r="H30" s="18">
        <v>7851</v>
      </c>
      <c r="I30" s="18">
        <v>487806753</v>
      </c>
      <c r="J30" s="20">
        <v>7910</v>
      </c>
      <c r="K30" s="20">
        <v>441498468</v>
      </c>
      <c r="L30" s="20">
        <v>11567</v>
      </c>
      <c r="M30" s="20">
        <v>715803765</v>
      </c>
      <c r="N30" s="23">
        <v>21775</v>
      </c>
      <c r="O30" s="23">
        <v>642847717.1400001</v>
      </c>
      <c r="P30" s="23">
        <v>7721</v>
      </c>
      <c r="Q30" s="23">
        <v>316112035</v>
      </c>
      <c r="R30" s="14"/>
      <c r="S30" s="14"/>
      <c r="T30" s="14"/>
      <c r="U30" s="14"/>
      <c r="V30" s="14"/>
      <c r="W30" s="14"/>
      <c r="X30" s="14"/>
      <c r="Y30" s="14"/>
    </row>
    <row r="31" spans="1:26" s="9" customFormat="1" x14ac:dyDescent="0.25">
      <c r="A31" s="6" t="s">
        <v>22</v>
      </c>
      <c r="B31" s="8">
        <v>159811</v>
      </c>
      <c r="C31" s="8">
        <v>1147999508</v>
      </c>
      <c r="D31" s="8">
        <v>130561</v>
      </c>
      <c r="E31" s="8">
        <v>1202572149</v>
      </c>
      <c r="F31" s="8">
        <v>117597</v>
      </c>
      <c r="G31" s="8">
        <v>1449142107</v>
      </c>
      <c r="H31" s="18">
        <v>97034</v>
      </c>
      <c r="I31" s="18">
        <v>1216481322</v>
      </c>
      <c r="J31" s="20">
        <v>94081</v>
      </c>
      <c r="K31" s="20">
        <v>1050105779</v>
      </c>
      <c r="L31" s="20">
        <v>97173</v>
      </c>
      <c r="M31" s="20">
        <v>1415920177</v>
      </c>
      <c r="N31" s="23">
        <v>86691</v>
      </c>
      <c r="O31" s="23">
        <v>1588140805.98</v>
      </c>
      <c r="P31" s="23">
        <v>40</v>
      </c>
      <c r="Q31" s="23">
        <v>2606714</v>
      </c>
      <c r="R31" s="14"/>
      <c r="S31" s="14"/>
      <c r="T31" s="14"/>
      <c r="U31" s="14"/>
      <c r="V31" s="14"/>
      <c r="W31" s="14"/>
      <c r="X31" s="14"/>
      <c r="Y31" s="14"/>
    </row>
    <row r="32" spans="1:26" s="9" customFormat="1" x14ac:dyDescent="0.25">
      <c r="A32" s="6" t="s">
        <v>37</v>
      </c>
      <c r="B32" s="8">
        <v>297904</v>
      </c>
      <c r="C32" s="8">
        <v>1584950897</v>
      </c>
      <c r="D32" s="8">
        <v>291756</v>
      </c>
      <c r="E32" s="8">
        <v>1803080780</v>
      </c>
      <c r="F32" s="8">
        <v>283266</v>
      </c>
      <c r="G32" s="8">
        <v>2015806861</v>
      </c>
      <c r="H32" s="18">
        <v>276961</v>
      </c>
      <c r="I32" s="18">
        <v>2014686869.5999999</v>
      </c>
      <c r="J32" s="20">
        <v>305632</v>
      </c>
      <c r="K32" s="20">
        <v>1786733182</v>
      </c>
      <c r="L32" s="23">
        <v>305873</v>
      </c>
      <c r="M32" s="23">
        <v>2513431084</v>
      </c>
      <c r="N32" s="21">
        <v>339942</v>
      </c>
      <c r="O32" s="21">
        <v>3366382608.25</v>
      </c>
      <c r="P32" s="21">
        <f>10847+12857+10368</f>
        <v>34072</v>
      </c>
      <c r="Q32" s="21">
        <f>171077235+75061231+72080937</f>
        <v>318219403</v>
      </c>
      <c r="R32" s="14"/>
      <c r="S32" s="14"/>
      <c r="T32" s="14"/>
      <c r="U32" s="14"/>
      <c r="V32" s="14"/>
      <c r="W32" s="14"/>
      <c r="X32" s="14"/>
      <c r="Y32" s="14"/>
    </row>
    <row r="33" spans="1:28" s="9" customFormat="1" x14ac:dyDescent="0.25">
      <c r="A33" s="6" t="s">
        <v>23</v>
      </c>
      <c r="B33" s="8">
        <v>25472</v>
      </c>
      <c r="C33" s="8">
        <v>321598229</v>
      </c>
      <c r="D33" s="8">
        <v>12034</v>
      </c>
      <c r="E33" s="8">
        <v>332881174</v>
      </c>
      <c r="F33" s="8">
        <v>13859</v>
      </c>
      <c r="G33" s="8">
        <v>402414386</v>
      </c>
      <c r="H33" s="18">
        <v>15895</v>
      </c>
      <c r="I33" s="18">
        <v>367376827</v>
      </c>
      <c r="J33" s="20">
        <v>17178</v>
      </c>
      <c r="K33" s="20">
        <v>349034201</v>
      </c>
      <c r="L33" s="20">
        <v>34135</v>
      </c>
      <c r="M33" s="20">
        <v>929714674</v>
      </c>
      <c r="N33" s="23">
        <v>37523</v>
      </c>
      <c r="O33" s="23">
        <v>1095630973.02</v>
      </c>
      <c r="P33" s="23">
        <v>1312</v>
      </c>
      <c r="Q33" s="23">
        <v>18236884</v>
      </c>
      <c r="R33" s="14"/>
      <c r="S33" s="14"/>
      <c r="T33" s="14"/>
      <c r="U33" s="14"/>
      <c r="V33" s="14"/>
      <c r="W33" s="14"/>
      <c r="X33" s="14"/>
      <c r="Y33" s="14"/>
    </row>
    <row r="34" spans="1:28" s="9" customFormat="1" x14ac:dyDescent="0.25">
      <c r="A34" s="6" t="s">
        <v>27</v>
      </c>
      <c r="B34" s="8">
        <v>131949</v>
      </c>
      <c r="C34" s="8">
        <v>820365291</v>
      </c>
      <c r="D34" s="8">
        <v>145305</v>
      </c>
      <c r="E34" s="8">
        <v>887968086</v>
      </c>
      <c r="F34" s="8">
        <v>115244</v>
      </c>
      <c r="G34" s="8">
        <v>813075540</v>
      </c>
      <c r="H34" s="18">
        <v>109912</v>
      </c>
      <c r="I34" s="18">
        <v>801090765</v>
      </c>
      <c r="J34" s="20">
        <v>86469</v>
      </c>
      <c r="K34" s="20">
        <v>645622087</v>
      </c>
      <c r="L34" s="20">
        <v>184015</v>
      </c>
      <c r="M34" s="20">
        <v>1270226569</v>
      </c>
      <c r="N34" s="23">
        <v>174000</v>
      </c>
      <c r="O34" s="23">
        <v>1639335197.0200002</v>
      </c>
      <c r="P34" s="23">
        <f>45931+10993</f>
        <v>56924</v>
      </c>
      <c r="Q34" s="23">
        <f>354895703+115821691</f>
        <v>470717394</v>
      </c>
      <c r="R34" s="14"/>
      <c r="S34" s="14"/>
      <c r="T34" s="14"/>
      <c r="U34" s="14"/>
      <c r="V34" s="14"/>
      <c r="W34" s="14"/>
      <c r="X34" s="14"/>
      <c r="Y34" s="14"/>
    </row>
    <row r="35" spans="1:28" s="9" customFormat="1" x14ac:dyDescent="0.25">
      <c r="A35" s="6" t="s">
        <v>24</v>
      </c>
      <c r="B35" s="8">
        <v>28769</v>
      </c>
      <c r="C35" s="8">
        <v>394339945</v>
      </c>
      <c r="D35" s="8">
        <v>27857</v>
      </c>
      <c r="E35" s="8">
        <v>457235578</v>
      </c>
      <c r="F35" s="8">
        <v>19955</v>
      </c>
      <c r="G35" s="8">
        <v>281959321</v>
      </c>
      <c r="H35" s="18">
        <v>19185</v>
      </c>
      <c r="I35" s="18">
        <v>365883380</v>
      </c>
      <c r="J35" s="20">
        <v>18874</v>
      </c>
      <c r="K35" s="20">
        <v>316755706</v>
      </c>
      <c r="L35" s="20">
        <v>22453</v>
      </c>
      <c r="M35" s="20">
        <v>619813637</v>
      </c>
      <c r="N35" s="21">
        <v>58912</v>
      </c>
      <c r="O35" s="21">
        <v>737558160.25999999</v>
      </c>
      <c r="P35" s="21">
        <v>330</v>
      </c>
      <c r="Q35" s="21">
        <v>18074796</v>
      </c>
      <c r="S35" s="14"/>
      <c r="T35" s="14"/>
      <c r="U35" s="14"/>
      <c r="V35" s="14"/>
      <c r="W35" s="14"/>
      <c r="X35" s="14"/>
      <c r="Y35" s="14"/>
      <c r="Z35" s="14"/>
    </row>
    <row r="36" spans="1:28" s="9" customFormat="1" x14ac:dyDescent="0.25">
      <c r="A36" s="6" t="s">
        <v>25</v>
      </c>
      <c r="B36" s="8">
        <v>68011</v>
      </c>
      <c r="C36" s="8">
        <v>380337594</v>
      </c>
      <c r="D36" s="8">
        <v>54963</v>
      </c>
      <c r="E36" s="8">
        <v>445888457</v>
      </c>
      <c r="F36" s="8">
        <v>44561</v>
      </c>
      <c r="G36" s="8">
        <v>454188095</v>
      </c>
      <c r="H36" s="18">
        <v>64356</v>
      </c>
      <c r="I36" s="18">
        <v>460965468</v>
      </c>
      <c r="J36" s="20">
        <v>58053</v>
      </c>
      <c r="K36" s="20">
        <v>442673002</v>
      </c>
      <c r="L36" s="20">
        <v>51736</v>
      </c>
      <c r="M36" s="20">
        <v>629416857</v>
      </c>
      <c r="N36" s="23">
        <v>54136</v>
      </c>
      <c r="O36" s="23">
        <v>762983276.85000002</v>
      </c>
      <c r="P36" s="23">
        <v>1063</v>
      </c>
      <c r="Q36" s="23">
        <v>5391500</v>
      </c>
      <c r="R36" s="14"/>
      <c r="S36" s="14"/>
      <c r="T36" s="14"/>
      <c r="U36" s="14"/>
      <c r="V36" s="14"/>
      <c r="W36" s="14"/>
      <c r="X36" s="14"/>
      <c r="Y36" s="14"/>
    </row>
    <row r="37" spans="1:28" s="9" customFormat="1" ht="16.5" thickBot="1" x14ac:dyDescent="0.3">
      <c r="A37" s="24" t="s">
        <v>26</v>
      </c>
      <c r="B37" s="25">
        <v>52702</v>
      </c>
      <c r="C37" s="25">
        <v>462465114</v>
      </c>
      <c r="D37" s="25">
        <v>35776</v>
      </c>
      <c r="E37" s="25">
        <v>603681856</v>
      </c>
      <c r="F37" s="25">
        <v>16856</v>
      </c>
      <c r="G37" s="25">
        <v>613434271</v>
      </c>
      <c r="H37" s="26">
        <v>22249</v>
      </c>
      <c r="I37" s="26">
        <v>739370398</v>
      </c>
      <c r="J37" s="27">
        <v>27875</v>
      </c>
      <c r="K37" s="28">
        <v>611678944</v>
      </c>
      <c r="L37" s="27">
        <v>19540</v>
      </c>
      <c r="M37" s="28">
        <v>1098061168</v>
      </c>
      <c r="N37" s="28">
        <v>25045</v>
      </c>
      <c r="O37" s="28">
        <v>926025975.82999992</v>
      </c>
      <c r="P37" s="28">
        <v>1264</v>
      </c>
      <c r="Q37" s="28">
        <v>25226718</v>
      </c>
      <c r="R37" s="14"/>
      <c r="S37" s="14"/>
      <c r="T37" s="14"/>
      <c r="U37" s="14"/>
      <c r="V37" s="14"/>
      <c r="W37" s="14"/>
      <c r="X37" s="14"/>
      <c r="Y37" s="14"/>
    </row>
    <row r="38" spans="1:28" ht="17.25" thickTop="1" thickBot="1" x14ac:dyDescent="0.3">
      <c r="A38" s="10" t="s">
        <v>18</v>
      </c>
      <c r="B38" s="11">
        <f t="shared" ref="B38:H38" si="0">SUM(B11:B37)</f>
        <v>1613062</v>
      </c>
      <c r="C38" s="11">
        <f t="shared" si="0"/>
        <v>16421840418</v>
      </c>
      <c r="D38" s="11">
        <f t="shared" si="0"/>
        <v>1506804</v>
      </c>
      <c r="E38" s="11">
        <f t="shared" si="0"/>
        <v>19479194492</v>
      </c>
      <c r="F38" s="11">
        <f t="shared" si="0"/>
        <v>1275848</v>
      </c>
      <c r="G38" s="11">
        <f t="shared" si="0"/>
        <v>21067510442</v>
      </c>
      <c r="H38" s="11">
        <f t="shared" si="0"/>
        <v>1117458</v>
      </c>
      <c r="I38" s="11">
        <f t="shared" ref="I38:K38" si="1">SUM(I11:I37)</f>
        <v>21783508826.599998</v>
      </c>
      <c r="J38" s="11">
        <f t="shared" si="1"/>
        <v>1260814</v>
      </c>
      <c r="K38" s="11">
        <f t="shared" si="1"/>
        <v>17751594648</v>
      </c>
      <c r="L38" s="11">
        <f t="shared" ref="L38:P38" si="2">SUM(L11:L37)</f>
        <v>1684948</v>
      </c>
      <c r="M38" s="11">
        <f t="shared" si="2"/>
        <v>31335841241</v>
      </c>
      <c r="N38" s="11">
        <f t="shared" si="2"/>
        <v>1584745</v>
      </c>
      <c r="O38" s="11">
        <f t="shared" si="2"/>
        <v>33153671875</v>
      </c>
      <c r="P38" s="11">
        <f t="shared" si="2"/>
        <v>212470</v>
      </c>
      <c r="Q38" s="11">
        <f>SUM(Q11:Q37)</f>
        <v>3234926588</v>
      </c>
      <c r="R38" s="14"/>
      <c r="S38" s="14"/>
      <c r="T38" s="14"/>
      <c r="U38" s="14"/>
      <c r="V38" s="14"/>
      <c r="W38" s="14"/>
      <c r="X38" s="14"/>
      <c r="Y38" s="14"/>
    </row>
    <row r="39" spans="1:28" ht="6.75" customHeight="1" thickTop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4"/>
      <c r="S39" s="14"/>
      <c r="T39" s="14"/>
      <c r="U39" s="14"/>
      <c r="V39" s="14"/>
      <c r="W39" s="14"/>
      <c r="X39" s="14"/>
      <c r="Y39" s="14"/>
    </row>
    <row r="40" spans="1:28" s="9" customFormat="1" ht="17.25" customHeight="1" x14ac:dyDescent="0.25">
      <c r="A40" s="33" t="s">
        <v>33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14"/>
      <c r="S40" s="14"/>
      <c r="T40" s="14"/>
      <c r="U40" s="14"/>
      <c r="V40" s="14"/>
      <c r="W40" s="14"/>
      <c r="X40" s="14"/>
      <c r="Y40" s="14"/>
    </row>
    <row r="41" spans="1:28" x14ac:dyDescent="0.25">
      <c r="A41" s="43" t="s">
        <v>39</v>
      </c>
      <c r="B41" s="44"/>
      <c r="C41" s="44"/>
      <c r="D41" s="44"/>
      <c r="E41" s="44"/>
      <c r="F41" s="45"/>
      <c r="G41" s="46"/>
      <c r="H41" s="47"/>
      <c r="I41" s="21"/>
      <c r="J41" s="17"/>
      <c r="K41" s="17"/>
      <c r="L41" s="16"/>
      <c r="M41" s="16"/>
      <c r="N41" s="16"/>
      <c r="O41" s="14"/>
      <c r="P41" s="16"/>
      <c r="Q41" s="14"/>
      <c r="R41" s="14"/>
      <c r="S41" s="14"/>
      <c r="T41" s="14"/>
      <c r="U41" s="14"/>
      <c r="V41" s="14"/>
      <c r="W41" s="14"/>
      <c r="X41" s="14"/>
      <c r="Y41" s="14"/>
    </row>
    <row r="42" spans="1:28" x14ac:dyDescent="0.25">
      <c r="A42" s="48" t="s">
        <v>38</v>
      </c>
      <c r="B42" s="44"/>
      <c r="C42" s="44"/>
      <c r="D42" s="44"/>
      <c r="E42" s="44"/>
      <c r="F42" s="45"/>
      <c r="G42" s="49"/>
      <c r="H42" s="50"/>
      <c r="I42" s="13"/>
      <c r="J42" s="16"/>
      <c r="K42" s="16"/>
      <c r="L42" s="14"/>
      <c r="M42" s="14"/>
      <c r="N42" s="22"/>
      <c r="O42" s="31"/>
      <c r="P42" s="22"/>
      <c r="Q42" s="31"/>
      <c r="R42" s="14"/>
      <c r="S42" s="14"/>
      <c r="T42" s="14"/>
      <c r="U42" s="14"/>
      <c r="V42" s="14"/>
      <c r="W42" s="14"/>
      <c r="X42" s="14"/>
      <c r="Y42" s="14"/>
    </row>
    <row r="43" spans="1:28" x14ac:dyDescent="0.25">
      <c r="A43" s="30"/>
      <c r="B43" s="1"/>
      <c r="C43" s="1"/>
      <c r="D43" s="1"/>
      <c r="E43" s="1"/>
      <c r="F43" s="1"/>
      <c r="G43" s="1"/>
      <c r="H43" s="9"/>
      <c r="I43" s="9"/>
      <c r="J43" s="9"/>
      <c r="K43" s="9"/>
      <c r="L43" s="14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x14ac:dyDescent="0.25">
      <c r="A44" s="14"/>
      <c r="B44" s="14"/>
      <c r="C44" s="14"/>
      <c r="D44" s="15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28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28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28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28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28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:28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1:28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8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:28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:28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28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28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:28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:28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28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:28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28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28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spans="1:28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</row>
    <row r="84" spans="1:28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 spans="1:28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</row>
    <row r="86" spans="1:28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</row>
    <row r="87" spans="1:28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</row>
    <row r="88" spans="1:28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 spans="1:28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spans="1:28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 spans="1:28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 spans="1:28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</row>
    <row r="93" spans="1:28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</row>
    <row r="94" spans="1:28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</row>
    <row r="95" spans="1:28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</row>
    <row r="96" spans="1:28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</row>
    <row r="97" spans="1:28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</row>
    <row r="98" spans="1:28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</row>
    <row r="99" spans="1:28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</row>
    <row r="100" spans="1:28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</row>
    <row r="101" spans="1:28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</row>
    <row r="102" spans="1:28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</row>
    <row r="103" spans="1:28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</row>
    <row r="104" spans="1:28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</row>
    <row r="105" spans="1:28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</row>
    <row r="106" spans="1:28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</row>
    <row r="107" spans="1:28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</row>
    <row r="108" spans="1:28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</row>
    <row r="109" spans="1:28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</row>
    <row r="110" spans="1:28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</row>
    <row r="111" spans="1:28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</row>
    <row r="112" spans="1:28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</row>
    <row r="113" spans="1:28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</row>
    <row r="114" spans="1:28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</row>
    <row r="115" spans="1:28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</row>
    <row r="116" spans="1:28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</row>
    <row r="117" spans="1:28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</row>
    <row r="118" spans="1:28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</row>
    <row r="119" spans="1:28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 spans="1:28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</row>
    <row r="121" spans="1:28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</row>
    <row r="122" spans="1:28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</row>
    <row r="123" spans="1:28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</row>
    <row r="124" spans="1:28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</row>
    <row r="125" spans="1:28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</row>
    <row r="126" spans="1:28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</row>
    <row r="127" spans="1:28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</row>
    <row r="128" spans="1:28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</row>
    <row r="129" spans="1:28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</row>
    <row r="130" spans="1:28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</row>
    <row r="131" spans="1:28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</row>
    <row r="132" spans="1:28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</row>
    <row r="133" spans="1:28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</row>
    <row r="134" spans="1:28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</row>
    <row r="135" spans="1:28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</row>
    <row r="136" spans="1:28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</row>
    <row r="137" spans="1:28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</row>
    <row r="138" spans="1:28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</row>
    <row r="139" spans="1:28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</row>
    <row r="140" spans="1:28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</row>
    <row r="141" spans="1:28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</row>
    <row r="142" spans="1:28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</row>
    <row r="143" spans="1:28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</row>
    <row r="144" spans="1:28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</row>
    <row r="145" spans="1:28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</row>
    <row r="146" spans="1:28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</row>
    <row r="147" spans="1:28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</row>
    <row r="148" spans="1:28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</row>
    <row r="149" spans="1:28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</row>
    <row r="150" spans="1:28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</row>
    <row r="151" spans="1:28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</row>
    <row r="152" spans="1:28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</row>
    <row r="153" spans="1:28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</row>
    <row r="154" spans="1:28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</row>
    <row r="155" spans="1:28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</row>
    <row r="156" spans="1:28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</row>
    <row r="157" spans="1:28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</row>
    <row r="158" spans="1:28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</row>
    <row r="159" spans="1:28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</row>
    <row r="160" spans="1:28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</row>
    <row r="161" spans="1:28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</row>
    <row r="162" spans="1:28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</row>
    <row r="163" spans="1:28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</row>
    <row r="164" spans="1:28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</row>
    <row r="165" spans="1:28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</row>
    <row r="166" spans="1:28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</row>
    <row r="167" spans="1:28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</row>
    <row r="168" spans="1:28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</row>
    <row r="169" spans="1:28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</row>
    <row r="170" spans="1:28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</row>
    <row r="171" spans="1:28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</row>
    <row r="172" spans="1:28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</row>
    <row r="173" spans="1:28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</row>
    <row r="174" spans="1:28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</row>
    <row r="175" spans="1:28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</row>
    <row r="176" spans="1:28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</row>
    <row r="177" spans="1:28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</row>
    <row r="178" spans="1:28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</row>
    <row r="179" spans="1:28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</row>
    <row r="180" spans="1:28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</row>
    <row r="181" spans="1:28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</row>
    <row r="182" spans="1:28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</row>
    <row r="183" spans="1:28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</row>
    <row r="184" spans="1:28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</row>
    <row r="185" spans="1:28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</row>
    <row r="186" spans="1:28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</row>
    <row r="187" spans="1:28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</row>
    <row r="188" spans="1:28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</row>
    <row r="189" spans="1:28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</row>
    <row r="190" spans="1:28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</row>
    <row r="191" spans="1:28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</row>
    <row r="192" spans="1:28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</row>
    <row r="193" spans="1:28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</row>
    <row r="194" spans="1:28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</row>
    <row r="195" spans="1:28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</row>
    <row r="196" spans="1:28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</row>
  </sheetData>
  <mergeCells count="14">
    <mergeCell ref="A6:Q6"/>
    <mergeCell ref="A5:Q5"/>
    <mergeCell ref="P9:Q9"/>
    <mergeCell ref="N9:O9"/>
    <mergeCell ref="L9:M9"/>
    <mergeCell ref="J9:K9"/>
    <mergeCell ref="A9:A10"/>
    <mergeCell ref="B9:C9"/>
    <mergeCell ref="D9:E9"/>
    <mergeCell ref="F9:G9"/>
    <mergeCell ref="H9:I9"/>
    <mergeCell ref="F10:G10"/>
    <mergeCell ref="A8:Q8"/>
    <mergeCell ref="A7:Q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Denny Jimenez</dc:creator>
  <cp:lastModifiedBy>Nikauris De la Cruz</cp:lastModifiedBy>
  <cp:lastPrinted>2024-05-14T16:21:50Z</cp:lastPrinted>
  <dcterms:created xsi:type="dcterms:W3CDTF">2021-03-18T18:02:37Z</dcterms:created>
  <dcterms:modified xsi:type="dcterms:W3CDTF">2024-05-14T19:16:02Z</dcterms:modified>
</cp:coreProperties>
</file>