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11.2.3" sheetId="1" r:id="rId1"/>
  </sheets>
  <definedNames>
    <definedName name="_xlnm.Print_Area" localSheetId="0">'11.2.3'!$A$1:$G$24</definedName>
  </definedNames>
  <calcPr fullCalcOnLoad="1"/>
</workbook>
</file>

<file path=xl/sharedStrings.xml><?xml version="1.0" encoding="utf-8"?>
<sst xmlns="http://schemas.openxmlformats.org/spreadsheetml/2006/main" count="13" uniqueCount="13">
  <si>
    <t>AÑOS</t>
  </si>
  <si>
    <t xml:space="preserve"> Banco Agrícola *</t>
  </si>
  <si>
    <r>
      <t xml:space="preserve">FUENTE: </t>
    </r>
    <r>
      <rPr>
        <sz val="9"/>
        <rFont val="Arial Narrow"/>
        <family val="2"/>
      </rPr>
      <t xml:space="preserve">  Superintendecia de Bancos de la República Dominicana.</t>
    </r>
  </si>
  <si>
    <t xml:space="preserve">Créditos Desembolsados al Sector Agropecuario por las Entidades de Intermediación Financiera, </t>
  </si>
  <si>
    <t>Partic. ( % )del Sector Agropecuario / Desembolso Total</t>
  </si>
  <si>
    <t>Otras Entidades Financieras</t>
  </si>
  <si>
    <t xml:space="preserve"> Total Desembolsados al Sector Agropecuario</t>
  </si>
  <si>
    <t xml:space="preserve">Otros Sectores de la Economía </t>
  </si>
  <si>
    <t>Total General Desembolsados</t>
  </si>
  <si>
    <t xml:space="preserve">                  * Banco Agrícola de la República Dominicana.</t>
  </si>
  <si>
    <t>Cuadro 11.2.3</t>
  </si>
  <si>
    <t xml:space="preserve"> 2006-2018  (En Millones de RD$)</t>
  </si>
  <si>
    <t xml:space="preserve">                    Elaborado: Ministerio de Agricultura.  Departamento de Economía Agropecuaria y Estadísticas.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</si>
</sst>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0_);\(0.00\)"/>
    <numFmt numFmtId="190" formatCode="0.0_);\(0.0\)"/>
    <numFmt numFmtId="191" formatCode="0_);\(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%"/>
    <numFmt numFmtId="199" formatCode="0.000%"/>
    <numFmt numFmtId="200" formatCode="#,##0.0_);\(#,##0.0\)"/>
    <numFmt numFmtId="201" formatCode="_(* #,##0.0000_);_(* \(#,##0.0000\);_(* &quot;-&quot;??_);_(@_)"/>
    <numFmt numFmtId="202" formatCode="0.00000000"/>
  </numFmts>
  <fonts count="45">
    <font>
      <sz val="10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centerContinuous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200" fontId="4" fillId="33" borderId="0" xfId="47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Continuous"/>
    </xf>
    <xf numFmtId="0" fontId="2" fillId="34" borderId="0" xfId="0" applyFont="1" applyFill="1" applyAlignment="1">
      <alignment/>
    </xf>
    <xf numFmtId="37" fontId="2" fillId="0" borderId="0" xfId="0" applyNumberFormat="1" applyFont="1" applyAlignment="1">
      <alignment/>
    </xf>
    <xf numFmtId="200" fontId="6" fillId="33" borderId="0" xfId="47" applyNumberFormat="1" applyFont="1" applyFill="1" applyBorder="1" applyAlignment="1">
      <alignment horizontal="center" vertical="center"/>
    </xf>
    <xf numFmtId="200" fontId="5" fillId="33" borderId="0" xfId="47" applyNumberFormat="1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NumberFormat="1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37" fontId="4" fillId="35" borderId="0" xfId="47" applyNumberFormat="1" applyFont="1" applyFill="1" applyBorder="1" applyAlignment="1">
      <alignment horizontal="center" vertical="center"/>
    </xf>
    <xf numFmtId="9" fontId="2" fillId="0" borderId="0" xfId="53" applyFont="1" applyAlignment="1">
      <alignment/>
    </xf>
    <xf numFmtId="43" fontId="2" fillId="0" borderId="0" xfId="47" applyFont="1" applyAlignment="1">
      <alignment/>
    </xf>
    <xf numFmtId="200" fontId="4" fillId="34" borderId="0" xfId="47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00" fontId="2" fillId="0" borderId="0" xfId="0" applyNumberFormat="1" applyFont="1" applyAlignment="1">
      <alignment/>
    </xf>
    <xf numFmtId="200" fontId="5" fillId="34" borderId="0" xfId="47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171450</xdr:rowOff>
    </xdr:from>
    <xdr:to>
      <xdr:col>0</xdr:col>
      <xdr:colOff>495300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50" zoomScaleNormal="150" zoomScalePageLayoutView="0" workbookViewId="0" topLeftCell="A1">
      <selection activeCell="A3" sqref="A3:G3"/>
    </sheetView>
  </sheetViews>
  <sheetFormatPr defaultColWidth="11.421875" defaultRowHeight="12.75"/>
  <cols>
    <col min="1" max="2" width="10.28125" style="1" customWidth="1"/>
    <col min="3" max="3" width="15.140625" style="1" customWidth="1"/>
    <col min="4" max="4" width="14.00390625" style="1" customWidth="1"/>
    <col min="5" max="5" width="13.8515625" style="1" customWidth="1"/>
    <col min="6" max="6" width="11.8515625" style="1" customWidth="1"/>
    <col min="7" max="7" width="15.421875" style="1" customWidth="1"/>
    <col min="8" max="16384" width="11.421875" style="1" customWidth="1"/>
  </cols>
  <sheetData>
    <row r="1" spans="1:7" ht="16.5">
      <c r="A1" s="5"/>
      <c r="B1" s="5"/>
      <c r="C1" s="5"/>
      <c r="D1" s="5"/>
      <c r="E1" s="5"/>
      <c r="F1" s="5"/>
      <c r="G1" s="5"/>
    </row>
    <row r="2" spans="1:7" ht="15.75" customHeight="1">
      <c r="A2" s="27" t="s">
        <v>10</v>
      </c>
      <c r="B2" s="27"/>
      <c r="C2" s="27"/>
      <c r="D2" s="27"/>
      <c r="E2" s="27"/>
      <c r="F2" s="27"/>
      <c r="G2" s="27"/>
    </row>
    <row r="3" spans="1:7" ht="16.5" customHeight="1">
      <c r="A3" s="26" t="s">
        <v>3</v>
      </c>
      <c r="B3" s="26"/>
      <c r="C3" s="26"/>
      <c r="D3" s="26"/>
      <c r="E3" s="26"/>
      <c r="F3" s="26"/>
      <c r="G3" s="26"/>
    </row>
    <row r="4" spans="1:7" ht="13.5" customHeight="1">
      <c r="A4" s="28" t="s">
        <v>11</v>
      </c>
      <c r="B4" s="28"/>
      <c r="C4" s="28"/>
      <c r="D4" s="28"/>
      <c r="E4" s="28"/>
      <c r="F4" s="28"/>
      <c r="G4" s="28"/>
    </row>
    <row r="5" spans="1:7" s="11" customFormat="1" ht="5.25" customHeight="1">
      <c r="A5" s="10"/>
      <c r="B5" s="10"/>
      <c r="C5" s="10"/>
      <c r="D5" s="10"/>
      <c r="E5" s="10"/>
      <c r="F5" s="10"/>
      <c r="G5" s="10"/>
    </row>
    <row r="6" spans="1:7" s="6" customFormat="1" ht="57.75" customHeight="1">
      <c r="A6" s="15" t="s">
        <v>0</v>
      </c>
      <c r="B6" s="16" t="s">
        <v>1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4</v>
      </c>
    </row>
    <row r="7" spans="1:7" s="6" customFormat="1" ht="18.75" customHeight="1">
      <c r="A7" s="7">
        <v>2006</v>
      </c>
      <c r="B7" s="13">
        <v>5131.074</v>
      </c>
      <c r="C7" s="8">
        <v>5027.168177849999</v>
      </c>
      <c r="D7" s="14">
        <f>B7+C7</f>
        <v>10158.24217785</v>
      </c>
      <c r="E7" s="8">
        <v>151420.57521533</v>
      </c>
      <c r="F7" s="14">
        <f aca="true" t="shared" si="0" ref="F7:F12">+D7+E7</f>
        <v>161578.81739317998</v>
      </c>
      <c r="G7" s="8">
        <f aca="true" t="shared" si="1" ref="G7:G13">(D7/F7)*100</f>
        <v>6.286865036975302</v>
      </c>
    </row>
    <row r="8" spans="1:7" s="6" customFormat="1" ht="18.75" customHeight="1">
      <c r="A8" s="7">
        <v>2007</v>
      </c>
      <c r="B8" s="13">
        <v>6065.626</v>
      </c>
      <c r="C8" s="8">
        <v>6566.594565680002</v>
      </c>
      <c r="D8" s="14">
        <f aca="true" t="shared" si="2" ref="D8:D14">B8+C8</f>
        <v>12632.220565680003</v>
      </c>
      <c r="E8" s="8">
        <v>164675.11380256983</v>
      </c>
      <c r="F8" s="14">
        <f t="shared" si="0"/>
        <v>177307.33436824984</v>
      </c>
      <c r="G8" s="8">
        <f t="shared" si="1"/>
        <v>7.124477174443403</v>
      </c>
    </row>
    <row r="9" spans="1:7" s="6" customFormat="1" ht="18.75" customHeight="1">
      <c r="A9" s="9">
        <v>2008</v>
      </c>
      <c r="B9" s="13">
        <v>8202.041207</v>
      </c>
      <c r="C9" s="8">
        <v>7600.030453220004</v>
      </c>
      <c r="D9" s="14">
        <f t="shared" si="2"/>
        <v>15802.071660220005</v>
      </c>
      <c r="E9" s="8">
        <v>201009.23469746945</v>
      </c>
      <c r="F9" s="14">
        <f t="shared" si="0"/>
        <v>216811.30635768946</v>
      </c>
      <c r="G9" s="8">
        <f>(D9/F9)*100</f>
        <v>7.288398343096633</v>
      </c>
    </row>
    <row r="10" spans="1:7" s="6" customFormat="1" ht="18.75" customHeight="1">
      <c r="A10" s="9">
        <v>2009</v>
      </c>
      <c r="B10" s="13">
        <v>7168.056</v>
      </c>
      <c r="C10" s="8">
        <v>8815.29516801</v>
      </c>
      <c r="D10" s="14">
        <f t="shared" si="2"/>
        <v>15983.351168009998</v>
      </c>
      <c r="E10" s="8">
        <v>231885.03019999992</v>
      </c>
      <c r="F10" s="14">
        <f t="shared" si="0"/>
        <v>247868.38136800993</v>
      </c>
      <c r="G10" s="8">
        <f t="shared" si="1"/>
        <v>6.4483219198012725</v>
      </c>
    </row>
    <row r="11" spans="1:7" s="6" customFormat="1" ht="18.75" customHeight="1">
      <c r="A11" s="9">
        <v>2010</v>
      </c>
      <c r="B11" s="13">
        <v>6890.571</v>
      </c>
      <c r="C11" s="8">
        <v>13900.326519270011</v>
      </c>
      <c r="D11" s="14">
        <f t="shared" si="2"/>
        <v>20790.89751927001</v>
      </c>
      <c r="E11" s="8">
        <v>256167.21474775</v>
      </c>
      <c r="F11" s="14">
        <f t="shared" si="0"/>
        <v>276958.11226702</v>
      </c>
      <c r="G11" s="8">
        <f t="shared" si="1"/>
        <v>7.506874360562205</v>
      </c>
    </row>
    <row r="12" spans="1:7" s="2" customFormat="1" ht="18.75" customHeight="1">
      <c r="A12" s="9">
        <v>2011</v>
      </c>
      <c r="B12" s="13">
        <v>6487.566288</v>
      </c>
      <c r="C12" s="8">
        <v>17894.369455659995</v>
      </c>
      <c r="D12" s="14">
        <f t="shared" si="2"/>
        <v>24381.935743659997</v>
      </c>
      <c r="E12" s="8">
        <v>278890.73292320006</v>
      </c>
      <c r="F12" s="14">
        <f t="shared" si="0"/>
        <v>303272.6686668601</v>
      </c>
      <c r="G12" s="8">
        <f t="shared" si="1"/>
        <v>8.039608663332316</v>
      </c>
    </row>
    <row r="13" spans="1:7" s="2" customFormat="1" ht="18.75" customHeight="1">
      <c r="A13" s="9">
        <v>2012</v>
      </c>
      <c r="B13" s="13">
        <v>6038.822842</v>
      </c>
      <c r="C13" s="8">
        <v>20945.174487149998</v>
      </c>
      <c r="D13" s="14">
        <f t="shared" si="2"/>
        <v>26983.99732915</v>
      </c>
      <c r="E13" s="8">
        <v>315579.4021495699</v>
      </c>
      <c r="F13" s="14">
        <f aca="true" t="shared" si="3" ref="F13:F18">D13+E13</f>
        <v>342563.39947871986</v>
      </c>
      <c r="G13" s="8">
        <f t="shared" si="1"/>
        <v>7.877081255677536</v>
      </c>
    </row>
    <row r="14" spans="1:7" s="2" customFormat="1" ht="18.75" customHeight="1">
      <c r="A14" s="9">
        <v>2013</v>
      </c>
      <c r="B14" s="13">
        <f>13578491961/1000000</f>
        <v>13578.491961</v>
      </c>
      <c r="C14" s="8">
        <v>18020.095387869995</v>
      </c>
      <c r="D14" s="14">
        <f t="shared" si="2"/>
        <v>31598.587348869994</v>
      </c>
      <c r="E14" s="8">
        <v>387263.3839867999</v>
      </c>
      <c r="F14" s="14">
        <f t="shared" si="3"/>
        <v>418861.9713356699</v>
      </c>
      <c r="G14" s="8">
        <f aca="true" t="shared" si="4" ref="G14:G19">(D14/F14)*100</f>
        <v>7.543914108055263</v>
      </c>
    </row>
    <row r="15" spans="1:7" s="2" customFormat="1" ht="18.75" customHeight="1">
      <c r="A15" s="9">
        <v>2014</v>
      </c>
      <c r="B15" s="13">
        <f>14765347488/1000000</f>
        <v>14765.347488</v>
      </c>
      <c r="C15" s="8">
        <v>16377.278289379994</v>
      </c>
      <c r="D15" s="14">
        <f>B15+C15</f>
        <v>31142.625777379995</v>
      </c>
      <c r="E15" s="8">
        <v>412175.1691926599</v>
      </c>
      <c r="F15" s="14">
        <f t="shared" si="3"/>
        <v>443317.7949700399</v>
      </c>
      <c r="G15" s="8">
        <f t="shared" si="4"/>
        <v>7.024898646237437</v>
      </c>
    </row>
    <row r="16" spans="1:7" s="2" customFormat="1" ht="18.75" customHeight="1">
      <c r="A16" s="9">
        <v>2015</v>
      </c>
      <c r="B16" s="13">
        <f>14382792077.98/1000000</f>
        <v>14382.792077979999</v>
      </c>
      <c r="C16" s="8">
        <v>18160.637919379995</v>
      </c>
      <c r="D16" s="14">
        <f>B16+C16</f>
        <v>32543.429997359992</v>
      </c>
      <c r="E16" s="8">
        <v>485624.07189987035</v>
      </c>
      <c r="F16" s="14">
        <f t="shared" si="3"/>
        <v>518167.50189723034</v>
      </c>
      <c r="G16" s="8">
        <f t="shared" si="4"/>
        <v>6.28048456883242</v>
      </c>
    </row>
    <row r="17" spans="1:7" s="2" customFormat="1" ht="18.75" customHeight="1">
      <c r="A17" s="9">
        <v>2016</v>
      </c>
      <c r="B17" s="13">
        <f>16421840420/1000000</f>
        <v>16421.84042</v>
      </c>
      <c r="C17" s="8">
        <v>19333.670484310005</v>
      </c>
      <c r="D17" s="14">
        <f>B17+C17</f>
        <v>35755.51090431001</v>
      </c>
      <c r="E17" s="8">
        <v>505147.01608354994</v>
      </c>
      <c r="F17" s="14">
        <f t="shared" si="3"/>
        <v>540902.52698786</v>
      </c>
      <c r="G17" s="8">
        <f t="shared" si="4"/>
        <v>6.610342736504263</v>
      </c>
    </row>
    <row r="18" spans="1:7" s="2" customFormat="1" ht="18.75" customHeight="1">
      <c r="A18" s="9">
        <v>2017</v>
      </c>
      <c r="B18" s="13">
        <f>19479194494/1000000</f>
        <v>19479.194494</v>
      </c>
      <c r="C18" s="8">
        <v>21295.491383589993</v>
      </c>
      <c r="D18" s="14">
        <f>B18+C18</f>
        <v>40774.68587758999</v>
      </c>
      <c r="E18" s="22">
        <v>547540.07364124</v>
      </c>
      <c r="F18" s="14">
        <f t="shared" si="3"/>
        <v>588314.75951883</v>
      </c>
      <c r="G18" s="8">
        <f>(D18/F18)*100</f>
        <v>6.9307603145871655</v>
      </c>
    </row>
    <row r="19" spans="1:7" s="2" customFormat="1" ht="18.75" customHeight="1">
      <c r="A19" s="9">
        <v>2018</v>
      </c>
      <c r="B19" s="13">
        <f>21067510.44/1000</f>
        <v>21067.510440000002</v>
      </c>
      <c r="C19" s="8">
        <v>21391.89642463998</v>
      </c>
      <c r="D19" s="14">
        <f>B19+C19</f>
        <v>42459.40686463998</v>
      </c>
      <c r="E19" s="22">
        <v>614393.9773904299</v>
      </c>
      <c r="F19" s="25">
        <f>D19+E19</f>
        <v>656853.3842550699</v>
      </c>
      <c r="G19" s="8">
        <f t="shared" si="4"/>
        <v>6.464061521551377</v>
      </c>
    </row>
    <row r="20" spans="1:7" s="2" customFormat="1" ht="2.25" customHeight="1">
      <c r="A20" s="18"/>
      <c r="B20" s="18"/>
      <c r="C20" s="19"/>
      <c r="D20" s="19"/>
      <c r="E20" s="19"/>
      <c r="F20" s="19"/>
      <c r="G20" s="19"/>
    </row>
    <row r="21" spans="1:7" s="2" customFormat="1" ht="18" customHeight="1">
      <c r="A21" s="3" t="s">
        <v>2</v>
      </c>
      <c r="B21" s="3"/>
      <c r="C21" s="4"/>
      <c r="D21" s="4"/>
      <c r="E21" s="4"/>
      <c r="F21" s="4"/>
      <c r="G21" s="4"/>
    </row>
    <row r="22" spans="1:7" s="2" customFormat="1" ht="14.25" customHeight="1">
      <c r="A22" s="4" t="s">
        <v>9</v>
      </c>
      <c r="B22" s="4"/>
      <c r="C22" s="4"/>
      <c r="D22" s="4"/>
      <c r="E22" s="4"/>
      <c r="F22" s="4"/>
      <c r="G22" s="4"/>
    </row>
    <row r="23" spans="1:7" s="2" customFormat="1" ht="12" customHeight="1">
      <c r="A23" s="4" t="s">
        <v>12</v>
      </c>
      <c r="B23" s="4"/>
      <c r="C23" s="4"/>
      <c r="D23" s="4"/>
      <c r="E23" s="4"/>
      <c r="F23" s="4"/>
      <c r="G23" s="4"/>
    </row>
    <row r="25" spans="3:5" ht="13.5">
      <c r="C25" s="23"/>
      <c r="E25" s="24"/>
    </row>
    <row r="26" spans="2:3" ht="12.75">
      <c r="B26" s="20"/>
      <c r="C26" s="12"/>
    </row>
    <row r="27" spans="2:3" ht="12.75">
      <c r="B27" s="21"/>
      <c r="C27" s="12"/>
    </row>
    <row r="28" spans="2:3" ht="12.75">
      <c r="B28" s="21"/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</sheetData>
  <sheetProtection/>
  <mergeCells count="3">
    <mergeCell ref="A3:G3"/>
    <mergeCell ref="A2:G2"/>
    <mergeCell ref="A4:G4"/>
  </mergeCells>
  <printOptions/>
  <pageMargins left="1.99" right="0.31" top="1.47" bottom="1" header="0.23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Yanina Vasquez</cp:lastModifiedBy>
  <cp:lastPrinted>2015-05-29T17:17:49Z</cp:lastPrinted>
  <dcterms:created xsi:type="dcterms:W3CDTF">1999-03-05T18:32:21Z</dcterms:created>
  <dcterms:modified xsi:type="dcterms:W3CDTF">2019-03-25T18:08:53Z</dcterms:modified>
  <cp:category/>
  <cp:version/>
  <cp:contentType/>
  <cp:contentStatus/>
</cp:coreProperties>
</file>