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7-Estadística Institucional\1-Enero-marzo\"/>
    </mc:Choice>
  </mc:AlternateContent>
  <xr:revisionPtr revIDLastSave="0" documentId="13_ncr:1_{188EF883-6833-4F41-9D49-C74185D5B5D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le_1" sheetId="1" r:id="rId1"/>
    <sheet name="Table_2" sheetId="2" r:id="rId2"/>
    <sheet name="Table_3" sheetId="3" r:id="rId3"/>
    <sheet name="Table_4" sheetId="4" r:id="rId4"/>
    <sheet name="Table_5" sheetId="5" r:id="rId5"/>
    <sheet name="Hoja2" sheetId="8" state="hidden" r:id="rId6"/>
    <sheet name="Hoja1" sheetId="6" state="hidden" r:id="rId7"/>
    <sheet name="Table_6" sheetId="7" state="hidden" r:id="rId8"/>
  </sheets>
  <definedNames>
    <definedName name="_xlnm.Print_Area" localSheetId="0">Table_1!$A$1:$P$47</definedName>
    <definedName name="_xlnm.Print_Area" localSheetId="1">Table_2!$A$1:$P$47</definedName>
    <definedName name="_xlnm.Print_Area" localSheetId="2">Table_3!$A$1:$P$42</definedName>
    <definedName name="_xlnm.Print_Area" localSheetId="3">Table_4!$A$1:$P$57</definedName>
    <definedName name="_xlnm.Print_Area" localSheetId="4">Table_5!$A$1:$P$44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P16" i="5"/>
  <c r="N17" i="5"/>
  <c r="O32" i="3" l="1"/>
  <c r="P32" i="3"/>
  <c r="N32" i="3"/>
  <c r="F32" i="3"/>
  <c r="P26" i="5" l="1"/>
  <c r="N26" i="5"/>
  <c r="N35" i="5" l="1"/>
  <c r="F14" i="3" l="1"/>
  <c r="N36" i="2" l="1"/>
  <c r="N37" i="2"/>
  <c r="F17" i="4" l="1"/>
  <c r="F47" i="2" l="1"/>
  <c r="P25" i="5"/>
  <c r="O25" i="5"/>
  <c r="O26" i="5"/>
  <c r="O16" i="5"/>
  <c r="O17" i="5"/>
  <c r="N16" i="5"/>
  <c r="O47" i="1" l="1"/>
  <c r="P47" i="1"/>
  <c r="D47" i="1"/>
  <c r="H47" i="1" s="1"/>
  <c r="F25" i="5" l="1"/>
  <c r="F26" i="5"/>
  <c r="F16" i="5"/>
  <c r="P17" i="5"/>
  <c r="F17" i="5"/>
  <c r="N25" i="5"/>
  <c r="N25" i="1" l="1"/>
  <c r="P50" i="7" l="1"/>
  <c r="O50" i="7"/>
  <c r="N50" i="7"/>
  <c r="F50" i="7"/>
  <c r="P40" i="7"/>
  <c r="O40" i="7"/>
  <c r="N40" i="7"/>
  <c r="F40" i="7"/>
  <c r="P39" i="7"/>
  <c r="O39" i="7"/>
  <c r="N39" i="7"/>
  <c r="F39" i="7"/>
  <c r="F38" i="7"/>
  <c r="P37" i="7"/>
  <c r="O37" i="7"/>
  <c r="N37" i="7"/>
  <c r="F37" i="7"/>
  <c r="P36" i="7"/>
  <c r="O36" i="7"/>
  <c r="N36" i="7"/>
  <c r="F36" i="7"/>
  <c r="P30" i="7"/>
  <c r="O30" i="7"/>
  <c r="N30" i="7"/>
  <c r="F30" i="7"/>
  <c r="F29" i="7"/>
  <c r="O28" i="7"/>
  <c r="N28" i="7"/>
  <c r="P28" i="7" s="1"/>
  <c r="F28" i="7"/>
  <c r="F27" i="7"/>
  <c r="F26" i="7"/>
  <c r="P20" i="7"/>
  <c r="O20" i="7"/>
  <c r="N20" i="7"/>
  <c r="F20" i="7"/>
  <c r="P19" i="7"/>
  <c r="O19" i="7"/>
  <c r="N19" i="7"/>
  <c r="F19" i="7"/>
  <c r="P18" i="7"/>
  <c r="O18" i="7"/>
  <c r="N18" i="7"/>
  <c r="F18" i="7"/>
  <c r="P17" i="7"/>
  <c r="O17" i="7"/>
  <c r="N17" i="7"/>
  <c r="F17" i="7"/>
  <c r="P16" i="7"/>
  <c r="O16" i="7"/>
  <c r="N16" i="7"/>
  <c r="F16" i="7"/>
  <c r="P15" i="7"/>
  <c r="O15" i="7"/>
  <c r="N15" i="7"/>
  <c r="F15" i="7"/>
  <c r="P14" i="7"/>
  <c r="O14" i="7"/>
  <c r="N14" i="7"/>
  <c r="F14" i="7"/>
  <c r="P44" i="5"/>
  <c r="P43" i="5"/>
  <c r="D43" i="5"/>
  <c r="P38" i="5"/>
  <c r="O38" i="5"/>
  <c r="N38" i="5"/>
  <c r="F38" i="5"/>
  <c r="F37" i="5"/>
  <c r="F36" i="5"/>
  <c r="P35" i="5"/>
  <c r="F35" i="5"/>
  <c r="P34" i="5"/>
  <c r="O34" i="5"/>
  <c r="N34" i="5"/>
  <c r="F34" i="5"/>
  <c r="P29" i="5"/>
  <c r="O29" i="5"/>
  <c r="N29" i="5"/>
  <c r="F29" i="5"/>
  <c r="P28" i="5"/>
  <c r="O28" i="5"/>
  <c r="N28" i="5"/>
  <c r="F28" i="5"/>
  <c r="P27" i="5"/>
  <c r="O27" i="5"/>
  <c r="N27" i="5"/>
  <c r="F27" i="5"/>
  <c r="P24" i="5"/>
  <c r="O24" i="5"/>
  <c r="N24" i="5"/>
  <c r="F24" i="5"/>
  <c r="P23" i="5"/>
  <c r="O23" i="5"/>
  <c r="N23" i="5"/>
  <c r="F23" i="5"/>
  <c r="P22" i="5"/>
  <c r="O22" i="5"/>
  <c r="N22" i="5"/>
  <c r="F22" i="5"/>
  <c r="P21" i="5"/>
  <c r="O21" i="5"/>
  <c r="N21" i="5"/>
  <c r="F21" i="5"/>
  <c r="P20" i="5"/>
  <c r="O20" i="5"/>
  <c r="N20" i="5"/>
  <c r="F20" i="5"/>
  <c r="P19" i="5"/>
  <c r="O19" i="5"/>
  <c r="N19" i="5"/>
  <c r="F19" i="5"/>
  <c r="P18" i="5"/>
  <c r="O18" i="5"/>
  <c r="N18" i="5"/>
  <c r="F18" i="5"/>
  <c r="P15" i="5"/>
  <c r="O15" i="5"/>
  <c r="N15" i="5"/>
  <c r="F15" i="5"/>
  <c r="P14" i="5"/>
  <c r="O14" i="5"/>
  <c r="N14" i="5"/>
  <c r="F14" i="5"/>
  <c r="P13" i="5"/>
  <c r="O13" i="5"/>
  <c r="N13" i="5"/>
  <c r="F13" i="5"/>
  <c r="F57" i="4"/>
  <c r="F55" i="4"/>
  <c r="F54" i="4"/>
  <c r="F53" i="4"/>
  <c r="F52" i="4"/>
  <c r="F51" i="4"/>
  <c r="F50" i="4"/>
  <c r="F49" i="4"/>
  <c r="F48" i="4"/>
  <c r="F31" i="4"/>
  <c r="F30" i="4"/>
  <c r="F29" i="4"/>
  <c r="P24" i="4"/>
  <c r="O24" i="4"/>
  <c r="N24" i="4"/>
  <c r="F24" i="4"/>
  <c r="P23" i="4"/>
  <c r="O23" i="4"/>
  <c r="N23" i="4"/>
  <c r="F23" i="4"/>
  <c r="P22" i="4"/>
  <c r="O22" i="4"/>
  <c r="N22" i="4"/>
  <c r="F22" i="4"/>
  <c r="P21" i="4"/>
  <c r="O21" i="4"/>
  <c r="N21" i="4"/>
  <c r="F21" i="4"/>
  <c r="P20" i="4"/>
  <c r="O20" i="4"/>
  <c r="N20" i="4"/>
  <c r="F20" i="4"/>
  <c r="P19" i="4"/>
  <c r="O19" i="4"/>
  <c r="N19" i="4"/>
  <c r="F19" i="4"/>
  <c r="P18" i="4"/>
  <c r="O18" i="4"/>
  <c r="N18" i="4"/>
  <c r="F18" i="4"/>
  <c r="P17" i="4"/>
  <c r="O17" i="4"/>
  <c r="N17" i="4"/>
  <c r="P16" i="4"/>
  <c r="O16" i="4"/>
  <c r="N16" i="4"/>
  <c r="F16" i="4"/>
  <c r="O15" i="4"/>
  <c r="P15" i="4"/>
  <c r="F15" i="4"/>
  <c r="P14" i="4"/>
  <c r="O14" i="4"/>
  <c r="N14" i="4"/>
  <c r="F14" i="4"/>
  <c r="O13" i="4"/>
  <c r="P13" i="4"/>
  <c r="F13" i="4"/>
  <c r="P42" i="3"/>
  <c r="O42" i="3"/>
  <c r="N42" i="3"/>
  <c r="F42" i="3"/>
  <c r="P41" i="3"/>
  <c r="O41" i="3"/>
  <c r="N41" i="3"/>
  <c r="F41" i="3"/>
  <c r="P40" i="3"/>
  <c r="O40" i="3"/>
  <c r="N40" i="3"/>
  <c r="F40" i="3"/>
  <c r="P39" i="3"/>
  <c r="O39" i="3"/>
  <c r="N39" i="3"/>
  <c r="F39" i="3"/>
  <c r="P38" i="3"/>
  <c r="O38" i="3"/>
  <c r="N38" i="3"/>
  <c r="F38" i="3"/>
  <c r="P37" i="3"/>
  <c r="O37" i="3"/>
  <c r="N37" i="3"/>
  <c r="F37" i="3"/>
  <c r="P36" i="3"/>
  <c r="O36" i="3"/>
  <c r="N36" i="3"/>
  <c r="F36" i="3"/>
  <c r="P35" i="3"/>
  <c r="O35" i="3"/>
  <c r="N35" i="3"/>
  <c r="F35" i="3"/>
  <c r="P34" i="3"/>
  <c r="O34" i="3"/>
  <c r="N34" i="3"/>
  <c r="F34" i="3"/>
  <c r="P33" i="3"/>
  <c r="O33" i="3"/>
  <c r="N33" i="3"/>
  <c r="F33" i="3"/>
  <c r="P31" i="3"/>
  <c r="O31" i="3"/>
  <c r="N31" i="3"/>
  <c r="F31" i="3"/>
  <c r="P30" i="3"/>
  <c r="O30" i="3"/>
  <c r="N30" i="3"/>
  <c r="F30" i="3"/>
  <c r="P29" i="3"/>
  <c r="O29" i="3"/>
  <c r="N29" i="3"/>
  <c r="F29" i="3"/>
  <c r="P28" i="3"/>
  <c r="O28" i="3"/>
  <c r="N28" i="3"/>
  <c r="F28" i="3"/>
  <c r="P23" i="3"/>
  <c r="O23" i="3"/>
  <c r="N23" i="3"/>
  <c r="F23" i="3"/>
  <c r="P22" i="3"/>
  <c r="O22" i="3"/>
  <c r="N22" i="3"/>
  <c r="F22" i="3"/>
  <c r="P21" i="3"/>
  <c r="O21" i="3"/>
  <c r="N21" i="3"/>
  <c r="F21" i="3"/>
  <c r="P20" i="3"/>
  <c r="O20" i="3"/>
  <c r="N20" i="3"/>
  <c r="F20" i="3"/>
  <c r="P19" i="3"/>
  <c r="O19" i="3"/>
  <c r="N19" i="3"/>
  <c r="F19" i="3"/>
  <c r="O14" i="3"/>
  <c r="N14" i="3"/>
  <c r="O13" i="3"/>
  <c r="N13" i="3"/>
  <c r="F13" i="3"/>
  <c r="P47" i="2"/>
  <c r="O47" i="2"/>
  <c r="N47" i="2"/>
  <c r="P46" i="2"/>
  <c r="O46" i="2"/>
  <c r="N46" i="2"/>
  <c r="F46" i="2"/>
  <c r="P45" i="2"/>
  <c r="O45" i="2"/>
  <c r="N45" i="2"/>
  <c r="F45" i="2"/>
  <c r="P44" i="2"/>
  <c r="O44" i="2"/>
  <c r="N44" i="2"/>
  <c r="F44" i="2"/>
  <c r="P39" i="2"/>
  <c r="O39" i="2"/>
  <c r="N39" i="2"/>
  <c r="F39" i="2"/>
  <c r="P38" i="2"/>
  <c r="O38" i="2"/>
  <c r="N38" i="2"/>
  <c r="F38" i="2"/>
  <c r="P37" i="2"/>
  <c r="O37" i="2"/>
  <c r="F37" i="2"/>
  <c r="P36" i="2"/>
  <c r="O36" i="2"/>
  <c r="F36" i="2"/>
  <c r="P31" i="2"/>
  <c r="O31" i="2"/>
  <c r="N31" i="2"/>
  <c r="F31" i="2"/>
  <c r="P30" i="2"/>
  <c r="O30" i="2"/>
  <c r="N30" i="2"/>
  <c r="F30" i="2"/>
  <c r="P29" i="2"/>
  <c r="O29" i="2"/>
  <c r="N29" i="2"/>
  <c r="F29" i="2"/>
  <c r="P28" i="2"/>
  <c r="O28" i="2"/>
  <c r="N28" i="2"/>
  <c r="F28" i="2"/>
  <c r="P27" i="2"/>
  <c r="O27" i="2"/>
  <c r="N27" i="2"/>
  <c r="F27" i="2"/>
  <c r="P22" i="2"/>
  <c r="O22" i="2"/>
  <c r="N22" i="2"/>
  <c r="F22" i="2"/>
  <c r="P21" i="2"/>
  <c r="O21" i="2"/>
  <c r="N21" i="2"/>
  <c r="F21" i="2"/>
  <c r="P16" i="2"/>
  <c r="O16" i="2"/>
  <c r="N16" i="2"/>
  <c r="F16" i="2"/>
  <c r="P15" i="2"/>
  <c r="O15" i="2"/>
  <c r="N15" i="2"/>
  <c r="F15" i="2"/>
  <c r="D46" i="1"/>
  <c r="H46" i="1" s="1"/>
  <c r="P41" i="1"/>
  <c r="O41" i="1"/>
  <c r="N41" i="1"/>
  <c r="F41" i="1"/>
  <c r="P36" i="1"/>
  <c r="O36" i="1"/>
  <c r="N36" i="1"/>
  <c r="F36" i="1"/>
  <c r="P35" i="1"/>
  <c r="O35" i="1"/>
  <c r="N35" i="1"/>
  <c r="F35" i="1"/>
  <c r="P34" i="1"/>
  <c r="O34" i="1"/>
  <c r="N34" i="1"/>
  <c r="F34" i="1"/>
  <c r="P33" i="1"/>
  <c r="O33" i="1"/>
  <c r="N33" i="1"/>
  <c r="F33" i="1"/>
  <c r="P28" i="1"/>
  <c r="O28" i="1"/>
  <c r="N28" i="1"/>
  <c r="F28" i="1"/>
  <c r="P27" i="1"/>
  <c r="O27" i="1"/>
  <c r="N27" i="1"/>
  <c r="F27" i="1"/>
  <c r="F26" i="1"/>
  <c r="O25" i="1"/>
  <c r="P25" i="1" s="1"/>
  <c r="F25" i="1"/>
  <c r="F24" i="1"/>
  <c r="F23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F15" i="1"/>
  <c r="P14" i="1"/>
  <c r="O14" i="1"/>
  <c r="N14" i="1"/>
  <c r="F14" i="1"/>
  <c r="P13" i="1"/>
  <c r="O13" i="1"/>
  <c r="N13" i="1"/>
  <c r="P12" i="1"/>
  <c r="O12" i="1"/>
  <c r="N12" i="1"/>
  <c r="F12" i="1"/>
  <c r="P11" i="1"/>
  <c r="O11" i="1"/>
  <c r="N11" i="1"/>
  <c r="F11" i="1"/>
  <c r="P10" i="1"/>
  <c r="O10" i="1"/>
  <c r="N10" i="1"/>
  <c r="F10" i="1"/>
  <c r="P14" i="3" l="1"/>
  <c r="P13" i="3"/>
  <c r="N15" i="4"/>
  <c r="N13" i="4"/>
  <c r="F39" i="4"/>
  <c r="F32" i="4"/>
  <c r="F35" i="4"/>
  <c r="F37" i="4"/>
  <c r="F34" i="4"/>
  <c r="F36" i="4"/>
  <c r="F33" i="4"/>
  <c r="F38" i="4"/>
  <c r="F46" i="4"/>
  <c r="F44" i="4"/>
  <c r="F41" i="4"/>
  <c r="F47" i="4"/>
  <c r="F40" i="4"/>
  <c r="F42" i="4"/>
  <c r="F45" i="4"/>
  <c r="F43" i="4"/>
</calcChain>
</file>

<file path=xl/sharedStrings.xml><?xml version="1.0" encoding="utf-8"?>
<sst xmlns="http://schemas.openxmlformats.org/spreadsheetml/2006/main" count="1238" uniqueCount="282">
  <si>
    <t>Departamento de Formulación, Monitoreo y Evaluación de Planes, Programas y Proyectos.</t>
  </si>
  <si>
    <t>División de Evaluación</t>
  </si>
  <si>
    <t>Matríz Estadística Institucional</t>
  </si>
  <si>
    <t>Documento relacionado</t>
  </si>
  <si>
    <t>Versión</t>
  </si>
  <si>
    <t>Plantilla de ejecución de las unidades ejecutoras</t>
  </si>
  <si>
    <t>Distribución Material de Siembra</t>
  </si>
  <si>
    <t>Producción/Actividad</t>
  </si>
  <si>
    <t>Unidad de Medida</t>
  </si>
  <si>
    <t>Cantidad</t>
  </si>
  <si>
    <t>Tipo de Beneficiario</t>
  </si>
  <si>
    <t>Beneficiarios</t>
  </si>
  <si>
    <t>Total Masc.</t>
  </si>
  <si>
    <t>Total Fem.</t>
  </si>
  <si>
    <t>Masc.</t>
  </si>
  <si>
    <t>Fem.</t>
  </si>
  <si>
    <t>Cereales</t>
  </si>
  <si>
    <t>Quintales</t>
  </si>
  <si>
    <t>Productores</t>
  </si>
  <si>
    <t>Raíces y Tubérculos</t>
  </si>
  <si>
    <t>Camionadas</t>
  </si>
  <si>
    <t>Hortalizas</t>
  </si>
  <si>
    <t>Libras</t>
  </si>
  <si>
    <t>Leguminosas</t>
  </si>
  <si>
    <t>Musáceas</t>
  </si>
  <si>
    <t>Unidades de cepas de plátanos y guineos</t>
  </si>
  <si>
    <t>Unidades de plantas de plátanos y guineos</t>
  </si>
  <si>
    <t>Oleaginosas</t>
  </si>
  <si>
    <t>Unidades de plantas y nueces de coco</t>
  </si>
  <si>
    <t>Huertos instalados</t>
  </si>
  <si>
    <t>Familias</t>
  </si>
  <si>
    <t>Huertos  en Producción</t>
  </si>
  <si>
    <t>Huertos en producción</t>
  </si>
  <si>
    <t>Desarrollo Frutícola</t>
  </si>
  <si>
    <t>Unidades</t>
  </si>
  <si>
    <t>n/a</t>
  </si>
  <si>
    <t>Distribución de semillas en viveros de frutales</t>
  </si>
  <si>
    <t>Distribución de Plantas Frutales</t>
  </si>
  <si>
    <t>Siembra de Frutales Plantas</t>
  </si>
  <si>
    <t>Tareas</t>
  </si>
  <si>
    <t>Capacitación a Productores y Técnicos</t>
  </si>
  <si>
    <t>Asesoría y Asistencia Técnica</t>
  </si>
  <si>
    <t>Desarrollo Cacaotalero</t>
  </si>
  <si>
    <t>Producción de Plantas</t>
  </si>
  <si>
    <t>Planta Vendidas y Donadas</t>
  </si>
  <si>
    <t>Asistencia Técnica</t>
  </si>
  <si>
    <t>Mecanización de terrenos</t>
  </si>
  <si>
    <t>Producto</t>
  </si>
  <si>
    <t>Mecanización Agrícola</t>
  </si>
  <si>
    <t>Tareas preparadas</t>
  </si>
  <si>
    <t>Biovega</t>
  </si>
  <si>
    <t>Unidad de medida</t>
  </si>
  <si>
    <t>Ejecución Meses</t>
  </si>
  <si>
    <t>% Eficacia Producto</t>
  </si>
  <si>
    <t>Ejecución Beneficiario</t>
  </si>
  <si>
    <t>M</t>
  </si>
  <si>
    <t>F</t>
  </si>
  <si>
    <t>Plantas distribuidas</t>
  </si>
  <si>
    <t>VICEMINISTERIO DE PLANIFICACIÓN SECTORIAL AROPECUARIA</t>
  </si>
  <si>
    <t>Desarrollo Rural</t>
  </si>
  <si>
    <t>Capacitación</t>
  </si>
  <si>
    <t>Técnicos y productores</t>
  </si>
  <si>
    <t>Asistencias Técnicas (reuniones, asistencias y encuentros)</t>
  </si>
  <si>
    <t>Técn., productores y Asoc.</t>
  </si>
  <si>
    <t xml:space="preserve">Departamento de Asociatividad y Gestión Organizativa </t>
  </si>
  <si>
    <t>.</t>
  </si>
  <si>
    <t>Fomento a las Agroempresas</t>
  </si>
  <si>
    <t>Total Masc</t>
  </si>
  <si>
    <t>Total Fem</t>
  </si>
  <si>
    <t>Visitas técnicas/seguimiento</t>
  </si>
  <si>
    <t xml:space="preserve">Número de Agroempresas Visitadas </t>
  </si>
  <si>
    <t>Reunión de evaluación/Seguimiento</t>
  </si>
  <si>
    <t>Agroempresas Asistidas</t>
  </si>
  <si>
    <t>Técnicos</t>
  </si>
  <si>
    <t>Participacion en Ferias y ruedas de negocios</t>
  </si>
  <si>
    <t>Agroempresas Participantes</t>
  </si>
  <si>
    <t>Industriales</t>
  </si>
  <si>
    <t>Actualización/validación de datos</t>
  </si>
  <si>
    <t>Capac./Cursos/Seminarios</t>
  </si>
  <si>
    <t>Oficina Sectorial de la Mujer</t>
  </si>
  <si>
    <t>Asistencia técnica</t>
  </si>
  <si>
    <t>Fortalecimiento Institucional</t>
  </si>
  <si>
    <t>Jornada de Sensilización</t>
  </si>
  <si>
    <t xml:space="preserve">Cebiora </t>
  </si>
  <si>
    <t xml:space="preserve"> Inseminación Artificial a Tiempo Fijo</t>
  </si>
  <si>
    <t>Cantidad de Embriones</t>
  </si>
  <si>
    <t>Dianóstico de Gestación</t>
  </si>
  <si>
    <t>Mililitros</t>
  </si>
  <si>
    <t>Vacunación</t>
  </si>
  <si>
    <t>VICEMINISTERIO DE PLANIFICACIÓN SECTORIAL AGROPECUARIA</t>
  </si>
  <si>
    <t>Departamento de Formulación, Monitoreo y Evaluación de Planes, Programas y Proyectos</t>
  </si>
  <si>
    <t>Infraestructuras Rurales</t>
  </si>
  <si>
    <t>Tipo de Beneficiarios</t>
  </si>
  <si>
    <t xml:space="preserve">Caminos Interparcelarios Rehabilitados </t>
  </si>
  <si>
    <t>Kilómetros</t>
  </si>
  <si>
    <t>Kms</t>
  </si>
  <si>
    <t xml:space="preserve">Caminos Interparcelarios Reconstruidos </t>
  </si>
  <si>
    <t>Inocuidad Agroalimentaria</t>
  </si>
  <si>
    <t>Analisis de Plaguicidas (monitoreo de residuo)</t>
  </si>
  <si>
    <t>Varios</t>
  </si>
  <si>
    <t>Unidades producción primaria registradas en el DIA.</t>
  </si>
  <si>
    <t xml:space="preserve">Inspecciones, reinspecciones y auditoría </t>
  </si>
  <si>
    <t>Certificación de las unidades y establecimientos Agropecuarios</t>
  </si>
  <si>
    <t>Cursos</t>
  </si>
  <si>
    <t xml:space="preserve"> </t>
  </si>
  <si>
    <t>Sanidad Vegetal - Subdirección de Registro</t>
  </si>
  <si>
    <t>Registros de Plaguicidas</t>
  </si>
  <si>
    <t>Certificados</t>
  </si>
  <si>
    <t>Importadores</t>
  </si>
  <si>
    <t>Registro de Empresas Distribuidoras</t>
  </si>
  <si>
    <t>Registro Tiendas Expendios</t>
  </si>
  <si>
    <t>Registro Empresas Fumigadoras</t>
  </si>
  <si>
    <t>Renovación Registros de Plaguicidas</t>
  </si>
  <si>
    <t>Renovacion Registros Tiendas Expendios</t>
  </si>
  <si>
    <t>Renovacion Registros de Empresas Distribuidoras</t>
  </si>
  <si>
    <t>Renovacion Registros de Empresas Fumigadoras</t>
  </si>
  <si>
    <t xml:space="preserve">Guías Emitidas </t>
  </si>
  <si>
    <t>Emisión Guía Importación Materia Prima Plaguicidas</t>
  </si>
  <si>
    <t>Emisión Guía Importación Muestras Plaguicidas</t>
  </si>
  <si>
    <t>Inspección Plaguicidas en Punto de Entrada</t>
  </si>
  <si>
    <t>Reporte de inspección</t>
  </si>
  <si>
    <t>Fiscalización Tiendas Expendios</t>
  </si>
  <si>
    <t>Pruebas Eficacia Biológica</t>
  </si>
  <si>
    <t>Informe de Prueba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</si>
  <si>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</t>
  </si>
  <si>
    <t>Sanidad Vegetal - Subdirección Técnica</t>
  </si>
  <si>
    <t>Monitoreo para la detección de plagas</t>
  </si>
  <si>
    <t>Monitoreos</t>
  </si>
  <si>
    <t>Via telefónica</t>
  </si>
  <si>
    <t>Visitas a Finca</t>
  </si>
  <si>
    <t xml:space="preserve">Visitas a finca de exportacion </t>
  </si>
  <si>
    <t>Visitas Domiciliaria</t>
  </si>
  <si>
    <t>Visitas a empacadoras</t>
  </si>
  <si>
    <t xml:space="preserve">Varios </t>
  </si>
  <si>
    <t>Visitas a oficina</t>
  </si>
  <si>
    <t>Monitoreo Severidad Sigatoka Negra</t>
  </si>
  <si>
    <t>Demostraciones</t>
  </si>
  <si>
    <t>Adiestramientos</t>
  </si>
  <si>
    <t>Charlas</t>
  </si>
  <si>
    <t>Sanidad Vegetal - Subdirección de Cuarentena</t>
  </si>
  <si>
    <t>Muestras procesadas  Internacional Laboratorio (AILA)</t>
  </si>
  <si>
    <t xml:space="preserve">Muestras  </t>
  </si>
  <si>
    <t>Agroempresa</t>
  </si>
  <si>
    <t>¿</t>
  </si>
  <si>
    <t>Muestras Procesadas Internacional Laboratorio (Haina)</t>
  </si>
  <si>
    <t>Muestras procesasas Internac. Laborat. (Caucedo)</t>
  </si>
  <si>
    <t>Barcos Recibidos</t>
  </si>
  <si>
    <t>Inspecciones</t>
  </si>
  <si>
    <t>Comunidad</t>
  </si>
  <si>
    <t>Vuelos Recibidos</t>
  </si>
  <si>
    <t>No. De pasajeros</t>
  </si>
  <si>
    <t>Lanchas, Veleros recibidos</t>
  </si>
  <si>
    <t xml:space="preserve">Cruceros recibidos </t>
  </si>
  <si>
    <t>No. De Turistas recibidos</t>
  </si>
  <si>
    <t>Importaciones en TM</t>
  </si>
  <si>
    <t>Volumen (toneladas métricas)</t>
  </si>
  <si>
    <t>Importaciones de madera M3</t>
  </si>
  <si>
    <t>Volumen (metro cubico)</t>
  </si>
  <si>
    <t>Exportaciones en TM</t>
  </si>
  <si>
    <t>Vehiculos inspeccionados</t>
  </si>
  <si>
    <t>Decomisos en Kgs</t>
  </si>
  <si>
    <t>Vólumen (kilogramos)</t>
  </si>
  <si>
    <t>Manejo de Basura en Aeropuertos Kgs</t>
  </si>
  <si>
    <t>Manejo de Basura en Puertos Mts3</t>
  </si>
  <si>
    <t>Inspección en Origen</t>
  </si>
  <si>
    <t>Inspección en Destino</t>
  </si>
  <si>
    <t>Devolución exportación a Preinspecciona</t>
  </si>
  <si>
    <t>No. Objeciones Emitidas (Subproductos)</t>
  </si>
  <si>
    <t xml:space="preserve">Certificaciones </t>
  </si>
  <si>
    <t>Importaciones Emitidas</t>
  </si>
  <si>
    <t>Certificados Fitosanitarios Emitidos</t>
  </si>
  <si>
    <t>Certificados Fitosanitarios Electronicos ePhyto Emitidos</t>
  </si>
  <si>
    <t xml:space="preserve">Tratamientos Realizados </t>
  </si>
  <si>
    <t>Tratamientos</t>
  </si>
  <si>
    <t>Intercepciones de Plagas</t>
  </si>
  <si>
    <t>Informes</t>
  </si>
  <si>
    <t>Envío al Laboratorio</t>
  </si>
  <si>
    <t>Informe de resultados</t>
  </si>
  <si>
    <t>Solicitud de Análisis de Riesgo</t>
  </si>
  <si>
    <t>Informe de ARP</t>
  </si>
  <si>
    <t>Análisis de Riesgo realizado</t>
  </si>
  <si>
    <t xml:space="preserve">Solicitudes </t>
  </si>
  <si>
    <t>Servicios de Extensión y Capacitación Agropecuaria</t>
  </si>
  <si>
    <t>Visitas a finca agricultores líderes (ATI)</t>
  </si>
  <si>
    <t>Visitas</t>
  </si>
  <si>
    <t>Visitas a fincas a otros agricultores (ATE)</t>
  </si>
  <si>
    <t>Reuniones</t>
  </si>
  <si>
    <t>Reuniones con organizaciones de productores/as</t>
  </si>
  <si>
    <t>Parcelas Demostrativas</t>
  </si>
  <si>
    <t>Demostrativas</t>
  </si>
  <si>
    <t>Días de campo/Giras</t>
  </si>
  <si>
    <t>Días de campo/Gira</t>
  </si>
  <si>
    <t>Charlas/ Conferencias</t>
  </si>
  <si>
    <t>Charlas/Conferencias</t>
  </si>
  <si>
    <t>Cursos a productores</t>
  </si>
  <si>
    <t>Cursos a técnicos</t>
  </si>
  <si>
    <t>Talleres a tecnicos</t>
  </si>
  <si>
    <t xml:space="preserve">Talleres </t>
  </si>
  <si>
    <t>Talleres a productores</t>
  </si>
  <si>
    <t>Demostraciones de Métodos</t>
  </si>
  <si>
    <t>Metodos</t>
  </si>
  <si>
    <t>Demostraciones de Resultados</t>
  </si>
  <si>
    <t>Resultados</t>
  </si>
  <si>
    <t>Agricultura Orgánica</t>
  </si>
  <si>
    <t>Capacitación en Agricultura Orgánica</t>
  </si>
  <si>
    <t>Cantidad de Capacitaciones realizadas (taller, charla y cursos)</t>
  </si>
  <si>
    <t>Elaboración de abonos Orgánicos  sólidos (Bocashi)</t>
  </si>
  <si>
    <t>Elaboración de abono orgánicos líquidos. (supermagro)</t>
  </si>
  <si>
    <t>Litros</t>
  </si>
  <si>
    <t>Elaboración de plaguicidas Orgánicos, caldo sulfocalcico</t>
  </si>
  <si>
    <t>Visitas realizadas</t>
  </si>
  <si>
    <t>Bioarroz</t>
  </si>
  <si>
    <t>Ejecución beneficiarios</t>
  </si>
  <si>
    <t>Producción de Semillas Básicas</t>
  </si>
  <si>
    <t>Qqs</t>
  </si>
  <si>
    <t>Capacitación a técnicos y productores</t>
  </si>
  <si>
    <t>Cantidad de personas capacitadas</t>
  </si>
  <si>
    <t>ABRIL - JUNIO 2024</t>
  </si>
  <si>
    <t>Viceministerio de Planificación Sectorial Agropecuaria / Economia Agropecuaria</t>
  </si>
  <si>
    <t>Enero</t>
  </si>
  <si>
    <t>Febr.</t>
  </si>
  <si>
    <t>Marzo</t>
  </si>
  <si>
    <r>
      <rPr>
        <b/>
        <sz val="10"/>
        <color rgb="FF000000"/>
        <rFont val="Times New Roman"/>
        <family val="1"/>
      </rPr>
      <t>Total</t>
    </r>
    <r>
      <rPr>
        <b/>
        <sz val="10"/>
        <color rgb="FF000000"/>
        <rFont val="Times New Roman"/>
        <family val="1"/>
      </rPr>
      <t xml:space="preserve">
Trimestre</t>
    </r>
    <r>
      <rPr>
        <sz val="10"/>
        <color rgb="FF000000"/>
        <rFont val="Times New Roman"/>
        <family val="1"/>
      </rPr>
      <t xml:space="preserve"> 2</t>
    </r>
  </si>
  <si>
    <t>Febrero</t>
  </si>
  <si>
    <t>Depto. Planificación y Desarrollo</t>
  </si>
  <si>
    <t>Capacitación en temas de planificación (Metodología del POA)</t>
  </si>
  <si>
    <t>Cantidad de Talleres</t>
  </si>
  <si>
    <t>Socialización y seguimiento para la aplicación de la Valoración de Riesgo (VAR)</t>
  </si>
  <si>
    <t>Cantidad de Socializaciones</t>
  </si>
  <si>
    <t>Política y procedimientos para la elaboración del POA</t>
  </si>
  <si>
    <t>Documento elaborado</t>
  </si>
  <si>
    <t>Asistencia técnica a los proyectos de Inversión Publica a través de la UEPIP</t>
  </si>
  <si>
    <t>Asistencia tecnica</t>
  </si>
  <si>
    <t>Reformulación del PEI</t>
  </si>
  <si>
    <t>Cooperación Internacional</t>
  </si>
  <si>
    <t>Desarrollo institucional y Calidad en la Gestión</t>
  </si>
  <si>
    <t>Encuesta institucional de satisfacción ciudadana</t>
  </si>
  <si>
    <t xml:space="preserve">Unidad </t>
  </si>
  <si>
    <t>Elaboración y actualización de Políticas y Procedimientos</t>
  </si>
  <si>
    <t>Autodiagnóstico CAF</t>
  </si>
  <si>
    <t>Plan de Mejora Institucional</t>
  </si>
  <si>
    <t>Manual de Procedimientos Misionales.</t>
  </si>
  <si>
    <t>Comité de calidad</t>
  </si>
  <si>
    <t>Total
T4</t>
  </si>
  <si>
    <t xml:space="preserve">Prod. y Técnicos </t>
  </si>
  <si>
    <t>Ejecución/Mes</t>
  </si>
  <si>
    <t xml:space="preserve">  M       F</t>
  </si>
  <si>
    <t xml:space="preserve">  M        F</t>
  </si>
  <si>
    <t xml:space="preserve">    M     F</t>
  </si>
  <si>
    <t xml:space="preserve">Total </t>
  </si>
  <si>
    <t xml:space="preserve">Total beneficiarios </t>
  </si>
  <si>
    <t xml:space="preserve">Distribución de plantas </t>
  </si>
  <si>
    <t xml:space="preserve">Producción  de plantas </t>
  </si>
  <si>
    <t>Plantas producidas</t>
  </si>
  <si>
    <t>N/A</t>
  </si>
  <si>
    <t>Total Benef.
T4</t>
  </si>
  <si>
    <t>Jornadas</t>
  </si>
  <si>
    <t>Encuentros</t>
  </si>
  <si>
    <t xml:space="preserve">Consultas en la oficina </t>
  </si>
  <si>
    <t>Jornadas realizadas</t>
  </si>
  <si>
    <t>Encuentos</t>
  </si>
  <si>
    <t>Reuniones y trabajo coord., con otras Instituc.</t>
  </si>
  <si>
    <t xml:space="preserve">Técnicos </t>
  </si>
  <si>
    <t>Producción de Plantas Frutales</t>
  </si>
  <si>
    <t>Total Femen.</t>
  </si>
  <si>
    <t>Emisión Guía Importación Plaguicidas Formuladora</t>
  </si>
  <si>
    <t>enero</t>
  </si>
  <si>
    <t>febrero</t>
  </si>
  <si>
    <t>marzo</t>
  </si>
  <si>
    <t>Total T1</t>
  </si>
  <si>
    <t>Total Benef.
T1</t>
  </si>
  <si>
    <t>Total
T1</t>
  </si>
  <si>
    <t>Meta Producto T1</t>
  </si>
  <si>
    <t>Ejecución Producto T1</t>
  </si>
  <si>
    <t>Meta Benef. T1</t>
  </si>
  <si>
    <t>Tipo de beneficiarios</t>
  </si>
  <si>
    <t>Total 
T1</t>
  </si>
  <si>
    <t xml:space="preserve">enero </t>
  </si>
  <si>
    <t>Meta T1</t>
  </si>
  <si>
    <t>Ejecución Producto Trimestre 1</t>
  </si>
  <si>
    <t>Registro Empresas Representantes</t>
  </si>
  <si>
    <t>Enero 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</si>
</sst>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#,##0&quot; &quot;;&quot;-&quot;#,##0&quot; &quot;;&quot; -&quot;#&quot; &quot;;&quot; &quot;@"/>
    <numFmt numFmtId="165" formatCode="#,##0;&quot;-&quot;#,##0"/>
    <numFmt numFmtId="166" formatCode="&quot; &quot;#,##0.00&quot; &quot;;&quot;-&quot;#,##0.00&quot; &quot;;&quot; -&quot;#&quot; &quot;;&quot; &quot;@"/>
    <numFmt numFmtId="167" formatCode="&quot; &quot;#,##0&quot; &quot;;&quot;-&quot;#,##0&quot; &quot;;&quot; -&quot;#&quot; &quot;;&quot; &quot;@&quot; &quot;"/>
    <numFmt numFmtId="168" formatCode="#,##0&quot; &quot;;&quot;(&quot;#,##0&quot;)&quot;"/>
    <numFmt numFmtId="169" formatCode="&quot; &quot;#,##0.00&quot; &quot;;&quot; (&quot;#,##0.00&quot;)&quot;;&quot; -&quot;00&quot; &quot;;&quot; &quot;@&quot; &quot;"/>
  </numFmts>
  <fonts count="19" x14ac:knownFonts="1"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 Narrow"/>
      <family val="2"/>
    </font>
    <font>
      <b/>
      <sz val="10"/>
      <color rgb="FF000000"/>
      <name val="Book Antiqua"/>
      <family val="1"/>
    </font>
    <font>
      <b/>
      <sz val="9"/>
      <color rgb="FF000000"/>
      <name val="Book Antiqua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BDD6EE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Border="0" applyProtection="0"/>
  </cellStyleXfs>
  <cellXfs count="243">
    <xf numFmtId="0" fontId="0" fillId="0" borderId="0" xfId="0"/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14" fillId="0" borderId="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shrinkToFit="1"/>
    </xf>
    <xf numFmtId="3" fontId="15" fillId="0" borderId="1" xfId="0" applyNumberFormat="1" applyFont="1" applyBorder="1" applyAlignment="1">
      <alignment horizontal="center" vertical="center" shrinkToFit="1"/>
    </xf>
    <xf numFmtId="164" fontId="14" fillId="0" borderId="8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shrinkToFit="1"/>
    </xf>
    <xf numFmtId="164" fontId="15" fillId="0" borderId="8" xfId="0" applyNumberFormat="1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center" vertical="center" shrinkToFit="1"/>
    </xf>
    <xf numFmtId="164" fontId="14" fillId="0" borderId="15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shrinkToFit="1"/>
    </xf>
    <xf numFmtId="164" fontId="15" fillId="0" borderId="17" xfId="0" applyNumberFormat="1" applyFont="1" applyBorder="1" applyAlignment="1">
      <alignment horizontal="center" vertical="center" shrinkToFit="1"/>
    </xf>
    <xf numFmtId="164" fontId="15" fillId="0" borderId="18" xfId="0" applyNumberFormat="1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164" fontId="14" fillId="0" borderId="0" xfId="0" applyNumberFormat="1" applyFont="1" applyAlignment="1">
      <alignment horizontal="center" vertical="top" shrinkToFit="1"/>
    </xf>
    <xf numFmtId="164" fontId="1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shrinkToFit="1"/>
    </xf>
    <xf numFmtId="164" fontId="15" fillId="0" borderId="0" xfId="0" applyNumberFormat="1" applyFont="1" applyAlignment="1">
      <alignment horizontal="center" vertical="center" shrinkToFit="1"/>
    </xf>
    <xf numFmtId="0" fontId="11" fillId="0" borderId="2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164" fontId="15" fillId="0" borderId="1" xfId="0" applyNumberFormat="1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164" fontId="14" fillId="0" borderId="14" xfId="0" applyNumberFormat="1" applyFont="1" applyBorder="1" applyAlignment="1">
      <alignment horizontal="center" vertical="center" shrinkToFit="1"/>
    </xf>
    <xf numFmtId="164" fontId="14" fillId="0" borderId="14" xfId="0" applyNumberFormat="1" applyFont="1" applyBorder="1" applyAlignment="1">
      <alignment horizontal="center" vertical="top" shrinkToFit="1"/>
    </xf>
    <xf numFmtId="164" fontId="14" fillId="0" borderId="1" xfId="0" applyNumberFormat="1" applyFont="1" applyBorder="1" applyAlignment="1">
      <alignment horizontal="center" vertical="top" shrinkToFit="1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3" xfId="0" applyNumberFormat="1" applyFont="1" applyBorder="1" applyAlignment="1">
      <alignment horizontal="center" vertical="center" shrinkToFit="1"/>
    </xf>
    <xf numFmtId="0" fontId="14" fillId="0" borderId="25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164" fontId="4" fillId="0" borderId="0" xfId="0" applyNumberFormat="1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3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4" fillId="5" borderId="0" xfId="0" applyFont="1" applyFill="1" applyAlignment="1">
      <alignment horizontal="center" vertical="top"/>
    </xf>
    <xf numFmtId="0" fontId="0" fillId="5" borderId="0" xfId="0" applyFill="1"/>
    <xf numFmtId="3" fontId="4" fillId="5" borderId="0" xfId="0" applyNumberFormat="1" applyFont="1" applyFill="1" applyAlignment="1">
      <alignment horizontal="center" vertical="top"/>
    </xf>
    <xf numFmtId="164" fontId="4" fillId="5" borderId="0" xfId="0" applyNumberFormat="1" applyFont="1" applyFill="1" applyAlignment="1">
      <alignment horizontal="center" vertical="top"/>
    </xf>
    <xf numFmtId="0" fontId="7" fillId="5" borderId="0" xfId="0" applyFont="1" applyFill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8" fillId="5" borderId="0" xfId="0" applyFont="1" applyFill="1" applyAlignment="1">
      <alignment horizontal="center" vertical="top"/>
    </xf>
    <xf numFmtId="0" fontId="7" fillId="5" borderId="0" xfId="0" applyFont="1" applyFill="1" applyAlignment="1">
      <alignment horizontal="left" vertical="top"/>
    </xf>
    <xf numFmtId="0" fontId="0" fillId="5" borderId="0" xfId="0" applyFill="1" applyAlignment="1">
      <alignment horizontal="center"/>
    </xf>
    <xf numFmtId="0" fontId="9" fillId="5" borderId="0" xfId="0" applyFont="1" applyFill="1" applyAlignment="1">
      <alignment horizontal="center" vertical="top"/>
    </xf>
    <xf numFmtId="1" fontId="4" fillId="5" borderId="0" xfId="0" applyNumberFormat="1" applyFont="1" applyFill="1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0" fillId="5" borderId="0" xfId="0" applyFill="1" applyAlignment="1">
      <alignment horizontal="left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11" xfId="0" applyBorder="1"/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0" fillId="0" borderId="26" xfId="0" applyBorder="1"/>
    <xf numFmtId="0" fontId="13" fillId="2" borderId="2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top" wrapText="1"/>
    </xf>
    <xf numFmtId="0" fontId="6" fillId="3" borderId="2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0" fillId="0" borderId="1" xfId="0" applyBorder="1"/>
    <xf numFmtId="164" fontId="15" fillId="0" borderId="1" xfId="0" applyNumberFormat="1" applyFont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top"/>
    </xf>
    <xf numFmtId="0" fontId="12" fillId="6" borderId="0" xfId="0" applyFont="1" applyFill="1" applyBorder="1" applyAlignment="1">
      <alignment horizontal="left" vertical="center" wrapText="1"/>
    </xf>
    <xf numFmtId="3" fontId="12" fillId="5" borderId="0" xfId="0" applyNumberFormat="1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wrapText="1"/>
    </xf>
    <xf numFmtId="164" fontId="12" fillId="5" borderId="0" xfId="0" applyNumberFormat="1" applyFont="1" applyFill="1" applyBorder="1" applyAlignment="1">
      <alignment horizontal="left" shrinkToFit="1"/>
    </xf>
    <xf numFmtId="164" fontId="12" fillId="5" borderId="0" xfId="0" applyNumberFormat="1" applyFont="1" applyFill="1" applyBorder="1" applyAlignment="1">
      <alignment horizontal="left" vertical="center" shrinkToFit="1"/>
    </xf>
    <xf numFmtId="0" fontId="12" fillId="5" borderId="0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wrapText="1"/>
    </xf>
    <xf numFmtId="164" fontId="12" fillId="5" borderId="0" xfId="0" applyNumberFormat="1" applyFont="1" applyFill="1" applyBorder="1" applyAlignment="1">
      <alignment horizontal="left" vertical="top"/>
    </xf>
    <xf numFmtId="3" fontId="12" fillId="5" borderId="0" xfId="0" applyNumberFormat="1" applyFont="1" applyFill="1" applyBorder="1" applyAlignment="1">
      <alignment horizontal="left"/>
    </xf>
    <xf numFmtId="168" fontId="12" fillId="5" borderId="0" xfId="0" applyNumberFormat="1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 vertical="top"/>
    </xf>
    <xf numFmtId="0" fontId="4" fillId="8" borderId="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wrapText="1"/>
    </xf>
    <xf numFmtId="164" fontId="4" fillId="5" borderId="0" xfId="0" applyNumberFormat="1" applyFont="1" applyFill="1" applyBorder="1" applyAlignment="1">
      <alignment horizontal="left" vertical="center" wrapText="1"/>
    </xf>
    <xf numFmtId="4" fontId="4" fillId="5" borderId="0" xfId="0" applyNumberFormat="1" applyFont="1" applyFill="1" applyBorder="1" applyAlignment="1">
      <alignment horizontal="left" vertical="center" shrinkToFit="1"/>
    </xf>
    <xf numFmtId="3" fontId="4" fillId="5" borderId="0" xfId="0" applyNumberFormat="1" applyFont="1" applyFill="1" applyBorder="1" applyAlignment="1">
      <alignment horizontal="left" vertical="center" shrinkToFit="1"/>
    </xf>
    <xf numFmtId="164" fontId="4" fillId="5" borderId="0" xfId="0" applyNumberFormat="1" applyFont="1" applyFill="1" applyBorder="1" applyAlignment="1">
      <alignment horizontal="left" shrinkToFit="1"/>
    </xf>
    <xf numFmtId="164" fontId="4" fillId="5" borderId="0" xfId="0" applyNumberFormat="1" applyFont="1" applyFill="1" applyBorder="1" applyAlignment="1">
      <alignment horizontal="left" wrapText="1"/>
    </xf>
    <xf numFmtId="164" fontId="4" fillId="5" borderId="0" xfId="0" applyNumberFormat="1" applyFont="1" applyFill="1" applyBorder="1" applyAlignment="1">
      <alignment horizontal="left" vertical="center" shrinkToFit="1"/>
    </xf>
    <xf numFmtId="3" fontId="4" fillId="5" borderId="0" xfId="0" applyNumberFormat="1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center" wrapText="1"/>
    </xf>
    <xf numFmtId="167" fontId="4" fillId="5" borderId="0" xfId="0" applyNumberFormat="1" applyFont="1" applyFill="1" applyBorder="1" applyAlignment="1">
      <alignment horizontal="left" vertical="center" shrinkToFit="1"/>
    </xf>
    <xf numFmtId="3" fontId="4" fillId="5" borderId="0" xfId="0" applyNumberFormat="1" applyFont="1" applyFill="1" applyBorder="1" applyAlignment="1">
      <alignment horizontal="left" wrapText="1"/>
    </xf>
    <xf numFmtId="167" fontId="4" fillId="5" borderId="0" xfId="0" applyNumberFormat="1" applyFont="1" applyFill="1" applyBorder="1" applyAlignment="1">
      <alignment horizontal="left" shrinkToFit="1"/>
    </xf>
    <xf numFmtId="167" fontId="4" fillId="7" borderId="0" xfId="0" applyNumberFormat="1" applyFont="1" applyFill="1" applyBorder="1" applyAlignment="1">
      <alignment horizontal="left" vertical="center" shrinkToFit="1"/>
    </xf>
    <xf numFmtId="164" fontId="4" fillId="7" borderId="0" xfId="0" applyNumberFormat="1" applyFont="1" applyFill="1" applyBorder="1" applyAlignment="1">
      <alignment horizontal="left" vertical="center" shrinkToFit="1"/>
    </xf>
    <xf numFmtId="0" fontId="4" fillId="7" borderId="0" xfId="0" applyFont="1" applyFill="1" applyBorder="1" applyAlignment="1">
      <alignment horizontal="left" wrapText="1"/>
    </xf>
    <xf numFmtId="3" fontId="4" fillId="7" borderId="0" xfId="0" applyNumberFormat="1" applyFont="1" applyFill="1" applyBorder="1" applyAlignment="1">
      <alignment horizontal="left" wrapText="1"/>
    </xf>
    <xf numFmtId="167" fontId="4" fillId="7" borderId="0" xfId="0" applyNumberFormat="1" applyFont="1" applyFill="1" applyBorder="1" applyAlignment="1">
      <alignment horizontal="left" shrinkToFit="1"/>
    </xf>
    <xf numFmtId="4" fontId="4" fillId="5" borderId="0" xfId="0" applyNumberFormat="1" applyFont="1" applyFill="1" applyBorder="1" applyAlignment="1">
      <alignment horizontal="left" vertical="top"/>
    </xf>
    <xf numFmtId="0" fontId="0" fillId="5" borderId="0" xfId="0" applyFont="1" applyFill="1" applyBorder="1" applyAlignment="1">
      <alignment horizontal="left"/>
    </xf>
    <xf numFmtId="164" fontId="4" fillId="5" borderId="0" xfId="0" applyNumberFormat="1" applyFont="1" applyFill="1" applyBorder="1" applyAlignment="1">
      <alignment horizontal="left" wrapText="1"/>
    </xf>
    <xf numFmtId="164" fontId="4" fillId="5" borderId="0" xfId="0" applyNumberFormat="1" applyFont="1" applyFill="1" applyBorder="1" applyAlignment="1">
      <alignment horizontal="left" shrinkToFit="1"/>
    </xf>
    <xf numFmtId="164" fontId="4" fillId="5" borderId="0" xfId="0" applyNumberFormat="1" applyFont="1" applyFill="1" applyBorder="1" applyAlignment="1">
      <alignment horizontal="left" vertical="top"/>
    </xf>
    <xf numFmtId="0" fontId="4" fillId="9" borderId="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/>
    </xf>
    <xf numFmtId="2" fontId="4" fillId="5" borderId="0" xfId="0" applyNumberFormat="1" applyFont="1" applyFill="1" applyBorder="1" applyAlignment="1">
      <alignment horizontal="left"/>
    </xf>
    <xf numFmtId="3" fontId="4" fillId="5" borderId="0" xfId="0" applyNumberFormat="1" applyFont="1" applyFill="1" applyBorder="1" applyAlignment="1">
      <alignment horizontal="left"/>
    </xf>
    <xf numFmtId="3" fontId="16" fillId="5" borderId="0" xfId="0" applyNumberFormat="1" applyFont="1" applyFill="1" applyBorder="1" applyAlignment="1">
      <alignment horizontal="left"/>
    </xf>
    <xf numFmtId="0" fontId="16" fillId="5" borderId="0" xfId="0" applyFont="1" applyFill="1" applyBorder="1" applyAlignment="1">
      <alignment horizontal="left"/>
    </xf>
    <xf numFmtId="168" fontId="16" fillId="5" borderId="0" xfId="1" applyNumberFormat="1" applyFont="1" applyFill="1" applyBorder="1" applyAlignment="1">
      <alignment horizontal="left"/>
    </xf>
    <xf numFmtId="168" fontId="16" fillId="5" borderId="0" xfId="0" applyNumberFormat="1" applyFont="1" applyFill="1" applyBorder="1" applyAlignment="1">
      <alignment horizontal="left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/>
    </xf>
    <xf numFmtId="0" fontId="0" fillId="5" borderId="0" xfId="0" applyFont="1" applyFill="1" applyBorder="1"/>
    <xf numFmtId="0" fontId="4" fillId="8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wrapText="1"/>
    </xf>
    <xf numFmtId="164" fontId="4" fillId="7" borderId="0" xfId="0" applyNumberFormat="1" applyFont="1" applyFill="1" applyBorder="1" applyAlignment="1">
      <alignment horizontal="center" shrinkToFit="1"/>
    </xf>
    <xf numFmtId="164" fontId="4" fillId="5" borderId="0" xfId="0" applyNumberFormat="1" applyFont="1" applyFill="1" applyBorder="1" applyAlignment="1">
      <alignment horizontal="center" shrinkToFit="1"/>
    </xf>
    <xf numFmtId="3" fontId="4" fillId="5" borderId="0" xfId="0" applyNumberFormat="1" applyFont="1" applyFill="1" applyBorder="1" applyAlignment="1">
      <alignment horizontal="center" shrinkToFit="1"/>
    </xf>
    <xf numFmtId="164" fontId="4" fillId="5" borderId="0" xfId="0" applyNumberFormat="1" applyFont="1" applyFill="1" applyBorder="1" applyAlignment="1">
      <alignment horizontal="right" shrinkToFit="1"/>
    </xf>
    <xf numFmtId="3" fontId="4" fillId="5" borderId="0" xfId="0" applyNumberFormat="1" applyFont="1" applyFill="1" applyBorder="1" applyAlignment="1">
      <alignment horizontal="right" shrinkToFit="1"/>
    </xf>
    <xf numFmtId="0" fontId="5" fillId="5" borderId="0" xfId="0" applyFont="1" applyFill="1" applyBorder="1" applyAlignment="1">
      <alignment horizontal="left"/>
    </xf>
    <xf numFmtId="0" fontId="18" fillId="5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wrapText="1"/>
    </xf>
    <xf numFmtId="0" fontId="18" fillId="5" borderId="0" xfId="0" applyFont="1" applyFill="1" applyBorder="1" applyAlignment="1">
      <alignment horizontal="left"/>
    </xf>
    <xf numFmtId="0" fontId="5" fillId="8" borderId="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shrinkToFit="1"/>
    </xf>
    <xf numFmtId="164" fontId="5" fillId="7" borderId="0" xfId="0" applyNumberFormat="1" applyFont="1" applyFill="1" applyBorder="1" applyAlignment="1">
      <alignment horizontal="left" shrinkToFit="1"/>
    </xf>
    <xf numFmtId="164" fontId="5" fillId="5" borderId="0" xfId="0" applyNumberFormat="1" applyFont="1" applyFill="1" applyBorder="1" applyAlignment="1">
      <alignment horizontal="left" shrinkToFit="1"/>
    </xf>
    <xf numFmtId="3" fontId="5" fillId="5" borderId="0" xfId="0" applyNumberFormat="1" applyFont="1" applyFill="1" applyBorder="1" applyAlignment="1">
      <alignment horizontal="left" wrapText="1"/>
    </xf>
    <xf numFmtId="165" fontId="5" fillId="5" borderId="0" xfId="0" applyNumberFormat="1" applyFont="1" applyFill="1" applyBorder="1" applyAlignment="1">
      <alignment horizontal="left" shrinkToFit="1"/>
    </xf>
    <xf numFmtId="3" fontId="5" fillId="5" borderId="0" xfId="0" applyNumberFormat="1" applyFont="1" applyFill="1" applyBorder="1" applyAlignment="1">
      <alignment horizontal="left" shrinkToFit="1"/>
    </xf>
    <xf numFmtId="164" fontId="5" fillId="5" borderId="0" xfId="0" applyNumberFormat="1" applyFont="1" applyFill="1" applyBorder="1" applyAlignment="1">
      <alignment horizontal="left" wrapText="1"/>
    </xf>
    <xf numFmtId="1" fontId="5" fillId="5" borderId="0" xfId="0" applyNumberFormat="1" applyFont="1" applyFill="1" applyBorder="1" applyAlignment="1">
      <alignment horizontal="left" shrinkToFit="1"/>
    </xf>
    <xf numFmtId="1" fontId="5" fillId="5" borderId="0" xfId="0" applyNumberFormat="1" applyFont="1" applyFill="1" applyBorder="1" applyAlignment="1">
      <alignment horizontal="left" wrapText="1"/>
    </xf>
    <xf numFmtId="164" fontId="5" fillId="5" borderId="0" xfId="0" applyNumberFormat="1" applyFont="1" applyFill="1" applyBorder="1" applyAlignment="1">
      <alignment horizontal="left"/>
    </xf>
    <xf numFmtId="0" fontId="5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top"/>
    </xf>
    <xf numFmtId="0" fontId="11" fillId="6" borderId="0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/>
    </xf>
    <xf numFmtId="2" fontId="12" fillId="7" borderId="0" xfId="0" applyNumberFormat="1" applyFont="1" applyFill="1" applyBorder="1" applyAlignment="1">
      <alignment horizontal="left"/>
    </xf>
    <xf numFmtId="4" fontId="12" fillId="7" borderId="0" xfId="0" applyNumberFormat="1" applyFont="1" applyFill="1" applyBorder="1" applyAlignment="1">
      <alignment horizontal="left" wrapText="1"/>
    </xf>
    <xf numFmtId="4" fontId="12" fillId="7" borderId="0" xfId="0" applyNumberFormat="1" applyFont="1" applyFill="1" applyBorder="1" applyAlignment="1">
      <alignment horizontal="left"/>
    </xf>
    <xf numFmtId="3" fontId="12" fillId="5" borderId="0" xfId="0" applyNumberFormat="1" applyFont="1" applyFill="1" applyBorder="1" applyAlignment="1">
      <alignment horizontal="left" shrinkToFit="1"/>
    </xf>
    <xf numFmtId="2" fontId="12" fillId="5" borderId="0" xfId="0" applyNumberFormat="1" applyFont="1" applyFill="1" applyBorder="1" applyAlignment="1">
      <alignment horizontal="left" vertical="center" shrinkToFit="1"/>
    </xf>
    <xf numFmtId="0" fontId="12" fillId="5" borderId="0" xfId="0" applyFont="1" applyFill="1" applyBorder="1" applyAlignment="1">
      <alignment horizontal="left" vertical="center" shrinkToFit="1"/>
    </xf>
    <xf numFmtId="164" fontId="12" fillId="7" borderId="0" xfId="0" applyNumberFormat="1" applyFont="1" applyFill="1" applyBorder="1" applyAlignment="1">
      <alignment horizontal="left" shrinkToFit="1"/>
    </xf>
    <xf numFmtId="3" fontId="12" fillId="7" borderId="0" xfId="0" applyNumberFormat="1" applyFont="1" applyFill="1" applyBorder="1" applyAlignment="1">
      <alignment horizontal="left" shrinkToFit="1"/>
    </xf>
    <xf numFmtId="0" fontId="4" fillId="5" borderId="0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 wrapText="1"/>
    </xf>
    <xf numFmtId="0" fontId="7" fillId="8" borderId="0" xfId="0" applyFont="1" applyFill="1" applyBorder="1" applyAlignment="1">
      <alignment horizontal="left" vertical="center" wrapText="1"/>
    </xf>
    <xf numFmtId="4" fontId="4" fillId="5" borderId="0" xfId="0" applyNumberFormat="1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center" wrapText="1"/>
    </xf>
    <xf numFmtId="3" fontId="4" fillId="7" borderId="0" xfId="0" applyNumberFormat="1" applyFont="1" applyFill="1" applyBorder="1" applyAlignment="1">
      <alignment horizontal="center" shrinkToFit="1"/>
    </xf>
    <xf numFmtId="3" fontId="17" fillId="7" borderId="0" xfId="0" applyNumberFormat="1" applyFont="1" applyFill="1" applyBorder="1" applyAlignment="1">
      <alignment horizontal="center" shrinkToFit="1"/>
    </xf>
    <xf numFmtId="3" fontId="4" fillId="7" borderId="0" xfId="0" applyNumberFormat="1" applyFont="1" applyFill="1" applyBorder="1" applyAlignment="1">
      <alignment horizontal="center"/>
    </xf>
    <xf numFmtId="3" fontId="4" fillId="7" borderId="0" xfId="0" applyNumberFormat="1" applyFont="1" applyFill="1" applyBorder="1" applyAlignment="1">
      <alignment horizontal="center" wrapText="1"/>
    </xf>
    <xf numFmtId="3" fontId="17" fillId="5" borderId="0" xfId="0" applyNumberFormat="1" applyFont="1" applyFill="1" applyBorder="1" applyAlignment="1">
      <alignment horizontal="center" shrinkToFit="1"/>
    </xf>
    <xf numFmtId="3" fontId="4" fillId="5" borderId="0" xfId="0" applyNumberFormat="1" applyFont="1" applyFill="1" applyBorder="1" applyAlignment="1">
      <alignment horizontal="center" vertical="center" shrinkToFit="1"/>
    </xf>
    <xf numFmtId="3" fontId="17" fillId="5" borderId="0" xfId="0" applyNumberFormat="1" applyFont="1" applyFill="1" applyBorder="1" applyAlignment="1">
      <alignment horizontal="center" vertical="center" shrinkToFit="1"/>
    </xf>
    <xf numFmtId="0" fontId="4" fillId="5" borderId="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right" shrinkToFit="1"/>
    </xf>
    <xf numFmtId="3" fontId="17" fillId="5" borderId="0" xfId="0" applyNumberFormat="1" applyFont="1" applyFill="1" applyBorder="1" applyAlignment="1">
      <alignment horizontal="right" shrinkToFit="1"/>
    </xf>
    <xf numFmtId="3" fontId="17" fillId="5" borderId="0" xfId="0" applyNumberFormat="1" applyFont="1" applyFill="1" applyBorder="1" applyAlignment="1">
      <alignment horizontal="right" vertical="center" wrapText="1"/>
    </xf>
    <xf numFmtId="3" fontId="17" fillId="5" borderId="0" xfId="0" applyNumberFormat="1" applyFont="1" applyFill="1" applyBorder="1" applyAlignment="1">
      <alignment horizontal="right" wrapText="1"/>
    </xf>
    <xf numFmtId="4" fontId="17" fillId="5" borderId="0" xfId="0" applyNumberFormat="1" applyFont="1" applyFill="1" applyBorder="1" applyAlignment="1">
      <alignment horizontal="right" shrinkToFit="1"/>
    </xf>
    <xf numFmtId="3" fontId="17" fillId="5" borderId="0" xfId="1" applyNumberFormat="1" applyFont="1" applyFill="1" applyBorder="1" applyAlignment="1">
      <alignment horizontal="right" vertical="center" wrapText="1"/>
    </xf>
    <xf numFmtId="4" fontId="17" fillId="5" borderId="0" xfId="0" applyNumberFormat="1" applyFont="1" applyFill="1" applyBorder="1" applyAlignment="1">
      <alignment horizontal="right" wrapText="1"/>
    </xf>
    <xf numFmtId="3" fontId="17" fillId="5" borderId="0" xfId="1" applyNumberFormat="1" applyFont="1" applyFill="1" applyBorder="1" applyAlignment="1">
      <alignment horizontal="right" shrinkToFit="1"/>
    </xf>
    <xf numFmtId="3" fontId="17" fillId="5" borderId="0" xfId="0" applyNumberFormat="1" applyFont="1" applyFill="1" applyBorder="1" applyAlignment="1">
      <alignment shrinkToFit="1"/>
    </xf>
    <xf numFmtId="0" fontId="4" fillId="5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3" fontId="11" fillId="6" borderId="0" xfId="0" applyNumberFormat="1" applyFont="1" applyFill="1" applyBorder="1" applyAlignment="1">
      <alignment horizontal="center" vertical="center" wrapText="1"/>
    </xf>
    <xf numFmtId="3" fontId="17" fillId="6" borderId="0" xfId="0" applyNumberFormat="1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center" vertical="center" shrinkToFit="1"/>
    </xf>
    <xf numFmtId="166" fontId="4" fillId="5" borderId="0" xfId="0" applyNumberFormat="1" applyFont="1" applyFill="1" applyBorder="1" applyAlignment="1">
      <alignment horizontal="right" shrinkToFit="1"/>
    </xf>
    <xf numFmtId="3" fontId="4" fillId="5" borderId="0" xfId="0" applyNumberFormat="1" applyFont="1" applyFill="1" applyBorder="1" applyAlignment="1">
      <alignment horizontal="left" shrinkToFit="1"/>
    </xf>
    <xf numFmtId="164" fontId="11" fillId="5" borderId="0" xfId="0" applyNumberFormat="1" applyFont="1" applyFill="1" applyBorder="1" applyAlignment="1">
      <alignment horizontal="left" shrinkToFit="1"/>
    </xf>
    <xf numFmtId="164" fontId="4" fillId="7" borderId="0" xfId="0" applyNumberFormat="1" applyFont="1" applyFill="1" applyBorder="1" applyAlignment="1">
      <alignment horizontal="left" shrinkToFit="1"/>
    </xf>
    <xf numFmtId="0" fontId="16" fillId="5" borderId="0" xfId="0" applyFont="1" applyFill="1" applyBorder="1" applyAlignment="1">
      <alignment horizontal="left" wrapText="1"/>
    </xf>
    <xf numFmtId="1" fontId="4" fillId="5" borderId="0" xfId="0" applyNumberFormat="1" applyFont="1" applyFill="1" applyBorder="1" applyAlignment="1">
      <alignment horizontal="left" vertical="center" shrinkToFit="1"/>
    </xf>
    <xf numFmtId="1" fontId="4" fillId="5" borderId="0" xfId="0" applyNumberFormat="1" applyFont="1" applyFill="1" applyBorder="1" applyAlignment="1">
      <alignment horizontal="left" shrinkToFit="1"/>
    </xf>
    <xf numFmtId="0" fontId="0" fillId="5" borderId="0" xfId="0" applyFont="1" applyFill="1" applyBorder="1" applyAlignment="1">
      <alignment horizontal="left" vertical="center"/>
    </xf>
    <xf numFmtId="164" fontId="4" fillId="5" borderId="0" xfId="0" applyNumberFormat="1" applyFont="1" applyFill="1" applyBorder="1" applyAlignment="1">
      <alignment horizontal="left" vertical="center" shrinkToFit="1"/>
    </xf>
    <xf numFmtId="0" fontId="4" fillId="8" borderId="0" xfId="0" applyFont="1" applyFill="1" applyBorder="1" applyAlignment="1">
      <alignment horizontal="left" vertical="center"/>
    </xf>
    <xf numFmtId="3" fontId="4" fillId="7" borderId="0" xfId="0" applyNumberFormat="1" applyFont="1" applyFill="1" applyBorder="1" applyAlignment="1">
      <alignment horizontal="left" vertical="center" wrapText="1"/>
    </xf>
    <xf numFmtId="2" fontId="4" fillId="7" borderId="0" xfId="0" applyNumberFormat="1" applyFont="1" applyFill="1" applyBorder="1" applyAlignment="1">
      <alignment horizontal="left" wrapText="1"/>
    </xf>
    <xf numFmtId="1" fontId="4" fillId="7" borderId="0" xfId="0" applyNumberFormat="1" applyFont="1" applyFill="1" applyBorder="1" applyAlignment="1">
      <alignment horizontal="left" wrapText="1"/>
    </xf>
    <xf numFmtId="1" fontId="4" fillId="5" borderId="0" xfId="0" applyNumberFormat="1" applyFont="1" applyFill="1" applyBorder="1" applyAlignment="1">
      <alignment horizontal="left"/>
    </xf>
  </cellXfs>
  <cellStyles count="3">
    <cellStyle name="Millares" xfId="1" builtinId="3" customBuiltin="1"/>
    <cellStyle name="Normal" xfId="0" builtinId="0" customBuiltin="1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357189</xdr:colOff>
      <xdr:row>44</xdr:row>
      <xdr:rowOff>0</xdr:rowOff>
    </xdr:from>
    <xdr:to>
      <xdr:col>10</xdr:col>
      <xdr:colOff>362219</xdr:colOff>
      <xdr:row>44</xdr:row>
      <xdr:rowOff>261602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8419900" y="16333363"/>
          <a:ext cx="5030" cy="26160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369093</xdr:colOff>
      <xdr:row>44</xdr:row>
      <xdr:rowOff>0</xdr:rowOff>
    </xdr:from>
    <xdr:to>
      <xdr:col>11</xdr:col>
      <xdr:colOff>375633</xdr:colOff>
      <xdr:row>45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9162949" y="16333363"/>
          <a:ext cx="6540" cy="27501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320642</xdr:colOff>
      <xdr:row>44</xdr:row>
      <xdr:rowOff>2499</xdr:rowOff>
    </xdr:from>
    <xdr:to>
      <xdr:col>9</xdr:col>
      <xdr:colOff>325672</xdr:colOff>
      <xdr:row>44</xdr:row>
      <xdr:rowOff>264101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740116" y="16565973"/>
          <a:ext cx="5030" cy="26160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</xdr:row>
      <xdr:rowOff>0</xdr:rowOff>
    </xdr:from>
    <xdr:ext cx="1609728" cy="1562096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8575" y="161925"/>
          <a:ext cx="1609728" cy="15620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91" zoomScaleNormal="91" workbookViewId="0">
      <selection activeCell="R14" sqref="R14"/>
    </sheetView>
  </sheetViews>
  <sheetFormatPr baseColWidth="10" defaultColWidth="13" defaultRowHeight="37.5" customHeight="1" x14ac:dyDescent="0.2"/>
  <cols>
    <col min="1" max="1" width="23.5703125" style="65" customWidth="1"/>
    <col min="2" max="2" width="13" style="65" customWidth="1"/>
    <col min="3" max="3" width="9.7109375" style="65" customWidth="1"/>
    <col min="4" max="4" width="11" style="65" customWidth="1"/>
    <col min="5" max="5" width="10.85546875" style="65" bestFit="1" customWidth="1"/>
    <col min="6" max="6" width="11.7109375" style="65" customWidth="1"/>
    <col min="7" max="7" width="11.85546875" style="65" customWidth="1"/>
    <col min="8" max="10" width="9.7109375" style="65" customWidth="1"/>
    <col min="11" max="11" width="11" style="65" customWidth="1"/>
    <col min="12" max="12" width="10.5703125" style="65" customWidth="1"/>
    <col min="13" max="13" width="9" style="65" customWidth="1"/>
    <col min="14" max="15" width="8.140625" style="65" customWidth="1"/>
    <col min="16" max="16" width="8.7109375" style="65" customWidth="1"/>
    <col min="17" max="17" width="5.85546875" style="65" customWidth="1"/>
    <col min="18" max="18" width="13" style="65" customWidth="1"/>
    <col min="19" max="16384" width="13" style="65"/>
  </cols>
  <sheetData>
    <row r="1" spans="1:36" s="66" customFormat="1" ht="12.75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4"/>
      <c r="Q1" s="125"/>
      <c r="R1" s="112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</row>
    <row r="2" spans="1:36" s="66" customFormat="1" ht="12.75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  <c r="Q2" s="125"/>
      <c r="R2" s="112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</row>
    <row r="3" spans="1:36" s="66" customFormat="1" ht="12.75" x14ac:dyDescent="0.2">
      <c r="A3" s="123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  <c r="Q3" s="125"/>
      <c r="R3" s="112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</row>
    <row r="4" spans="1:36" s="66" customFormat="1" ht="12.75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 t="s">
        <v>4</v>
      </c>
      <c r="J4" s="123"/>
      <c r="K4" s="123"/>
      <c r="L4" s="123"/>
      <c r="M4" s="123"/>
      <c r="N4" s="123"/>
      <c r="O4" s="123"/>
      <c r="P4" s="124"/>
      <c r="Q4" s="125"/>
      <c r="R4" s="112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</row>
    <row r="5" spans="1:36" s="66" customFormat="1" ht="12.75" x14ac:dyDescent="0.2">
      <c r="A5" s="123" t="s">
        <v>5</v>
      </c>
      <c r="B5" s="123"/>
      <c r="C5" s="123"/>
      <c r="D5" s="123"/>
      <c r="E5" s="123"/>
      <c r="F5" s="123"/>
      <c r="G5" s="123"/>
      <c r="H5" s="123"/>
      <c r="I5" s="123" t="s">
        <v>281</v>
      </c>
      <c r="J5" s="123"/>
      <c r="K5" s="123"/>
      <c r="L5" s="123"/>
      <c r="M5" s="123"/>
      <c r="N5" s="123"/>
      <c r="O5" s="123"/>
      <c r="P5" s="124"/>
      <c r="Q5" s="125"/>
      <c r="R5" s="112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</row>
    <row r="6" spans="1:36" s="66" customFormat="1" ht="12.75" x14ac:dyDescent="0.2">
      <c r="A6" s="126" t="s">
        <v>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5"/>
      <c r="R6" s="112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s="66" customFormat="1" ht="12.75" x14ac:dyDescent="0.2">
      <c r="A7" s="127" t="s">
        <v>7</v>
      </c>
      <c r="B7" s="127" t="s">
        <v>8</v>
      </c>
      <c r="C7" s="127" t="s">
        <v>9</v>
      </c>
      <c r="D7" s="127"/>
      <c r="E7" s="127"/>
      <c r="F7" s="127"/>
      <c r="G7" s="127" t="s">
        <v>275</v>
      </c>
      <c r="H7" s="127" t="s">
        <v>11</v>
      </c>
      <c r="I7" s="127"/>
      <c r="J7" s="127"/>
      <c r="K7" s="127"/>
      <c r="L7" s="127"/>
      <c r="M7" s="127"/>
      <c r="N7" s="127" t="s">
        <v>12</v>
      </c>
      <c r="O7" s="127" t="s">
        <v>13</v>
      </c>
      <c r="P7" s="127" t="s">
        <v>270</v>
      </c>
      <c r="Q7" s="125"/>
      <c r="R7" s="112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s="66" customFormat="1" ht="12.75" x14ac:dyDescent="0.2">
      <c r="A8" s="127"/>
      <c r="B8" s="127"/>
      <c r="C8" s="127" t="s">
        <v>266</v>
      </c>
      <c r="D8" s="127" t="s">
        <v>267</v>
      </c>
      <c r="E8" s="127" t="s">
        <v>268</v>
      </c>
      <c r="F8" s="127" t="s">
        <v>269</v>
      </c>
      <c r="G8" s="127"/>
      <c r="H8" s="127" t="s">
        <v>266</v>
      </c>
      <c r="I8" s="127"/>
      <c r="J8" s="127" t="s">
        <v>267</v>
      </c>
      <c r="K8" s="127"/>
      <c r="L8" s="127" t="s">
        <v>268</v>
      </c>
      <c r="M8" s="127"/>
      <c r="N8" s="127"/>
      <c r="O8" s="127"/>
      <c r="P8" s="127"/>
      <c r="Q8" s="125"/>
      <c r="R8" s="112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s="66" customFormat="1" ht="12.75" x14ac:dyDescent="0.2">
      <c r="A9" s="127"/>
      <c r="B9" s="127"/>
      <c r="C9" s="127"/>
      <c r="D9" s="127"/>
      <c r="E9" s="127"/>
      <c r="F9" s="127"/>
      <c r="G9" s="127"/>
      <c r="H9" s="128" t="s">
        <v>14</v>
      </c>
      <c r="I9" s="128" t="s">
        <v>15</v>
      </c>
      <c r="J9" s="128" t="s">
        <v>14</v>
      </c>
      <c r="K9" s="128" t="s">
        <v>15</v>
      </c>
      <c r="L9" s="128" t="s">
        <v>14</v>
      </c>
      <c r="M9" s="128" t="s">
        <v>15</v>
      </c>
      <c r="N9" s="127"/>
      <c r="O9" s="127"/>
      <c r="P9" s="127"/>
      <c r="Q9" s="125"/>
      <c r="R9" s="114"/>
      <c r="S9" s="65"/>
      <c r="T9" s="67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</row>
    <row r="10" spans="1:36" s="66" customFormat="1" ht="12.75" x14ac:dyDescent="0.2">
      <c r="A10" s="129" t="s">
        <v>16</v>
      </c>
      <c r="B10" s="129" t="s">
        <v>17</v>
      </c>
      <c r="C10" s="130">
        <v>516</v>
      </c>
      <c r="D10" s="130">
        <v>400</v>
      </c>
      <c r="E10" s="131">
        <v>400</v>
      </c>
      <c r="F10" s="132">
        <f t="shared" ref="F10:F18" si="0">SUM(C10:E10)</f>
        <v>1316</v>
      </c>
      <c r="G10" s="129" t="s">
        <v>18</v>
      </c>
      <c r="H10" s="133">
        <v>169</v>
      </c>
      <c r="I10" s="133">
        <v>1</v>
      </c>
      <c r="J10" s="134">
        <v>179</v>
      </c>
      <c r="K10" s="134">
        <v>9</v>
      </c>
      <c r="L10" s="134">
        <v>179</v>
      </c>
      <c r="M10" s="134">
        <v>9</v>
      </c>
      <c r="N10" s="134">
        <f t="shared" ref="N10:N18" si="1">SUM(H10,J10,L10)</f>
        <v>527</v>
      </c>
      <c r="O10" s="134">
        <f t="shared" ref="O10:O18" si="2">SUM(I10,K10,M10)</f>
        <v>19</v>
      </c>
      <c r="P10" s="135">
        <f t="shared" ref="P10:P18" si="3">SUM(H10:M10)</f>
        <v>546</v>
      </c>
      <c r="Q10" s="136"/>
      <c r="R10" s="114"/>
      <c r="S10" s="65"/>
      <c r="T10" s="67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</row>
    <row r="11" spans="1:36" s="66" customFormat="1" ht="12.75" x14ac:dyDescent="0.2">
      <c r="A11" s="129" t="s">
        <v>19</v>
      </c>
      <c r="B11" s="129" t="s">
        <v>20</v>
      </c>
      <c r="C11" s="135">
        <v>547</v>
      </c>
      <c r="D11" s="130">
        <v>490</v>
      </c>
      <c r="E11" s="135">
        <v>594</v>
      </c>
      <c r="F11" s="132">
        <f t="shared" si="0"/>
        <v>1631</v>
      </c>
      <c r="G11" s="129" t="s">
        <v>18</v>
      </c>
      <c r="H11" s="133">
        <v>351</v>
      </c>
      <c r="I11" s="133">
        <v>8</v>
      </c>
      <c r="J11" s="133">
        <v>189</v>
      </c>
      <c r="K11" s="133">
        <v>0</v>
      </c>
      <c r="L11" s="133">
        <v>193</v>
      </c>
      <c r="M11" s="133">
        <v>0</v>
      </c>
      <c r="N11" s="133">
        <f t="shared" si="1"/>
        <v>733</v>
      </c>
      <c r="O11" s="133">
        <f t="shared" si="2"/>
        <v>8</v>
      </c>
      <c r="P11" s="133">
        <f t="shared" si="3"/>
        <v>741</v>
      </c>
      <c r="Q11" s="136"/>
      <c r="R11" s="114"/>
      <c r="S11" s="65"/>
      <c r="T11" s="67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</row>
    <row r="12" spans="1:36" s="66" customFormat="1" ht="12.75" x14ac:dyDescent="0.2">
      <c r="A12" s="129" t="s">
        <v>21</v>
      </c>
      <c r="B12" s="129" t="s">
        <v>22</v>
      </c>
      <c r="C12" s="135">
        <v>106</v>
      </c>
      <c r="D12" s="130">
        <v>40</v>
      </c>
      <c r="E12" s="135">
        <v>3874</v>
      </c>
      <c r="F12" s="132">
        <f t="shared" si="0"/>
        <v>4020</v>
      </c>
      <c r="G12" s="129" t="s">
        <v>18</v>
      </c>
      <c r="H12" s="133">
        <v>44</v>
      </c>
      <c r="I12" s="133">
        <v>40</v>
      </c>
      <c r="J12" s="133">
        <v>42</v>
      </c>
      <c r="K12" s="133">
        <v>49</v>
      </c>
      <c r="L12" s="133">
        <v>74</v>
      </c>
      <c r="M12" s="133">
        <v>46</v>
      </c>
      <c r="N12" s="133">
        <f t="shared" si="1"/>
        <v>160</v>
      </c>
      <c r="O12" s="133">
        <f t="shared" si="2"/>
        <v>135</v>
      </c>
      <c r="P12" s="133">
        <f t="shared" si="3"/>
        <v>295</v>
      </c>
      <c r="Q12" s="125"/>
      <c r="R12" s="114"/>
      <c r="S12" s="65"/>
      <c r="T12" s="67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</row>
    <row r="13" spans="1:36" s="66" customFormat="1" ht="12.75" x14ac:dyDescent="0.2">
      <c r="A13" s="129" t="s">
        <v>23</v>
      </c>
      <c r="B13" s="129" t="s">
        <v>17</v>
      </c>
      <c r="C13" s="133">
        <v>5.5</v>
      </c>
      <c r="D13" s="134">
        <v>0</v>
      </c>
      <c r="E13" s="135">
        <v>410</v>
      </c>
      <c r="F13" s="132">
        <f t="shared" si="0"/>
        <v>415.5</v>
      </c>
      <c r="G13" s="129" t="s">
        <v>18</v>
      </c>
      <c r="H13" s="133">
        <v>17</v>
      </c>
      <c r="I13" s="133">
        <v>4</v>
      </c>
      <c r="J13" s="133">
        <v>0</v>
      </c>
      <c r="K13" s="133">
        <v>0</v>
      </c>
      <c r="L13" s="133">
        <v>8</v>
      </c>
      <c r="M13" s="133">
        <v>0</v>
      </c>
      <c r="N13" s="133">
        <f t="shared" si="1"/>
        <v>25</v>
      </c>
      <c r="O13" s="133">
        <f t="shared" si="2"/>
        <v>4</v>
      </c>
      <c r="P13" s="133">
        <f t="shared" si="3"/>
        <v>29</v>
      </c>
      <c r="Q13" s="125"/>
      <c r="R13" s="114"/>
      <c r="S13" s="65"/>
      <c r="T13" s="67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</row>
    <row r="14" spans="1:36" s="66" customFormat="1" ht="51" x14ac:dyDescent="0.2">
      <c r="A14" s="129" t="s">
        <v>24</v>
      </c>
      <c r="B14" s="129" t="s">
        <v>25</v>
      </c>
      <c r="C14" s="135">
        <v>136900</v>
      </c>
      <c r="D14" s="130">
        <v>249988</v>
      </c>
      <c r="E14" s="135">
        <v>328620</v>
      </c>
      <c r="F14" s="132">
        <f t="shared" si="0"/>
        <v>715508</v>
      </c>
      <c r="G14" s="129" t="s">
        <v>18</v>
      </c>
      <c r="H14" s="133">
        <v>43</v>
      </c>
      <c r="I14" s="133">
        <v>0</v>
      </c>
      <c r="J14" s="133">
        <v>107</v>
      </c>
      <c r="K14" s="133">
        <v>0</v>
      </c>
      <c r="L14" s="133">
        <v>63</v>
      </c>
      <c r="M14" s="133">
        <v>5</v>
      </c>
      <c r="N14" s="133">
        <f t="shared" si="1"/>
        <v>213</v>
      </c>
      <c r="O14" s="133">
        <f t="shared" si="2"/>
        <v>5</v>
      </c>
      <c r="P14" s="135">
        <f t="shared" si="3"/>
        <v>218</v>
      </c>
      <c r="Q14" s="125"/>
      <c r="R14" s="114"/>
      <c r="S14" s="65"/>
      <c r="T14" s="67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</row>
    <row r="15" spans="1:36" s="66" customFormat="1" ht="51" x14ac:dyDescent="0.2">
      <c r="A15" s="129" t="s">
        <v>24</v>
      </c>
      <c r="B15" s="129" t="s">
        <v>26</v>
      </c>
      <c r="C15" s="135">
        <v>146825</v>
      </c>
      <c r="D15" s="130">
        <v>108700</v>
      </c>
      <c r="E15" s="135">
        <v>86000</v>
      </c>
      <c r="F15" s="132">
        <f t="shared" si="0"/>
        <v>341525</v>
      </c>
      <c r="G15" s="129" t="s">
        <v>18</v>
      </c>
      <c r="H15" s="133">
        <v>6</v>
      </c>
      <c r="I15" s="133">
        <v>0</v>
      </c>
      <c r="J15" s="133">
        <v>26</v>
      </c>
      <c r="K15" s="133">
        <v>0</v>
      </c>
      <c r="L15" s="133">
        <v>15</v>
      </c>
      <c r="M15" s="133">
        <v>4</v>
      </c>
      <c r="N15" s="133">
        <f t="shared" si="1"/>
        <v>47</v>
      </c>
      <c r="O15" s="133">
        <f t="shared" si="2"/>
        <v>4</v>
      </c>
      <c r="P15" s="135">
        <f t="shared" si="3"/>
        <v>51</v>
      </c>
      <c r="Q15" s="125"/>
      <c r="R15" s="114"/>
      <c r="S15" s="65"/>
      <c r="T15" s="67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</row>
    <row r="16" spans="1:36" s="66" customFormat="1" ht="38.25" x14ac:dyDescent="0.2">
      <c r="A16" s="137" t="s">
        <v>27</v>
      </c>
      <c r="B16" s="129" t="s">
        <v>28</v>
      </c>
      <c r="C16" s="135">
        <v>1700</v>
      </c>
      <c r="D16" s="130">
        <v>0</v>
      </c>
      <c r="E16" s="135">
        <v>18870</v>
      </c>
      <c r="F16" s="132">
        <f t="shared" si="0"/>
        <v>20570</v>
      </c>
      <c r="G16" s="129" t="s">
        <v>18</v>
      </c>
      <c r="H16" s="135">
        <v>3</v>
      </c>
      <c r="I16" s="135">
        <v>1</v>
      </c>
      <c r="J16" s="133">
        <v>0</v>
      </c>
      <c r="K16" s="133">
        <v>0</v>
      </c>
      <c r="L16" s="133">
        <v>13</v>
      </c>
      <c r="M16" s="133">
        <v>2</v>
      </c>
      <c r="N16" s="133">
        <f t="shared" si="1"/>
        <v>16</v>
      </c>
      <c r="O16" s="133">
        <f t="shared" si="2"/>
        <v>3</v>
      </c>
      <c r="P16" s="133">
        <f t="shared" si="3"/>
        <v>19</v>
      </c>
      <c r="Q16" s="125"/>
      <c r="R16" s="114"/>
      <c r="S16" s="65"/>
      <c r="T16" s="67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</row>
    <row r="17" spans="1:36" s="66" customFormat="1" ht="25.5" x14ac:dyDescent="0.2">
      <c r="A17" s="137" t="s">
        <v>29</v>
      </c>
      <c r="B17" s="137" t="s">
        <v>29</v>
      </c>
      <c r="C17" s="138">
        <v>487</v>
      </c>
      <c r="D17" s="138">
        <v>552</v>
      </c>
      <c r="E17" s="138">
        <v>526</v>
      </c>
      <c r="F17" s="135">
        <f t="shared" si="0"/>
        <v>1565</v>
      </c>
      <c r="G17" s="129" t="s">
        <v>30</v>
      </c>
      <c r="H17" s="139">
        <v>1314</v>
      </c>
      <c r="I17" s="140">
        <v>839</v>
      </c>
      <c r="J17" s="140">
        <v>1086</v>
      </c>
      <c r="K17" s="140">
        <v>994</v>
      </c>
      <c r="L17" s="140">
        <v>901</v>
      </c>
      <c r="M17" s="140">
        <v>774</v>
      </c>
      <c r="N17" s="133">
        <f t="shared" si="1"/>
        <v>3301</v>
      </c>
      <c r="O17" s="133">
        <f t="shared" si="2"/>
        <v>2607</v>
      </c>
      <c r="P17" s="133">
        <f t="shared" si="3"/>
        <v>5908</v>
      </c>
      <c r="Q17" s="125"/>
      <c r="R17" s="114"/>
      <c r="S17" s="65"/>
      <c r="T17" s="67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</row>
    <row r="18" spans="1:36" s="66" customFormat="1" ht="25.5" x14ac:dyDescent="0.2">
      <c r="A18" s="129" t="s">
        <v>31</v>
      </c>
      <c r="B18" s="137" t="s">
        <v>32</v>
      </c>
      <c r="C18" s="138">
        <v>583</v>
      </c>
      <c r="D18" s="141">
        <v>509</v>
      </c>
      <c r="E18" s="141">
        <v>816</v>
      </c>
      <c r="F18" s="142">
        <f t="shared" si="0"/>
        <v>1908</v>
      </c>
      <c r="G18" s="143" t="s">
        <v>30</v>
      </c>
      <c r="H18" s="144">
        <v>1697</v>
      </c>
      <c r="I18" s="145">
        <v>820</v>
      </c>
      <c r="J18" s="145">
        <v>904</v>
      </c>
      <c r="K18" s="145">
        <v>895</v>
      </c>
      <c r="L18" s="140">
        <v>1188</v>
      </c>
      <c r="M18" s="140">
        <v>1098</v>
      </c>
      <c r="N18" s="133">
        <f t="shared" si="1"/>
        <v>3789</v>
      </c>
      <c r="O18" s="133">
        <f t="shared" si="2"/>
        <v>2813</v>
      </c>
      <c r="P18" s="133">
        <f t="shared" si="3"/>
        <v>6602</v>
      </c>
      <c r="Q18" s="125"/>
      <c r="R18" s="112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</row>
    <row r="19" spans="1:36" s="66" customFormat="1" ht="12.75" x14ac:dyDescent="0.2">
      <c r="A19" s="126" t="s">
        <v>33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5"/>
      <c r="R19" s="112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</row>
    <row r="20" spans="1:36" s="66" customFormat="1" ht="12.75" x14ac:dyDescent="0.2">
      <c r="A20" s="127" t="s">
        <v>7</v>
      </c>
      <c r="B20" s="127" t="s">
        <v>8</v>
      </c>
      <c r="C20" s="127" t="s">
        <v>245</v>
      </c>
      <c r="D20" s="127"/>
      <c r="E20" s="127"/>
      <c r="F20" s="127"/>
      <c r="G20" s="127" t="s">
        <v>104</v>
      </c>
      <c r="H20" s="127" t="s">
        <v>11</v>
      </c>
      <c r="I20" s="127"/>
      <c r="J20" s="127"/>
      <c r="K20" s="127"/>
      <c r="L20" s="127"/>
      <c r="M20" s="127"/>
      <c r="N20" s="127"/>
      <c r="O20" s="127"/>
      <c r="P20" s="127"/>
      <c r="Q20" s="146"/>
      <c r="R20" s="112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</row>
    <row r="21" spans="1:36" s="66" customFormat="1" ht="12.75" x14ac:dyDescent="0.2">
      <c r="A21" s="127"/>
      <c r="B21" s="127"/>
      <c r="C21" s="127" t="s">
        <v>266</v>
      </c>
      <c r="D21" s="127" t="s">
        <v>267</v>
      </c>
      <c r="E21" s="127" t="s">
        <v>268</v>
      </c>
      <c r="F21" s="127" t="s">
        <v>269</v>
      </c>
      <c r="G21" s="127"/>
      <c r="H21" s="127" t="s">
        <v>266</v>
      </c>
      <c r="I21" s="127"/>
      <c r="J21" s="127" t="s">
        <v>267</v>
      </c>
      <c r="K21" s="127"/>
      <c r="L21" s="127" t="s">
        <v>268</v>
      </c>
      <c r="M21" s="127"/>
      <c r="N21" s="127" t="s">
        <v>12</v>
      </c>
      <c r="O21" s="127" t="s">
        <v>13</v>
      </c>
      <c r="P21" s="127" t="s">
        <v>270</v>
      </c>
      <c r="Q21" s="146"/>
      <c r="R21" s="112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</row>
    <row r="22" spans="1:36" s="66" customFormat="1" ht="12.75" x14ac:dyDescent="0.2">
      <c r="A22" s="127"/>
      <c r="B22" s="127"/>
      <c r="C22" s="127"/>
      <c r="D22" s="127"/>
      <c r="E22" s="127"/>
      <c r="F22" s="127"/>
      <c r="G22" s="127"/>
      <c r="H22" s="128" t="s">
        <v>14</v>
      </c>
      <c r="I22" s="128" t="s">
        <v>15</v>
      </c>
      <c r="J22" s="128" t="s">
        <v>14</v>
      </c>
      <c r="K22" s="128" t="s">
        <v>15</v>
      </c>
      <c r="L22" s="128" t="s">
        <v>14</v>
      </c>
      <c r="M22" s="128" t="s">
        <v>15</v>
      </c>
      <c r="N22" s="127"/>
      <c r="O22" s="127"/>
      <c r="P22" s="127"/>
      <c r="Q22" s="125"/>
      <c r="R22" s="112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</row>
    <row r="23" spans="1:36" s="66" customFormat="1" ht="25.5" x14ac:dyDescent="0.2">
      <c r="A23" s="129" t="s">
        <v>263</v>
      </c>
      <c r="B23" s="129" t="s">
        <v>34</v>
      </c>
      <c r="C23" s="133">
        <v>71875</v>
      </c>
      <c r="D23" s="133">
        <v>75343</v>
      </c>
      <c r="E23" s="133">
        <v>58157</v>
      </c>
      <c r="F23" s="135">
        <f>+C23+D23+E23</f>
        <v>205375</v>
      </c>
      <c r="G23" s="129" t="s">
        <v>18</v>
      </c>
      <c r="H23" s="134" t="s">
        <v>35</v>
      </c>
      <c r="I23" s="134" t="s">
        <v>35</v>
      </c>
      <c r="J23" s="134" t="s">
        <v>35</v>
      </c>
      <c r="K23" s="134" t="s">
        <v>35</v>
      </c>
      <c r="L23" s="134" t="s">
        <v>35</v>
      </c>
      <c r="M23" s="134" t="s">
        <v>35</v>
      </c>
      <c r="N23" s="134" t="s">
        <v>35</v>
      </c>
      <c r="O23" s="134" t="s">
        <v>35</v>
      </c>
      <c r="P23" s="134" t="s">
        <v>35</v>
      </c>
      <c r="Q23" s="125"/>
      <c r="R23" s="112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</row>
    <row r="24" spans="1:36" s="66" customFormat="1" ht="25.5" x14ac:dyDescent="0.2">
      <c r="A24" s="129" t="s">
        <v>36</v>
      </c>
      <c r="B24" s="129" t="s">
        <v>34</v>
      </c>
      <c r="C24" s="133">
        <v>0</v>
      </c>
      <c r="D24" s="133">
        <v>0</v>
      </c>
      <c r="E24" s="133">
        <v>0</v>
      </c>
      <c r="F24" s="133">
        <f>+C24+D24+E24</f>
        <v>0</v>
      </c>
      <c r="G24" s="129" t="s">
        <v>18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/>
      <c r="O24" s="134"/>
      <c r="P24" s="134"/>
      <c r="Q24" s="125"/>
      <c r="R24" s="112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</row>
    <row r="25" spans="1:36" s="66" customFormat="1" ht="25.5" x14ac:dyDescent="0.2">
      <c r="A25" s="129" t="s">
        <v>37</v>
      </c>
      <c r="B25" s="129" t="s">
        <v>34</v>
      </c>
      <c r="C25" s="133">
        <v>78590</v>
      </c>
      <c r="D25" s="133">
        <v>34697</v>
      </c>
      <c r="E25" s="133">
        <v>73384</v>
      </c>
      <c r="F25" s="133">
        <f>+C25+D25+E25</f>
        <v>186671</v>
      </c>
      <c r="G25" s="129" t="s">
        <v>18</v>
      </c>
      <c r="H25" s="147">
        <v>114</v>
      </c>
      <c r="I25" s="147">
        <v>27</v>
      </c>
      <c r="J25" s="147">
        <v>279</v>
      </c>
      <c r="K25" s="147">
        <v>67</v>
      </c>
      <c r="L25" s="147">
        <v>159</v>
      </c>
      <c r="M25" s="147">
        <v>43</v>
      </c>
      <c r="N25" s="148">
        <f>+H25+J25+L25</f>
        <v>552</v>
      </c>
      <c r="O25" s="148">
        <f>+I25+K25+M25</f>
        <v>137</v>
      </c>
      <c r="P25" s="149">
        <f>+N25+O25</f>
        <v>689</v>
      </c>
      <c r="Q25" s="125"/>
      <c r="R25" s="112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</row>
    <row r="26" spans="1:36" s="66" customFormat="1" ht="12.75" x14ac:dyDescent="0.2">
      <c r="A26" s="129" t="s">
        <v>38</v>
      </c>
      <c r="B26" s="129" t="s">
        <v>39</v>
      </c>
      <c r="C26" s="133">
        <v>6096</v>
      </c>
      <c r="D26" s="133">
        <v>2456</v>
      </c>
      <c r="E26" s="133">
        <v>4565</v>
      </c>
      <c r="F26" s="133">
        <f>SUM(C26:E26)</f>
        <v>13117</v>
      </c>
      <c r="G26" s="129" t="s">
        <v>18</v>
      </c>
      <c r="H26" s="147"/>
      <c r="I26" s="147"/>
      <c r="J26" s="147"/>
      <c r="K26" s="147"/>
      <c r="L26" s="147"/>
      <c r="M26" s="147"/>
      <c r="N26" s="148"/>
      <c r="O26" s="148"/>
      <c r="P26" s="149"/>
      <c r="Q26" s="125"/>
      <c r="R26" s="112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</row>
    <row r="27" spans="1:36" s="66" customFormat="1" ht="25.5" x14ac:dyDescent="0.2">
      <c r="A27" s="129" t="s">
        <v>40</v>
      </c>
      <c r="B27" s="129" t="s">
        <v>34</v>
      </c>
      <c r="C27" s="133">
        <v>1</v>
      </c>
      <c r="D27" s="133">
        <v>2</v>
      </c>
      <c r="E27" s="133">
        <v>1</v>
      </c>
      <c r="F27" s="133">
        <f>SUM(C27:E27)</f>
        <v>4</v>
      </c>
      <c r="G27" s="129" t="s">
        <v>18</v>
      </c>
      <c r="H27" s="134">
        <v>9</v>
      </c>
      <c r="I27" s="134">
        <v>11</v>
      </c>
      <c r="J27" s="134">
        <v>45</v>
      </c>
      <c r="K27" s="134">
        <v>45</v>
      </c>
      <c r="L27" s="134">
        <v>8</v>
      </c>
      <c r="M27" s="134">
        <v>13</v>
      </c>
      <c r="N27" s="134">
        <f>SUM(H27,J27,L27)</f>
        <v>62</v>
      </c>
      <c r="O27" s="134">
        <f>SUM(I27,K27,M27)</f>
        <v>69</v>
      </c>
      <c r="P27" s="133">
        <f>SUM(H27:M27)</f>
        <v>131</v>
      </c>
      <c r="Q27" s="125"/>
      <c r="R27" s="112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</row>
    <row r="28" spans="1:36" s="66" customFormat="1" ht="25.5" x14ac:dyDescent="0.2">
      <c r="A28" s="129" t="s">
        <v>41</v>
      </c>
      <c r="B28" s="129" t="s">
        <v>34</v>
      </c>
      <c r="C28" s="133">
        <v>14</v>
      </c>
      <c r="D28" s="133">
        <v>29</v>
      </c>
      <c r="E28" s="133">
        <v>33</v>
      </c>
      <c r="F28" s="133">
        <f>SUM(C28:E28)</f>
        <v>76</v>
      </c>
      <c r="G28" s="137" t="s">
        <v>244</v>
      </c>
      <c r="H28" s="134">
        <v>13</v>
      </c>
      <c r="I28" s="133">
        <v>1</v>
      </c>
      <c r="J28" s="134">
        <v>27</v>
      </c>
      <c r="K28" s="134">
        <v>2</v>
      </c>
      <c r="L28" s="134">
        <v>31</v>
      </c>
      <c r="M28" s="134">
        <v>2</v>
      </c>
      <c r="N28" s="134">
        <f>SUM(H28,J28,L28)</f>
        <v>71</v>
      </c>
      <c r="O28" s="134">
        <f>SUM(I28,K28,M28)</f>
        <v>5</v>
      </c>
      <c r="P28" s="133">
        <f>SUM(H28:M28)</f>
        <v>76</v>
      </c>
      <c r="Q28" s="125"/>
      <c r="R28" s="112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</row>
    <row r="29" spans="1:36" s="66" customFormat="1" ht="12.75" x14ac:dyDescent="0.2">
      <c r="A29" s="126" t="s">
        <v>42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5"/>
      <c r="R29" s="112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</row>
    <row r="30" spans="1:36" s="66" customFormat="1" ht="12.75" x14ac:dyDescent="0.2">
      <c r="A30" s="127" t="s">
        <v>7</v>
      </c>
      <c r="B30" s="127" t="s">
        <v>8</v>
      </c>
      <c r="C30" s="127" t="s">
        <v>245</v>
      </c>
      <c r="D30" s="127"/>
      <c r="E30" s="127"/>
      <c r="F30" s="127"/>
      <c r="G30" s="127" t="s">
        <v>10</v>
      </c>
      <c r="H30" s="127" t="s">
        <v>11</v>
      </c>
      <c r="I30" s="127"/>
      <c r="J30" s="127"/>
      <c r="K30" s="127"/>
      <c r="L30" s="127"/>
      <c r="M30" s="127"/>
      <c r="N30" s="127"/>
      <c r="O30" s="127"/>
      <c r="P30" s="127"/>
      <c r="Q30" s="125"/>
      <c r="R30" s="112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</row>
    <row r="31" spans="1:36" s="66" customFormat="1" ht="12.75" x14ac:dyDescent="0.2">
      <c r="A31" s="127"/>
      <c r="B31" s="127"/>
      <c r="C31" s="127" t="s">
        <v>266</v>
      </c>
      <c r="D31" s="127" t="s">
        <v>267</v>
      </c>
      <c r="E31" s="127" t="s">
        <v>268</v>
      </c>
      <c r="F31" s="127" t="s">
        <v>269</v>
      </c>
      <c r="G31" s="127"/>
      <c r="H31" s="127" t="s">
        <v>266</v>
      </c>
      <c r="I31" s="127"/>
      <c r="J31" s="127" t="s">
        <v>267</v>
      </c>
      <c r="K31" s="127"/>
      <c r="L31" s="127" t="s">
        <v>268</v>
      </c>
      <c r="M31" s="127"/>
      <c r="N31" s="127" t="s">
        <v>12</v>
      </c>
      <c r="O31" s="127" t="s">
        <v>13</v>
      </c>
      <c r="P31" s="127" t="s">
        <v>270</v>
      </c>
      <c r="Q31" s="125"/>
      <c r="R31" s="112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</row>
    <row r="32" spans="1:36" s="66" customFormat="1" ht="12.75" x14ac:dyDescent="0.2">
      <c r="A32" s="127"/>
      <c r="B32" s="127"/>
      <c r="C32" s="127"/>
      <c r="D32" s="127"/>
      <c r="E32" s="127"/>
      <c r="F32" s="127"/>
      <c r="G32" s="127"/>
      <c r="H32" s="128" t="s">
        <v>14</v>
      </c>
      <c r="I32" s="128" t="s">
        <v>15</v>
      </c>
      <c r="J32" s="128" t="s">
        <v>14</v>
      </c>
      <c r="K32" s="128" t="s">
        <v>15</v>
      </c>
      <c r="L32" s="128" t="s">
        <v>14</v>
      </c>
      <c r="M32" s="128" t="s">
        <v>15</v>
      </c>
      <c r="N32" s="127"/>
      <c r="O32" s="127"/>
      <c r="P32" s="127"/>
      <c r="Q32" s="125"/>
      <c r="R32" s="112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</row>
    <row r="33" spans="1:36" s="66" customFormat="1" ht="12.75" x14ac:dyDescent="0.2">
      <c r="A33" s="129" t="s">
        <v>43</v>
      </c>
      <c r="B33" s="129" t="s">
        <v>34</v>
      </c>
      <c r="C33" s="133">
        <v>37885</v>
      </c>
      <c r="D33" s="133">
        <v>8430</v>
      </c>
      <c r="E33" s="133">
        <v>1754</v>
      </c>
      <c r="F33" s="133">
        <f>SUM(C33:E33)</f>
        <v>48069</v>
      </c>
      <c r="G33" s="129" t="s">
        <v>18</v>
      </c>
      <c r="H33" s="133">
        <v>29</v>
      </c>
      <c r="I33" s="133">
        <v>4</v>
      </c>
      <c r="J33" s="133">
        <v>13</v>
      </c>
      <c r="K33" s="133">
        <v>0</v>
      </c>
      <c r="L33" s="133">
        <v>7</v>
      </c>
      <c r="M33" s="133">
        <v>2</v>
      </c>
      <c r="N33" s="133">
        <f t="shared" ref="N33:O36" si="4">SUM(H33,J33,L33)</f>
        <v>49</v>
      </c>
      <c r="O33" s="133">
        <f t="shared" si="4"/>
        <v>6</v>
      </c>
      <c r="P33" s="133">
        <f>SUM(H33:M33)</f>
        <v>55</v>
      </c>
      <c r="Q33" s="125"/>
      <c r="R33" s="112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</row>
    <row r="34" spans="1:36" s="66" customFormat="1" ht="12.75" x14ac:dyDescent="0.2">
      <c r="A34" s="129" t="s">
        <v>44</v>
      </c>
      <c r="B34" s="129" t="s">
        <v>34</v>
      </c>
      <c r="C34" s="133">
        <v>37885</v>
      </c>
      <c r="D34" s="133">
        <v>8430</v>
      </c>
      <c r="E34" s="133">
        <v>1650</v>
      </c>
      <c r="F34" s="133">
        <f>SUM(C34:E34)</f>
        <v>47965</v>
      </c>
      <c r="G34" s="129" t="s">
        <v>18</v>
      </c>
      <c r="H34" s="133">
        <v>29</v>
      </c>
      <c r="I34" s="133">
        <v>4</v>
      </c>
      <c r="J34" s="133">
        <v>13</v>
      </c>
      <c r="K34" s="133">
        <v>0</v>
      </c>
      <c r="L34" s="133">
        <v>7</v>
      </c>
      <c r="M34" s="133">
        <v>2</v>
      </c>
      <c r="N34" s="133">
        <f t="shared" si="4"/>
        <v>49</v>
      </c>
      <c r="O34" s="133">
        <f t="shared" si="4"/>
        <v>6</v>
      </c>
      <c r="P34" s="133">
        <f>SUM(H34:M34)</f>
        <v>55</v>
      </c>
      <c r="Q34" s="125"/>
      <c r="R34" s="112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</row>
    <row r="35" spans="1:36" s="66" customFormat="1" ht="25.5" x14ac:dyDescent="0.2">
      <c r="A35" s="129" t="s">
        <v>40</v>
      </c>
      <c r="B35" s="129" t="s">
        <v>34</v>
      </c>
      <c r="C35" s="133">
        <v>191</v>
      </c>
      <c r="D35" s="133">
        <v>152</v>
      </c>
      <c r="E35" s="133">
        <v>177</v>
      </c>
      <c r="F35" s="133">
        <f>SUM(C35:E35)</f>
        <v>520</v>
      </c>
      <c r="G35" s="129" t="s">
        <v>18</v>
      </c>
      <c r="H35" s="133">
        <v>569</v>
      </c>
      <c r="I35" s="133">
        <v>69</v>
      </c>
      <c r="J35" s="133">
        <v>734</v>
      </c>
      <c r="K35" s="133">
        <v>89</v>
      </c>
      <c r="L35" s="133">
        <v>1060</v>
      </c>
      <c r="M35" s="133">
        <v>130</v>
      </c>
      <c r="N35" s="133">
        <f t="shared" si="4"/>
        <v>2363</v>
      </c>
      <c r="O35" s="133">
        <f t="shared" si="4"/>
        <v>288</v>
      </c>
      <c r="P35" s="133">
        <f>SUM(H35:M35)</f>
        <v>2651</v>
      </c>
      <c r="Q35" s="150"/>
      <c r="R35" s="120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5"/>
      <c r="AG35" s="65"/>
      <c r="AH35" s="65"/>
      <c r="AI35" s="65"/>
      <c r="AJ35" s="65"/>
    </row>
    <row r="36" spans="1:36" s="66" customFormat="1" ht="12.75" x14ac:dyDescent="0.2">
      <c r="A36" s="129" t="s">
        <v>45</v>
      </c>
      <c r="B36" s="129" t="s">
        <v>34</v>
      </c>
      <c r="C36" s="133">
        <v>2146</v>
      </c>
      <c r="D36" s="133">
        <v>1558</v>
      </c>
      <c r="E36" s="133">
        <v>1605</v>
      </c>
      <c r="F36" s="133">
        <f>SUM(C36:E36)</f>
        <v>5309</v>
      </c>
      <c r="G36" s="129" t="s">
        <v>18</v>
      </c>
      <c r="H36" s="133">
        <v>1978</v>
      </c>
      <c r="I36" s="133">
        <v>244</v>
      </c>
      <c r="J36" s="133">
        <v>1496</v>
      </c>
      <c r="K36" s="133">
        <v>184</v>
      </c>
      <c r="L36" s="133">
        <v>305</v>
      </c>
      <c r="M36" s="133">
        <v>37</v>
      </c>
      <c r="N36" s="133">
        <f t="shared" si="4"/>
        <v>3779</v>
      </c>
      <c r="O36" s="133">
        <f t="shared" si="4"/>
        <v>465</v>
      </c>
      <c r="P36" s="133">
        <f>SUM(H36:M36)</f>
        <v>4244</v>
      </c>
      <c r="Q36" s="150"/>
      <c r="R36" s="120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5"/>
      <c r="AG36" s="65"/>
      <c r="AH36" s="65"/>
      <c r="AI36" s="65"/>
      <c r="AJ36" s="65"/>
    </row>
    <row r="37" spans="1:36" s="66" customFormat="1" ht="12.75" x14ac:dyDescent="0.2">
      <c r="A37" s="126" t="s">
        <v>46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50"/>
      <c r="R37" s="120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5"/>
      <c r="AG37" s="65"/>
      <c r="AH37" s="65"/>
      <c r="AI37" s="65"/>
      <c r="AJ37" s="65"/>
    </row>
    <row r="38" spans="1:36" s="66" customFormat="1" ht="12.75" x14ac:dyDescent="0.2">
      <c r="A38" s="127" t="s">
        <v>47</v>
      </c>
      <c r="B38" s="127" t="s">
        <v>8</v>
      </c>
      <c r="C38" s="127" t="s">
        <v>52</v>
      </c>
      <c r="D38" s="127"/>
      <c r="E38" s="127"/>
      <c r="F38" s="127"/>
      <c r="G38" s="127" t="s">
        <v>10</v>
      </c>
      <c r="H38" s="127" t="s">
        <v>11</v>
      </c>
      <c r="I38" s="127"/>
      <c r="J38" s="127"/>
      <c r="K38" s="127"/>
      <c r="L38" s="127"/>
      <c r="M38" s="127"/>
      <c r="N38" s="127"/>
      <c r="O38" s="127"/>
      <c r="P38" s="127"/>
      <c r="Q38" s="125"/>
      <c r="R38" s="112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</row>
    <row r="39" spans="1:36" s="66" customFormat="1" ht="12.75" x14ac:dyDescent="0.2">
      <c r="A39" s="127"/>
      <c r="B39" s="127"/>
      <c r="C39" s="127" t="s">
        <v>266</v>
      </c>
      <c r="D39" s="127" t="s">
        <v>267</v>
      </c>
      <c r="E39" s="127" t="s">
        <v>268</v>
      </c>
      <c r="F39" s="127" t="s">
        <v>271</v>
      </c>
      <c r="G39" s="127"/>
      <c r="H39" s="127" t="s">
        <v>266</v>
      </c>
      <c r="I39" s="127"/>
      <c r="J39" s="127" t="s">
        <v>267</v>
      </c>
      <c r="K39" s="127"/>
      <c r="L39" s="127" t="s">
        <v>268</v>
      </c>
      <c r="M39" s="127"/>
      <c r="N39" s="127" t="s">
        <v>12</v>
      </c>
      <c r="O39" s="127" t="s">
        <v>13</v>
      </c>
      <c r="P39" s="127" t="s">
        <v>271</v>
      </c>
      <c r="Q39" s="125"/>
      <c r="R39" s="112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</row>
    <row r="40" spans="1:36" s="66" customFormat="1" ht="12.75" x14ac:dyDescent="0.2">
      <c r="A40" s="127"/>
      <c r="B40" s="127"/>
      <c r="C40" s="127"/>
      <c r="D40" s="127"/>
      <c r="E40" s="127"/>
      <c r="F40" s="127"/>
      <c r="G40" s="127"/>
      <c r="H40" s="128" t="s">
        <v>14</v>
      </c>
      <c r="I40" s="128" t="s">
        <v>15</v>
      </c>
      <c r="J40" s="128" t="s">
        <v>14</v>
      </c>
      <c r="K40" s="128" t="s">
        <v>15</v>
      </c>
      <c r="L40" s="128" t="s">
        <v>14</v>
      </c>
      <c r="M40" s="128" t="s">
        <v>15</v>
      </c>
      <c r="N40" s="127"/>
      <c r="O40" s="127"/>
      <c r="P40" s="127"/>
      <c r="Q40" s="125"/>
      <c r="R40" s="112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</row>
    <row r="41" spans="1:36" s="66" customFormat="1" ht="25.5" x14ac:dyDescent="0.2">
      <c r="A41" s="129" t="s">
        <v>48</v>
      </c>
      <c r="B41" s="129" t="s">
        <v>49</v>
      </c>
      <c r="C41" s="133">
        <v>28165</v>
      </c>
      <c r="D41" s="133">
        <v>43077</v>
      </c>
      <c r="E41" s="133">
        <v>36032</v>
      </c>
      <c r="F41" s="133">
        <f>SUM(C41:E41)</f>
        <v>107274</v>
      </c>
      <c r="G41" s="129" t="s">
        <v>18</v>
      </c>
      <c r="H41" s="139">
        <v>575</v>
      </c>
      <c r="I41" s="133">
        <v>25</v>
      </c>
      <c r="J41" s="133">
        <v>919</v>
      </c>
      <c r="K41" s="133">
        <v>39</v>
      </c>
      <c r="L41" s="133">
        <v>829</v>
      </c>
      <c r="M41" s="133">
        <v>33</v>
      </c>
      <c r="N41" s="133">
        <f>SUM(H41,J41,L41)</f>
        <v>2323</v>
      </c>
      <c r="O41" s="133">
        <f>SUM(I41,K41,M41)</f>
        <v>97</v>
      </c>
      <c r="P41" s="133">
        <f>SUM(H41:M41)</f>
        <v>2420</v>
      </c>
      <c r="Q41" s="125"/>
      <c r="R41" s="112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</row>
    <row r="42" spans="1:36" s="66" customFormat="1" ht="12.75" x14ac:dyDescent="0.2">
      <c r="A42" s="151" t="s">
        <v>50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25"/>
      <c r="R42" s="112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</row>
    <row r="43" spans="1:36" s="66" customFormat="1" ht="12.75" x14ac:dyDescent="0.2">
      <c r="A43" s="127" t="s">
        <v>47</v>
      </c>
      <c r="B43" s="127" t="s">
        <v>51</v>
      </c>
      <c r="C43" s="127" t="s">
        <v>272</v>
      </c>
      <c r="D43" s="127" t="s">
        <v>273</v>
      </c>
      <c r="E43" s="152" t="s">
        <v>52</v>
      </c>
      <c r="F43" s="152"/>
      <c r="G43" s="152"/>
      <c r="H43" s="127" t="s">
        <v>53</v>
      </c>
      <c r="I43" s="127" t="s">
        <v>274</v>
      </c>
      <c r="J43" s="127" t="s">
        <v>54</v>
      </c>
      <c r="K43" s="127"/>
      <c r="L43" s="127"/>
      <c r="M43" s="127"/>
      <c r="N43" s="127"/>
      <c r="O43" s="127"/>
      <c r="P43" s="127"/>
      <c r="Q43" s="125"/>
      <c r="R43" s="112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</row>
    <row r="44" spans="1:36" s="66" customFormat="1" ht="12.75" x14ac:dyDescent="0.2">
      <c r="A44" s="127"/>
      <c r="B44" s="127"/>
      <c r="C44" s="127"/>
      <c r="D44" s="127"/>
      <c r="E44" s="152"/>
      <c r="F44" s="152"/>
      <c r="G44" s="152"/>
      <c r="H44" s="127"/>
      <c r="I44" s="127"/>
      <c r="J44" s="128" t="s">
        <v>266</v>
      </c>
      <c r="K44" s="128" t="s">
        <v>267</v>
      </c>
      <c r="L44" s="128" t="s">
        <v>268</v>
      </c>
      <c r="M44" s="128" t="s">
        <v>249</v>
      </c>
      <c r="N44" s="128" t="s">
        <v>249</v>
      </c>
      <c r="O44" s="127" t="s">
        <v>250</v>
      </c>
      <c r="P44" s="127" t="s">
        <v>269</v>
      </c>
      <c r="Q44" s="125"/>
      <c r="R44" s="112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</row>
    <row r="45" spans="1:36" s="66" customFormat="1" ht="12.75" x14ac:dyDescent="0.2">
      <c r="A45" s="127"/>
      <c r="B45" s="127"/>
      <c r="C45" s="127"/>
      <c r="D45" s="127"/>
      <c r="E45" s="128" t="s">
        <v>266</v>
      </c>
      <c r="F45" s="128" t="s">
        <v>267</v>
      </c>
      <c r="G45" s="128" t="s">
        <v>268</v>
      </c>
      <c r="H45" s="127"/>
      <c r="I45" s="127"/>
      <c r="J45" s="128" t="s">
        <v>246</v>
      </c>
      <c r="K45" s="128" t="s">
        <v>247</v>
      </c>
      <c r="L45" s="128" t="s">
        <v>248</v>
      </c>
      <c r="M45" s="128" t="s">
        <v>55</v>
      </c>
      <c r="N45" s="128" t="s">
        <v>56</v>
      </c>
      <c r="O45" s="127"/>
      <c r="P45" s="127"/>
      <c r="Q45" s="125"/>
      <c r="R45" s="112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</row>
    <row r="46" spans="1:36" s="66" customFormat="1" ht="25.5" x14ac:dyDescent="0.2">
      <c r="A46" s="143" t="s">
        <v>252</v>
      </c>
      <c r="B46" s="143" t="s">
        <v>253</v>
      </c>
      <c r="C46" s="144">
        <v>300000</v>
      </c>
      <c r="D46" s="139">
        <f>(E46+F46)</f>
        <v>228932</v>
      </c>
      <c r="E46" s="144">
        <v>150576</v>
      </c>
      <c r="F46" s="144">
        <v>78356</v>
      </c>
      <c r="G46" s="144">
        <v>45300</v>
      </c>
      <c r="H46" s="153">
        <f>(D46/C46)*100</f>
        <v>76.310666666666677</v>
      </c>
      <c r="I46" s="139" t="s">
        <v>254</v>
      </c>
      <c r="J46" s="139" t="s">
        <v>254</v>
      </c>
      <c r="K46" s="139" t="s">
        <v>254</v>
      </c>
      <c r="L46" s="139" t="s">
        <v>254</v>
      </c>
      <c r="M46" s="139" t="s">
        <v>254</v>
      </c>
      <c r="N46" s="139" t="s">
        <v>254</v>
      </c>
      <c r="O46" s="139" t="s">
        <v>254</v>
      </c>
      <c r="P46" s="139" t="s">
        <v>254</v>
      </c>
      <c r="Q46" s="125"/>
      <c r="R46" s="112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</row>
    <row r="47" spans="1:36" s="66" customFormat="1" ht="25.5" x14ac:dyDescent="0.2">
      <c r="A47" s="143" t="s">
        <v>251</v>
      </c>
      <c r="B47" s="143" t="s">
        <v>57</v>
      </c>
      <c r="C47" s="144" t="s">
        <v>254</v>
      </c>
      <c r="D47" s="154">
        <f>SUM(E46+F47+G47)</f>
        <v>268787</v>
      </c>
      <c r="E47" s="155">
        <v>78000</v>
      </c>
      <c r="F47" s="154">
        <v>54450</v>
      </c>
      <c r="G47" s="154">
        <v>63761</v>
      </c>
      <c r="H47" s="153">
        <f>(D47/C46)*100</f>
        <v>89.595666666666659</v>
      </c>
      <c r="I47" s="156">
        <v>88</v>
      </c>
      <c r="J47" s="156">
        <v>56</v>
      </c>
      <c r="K47" s="157">
        <v>26</v>
      </c>
      <c r="L47" s="156">
        <v>47</v>
      </c>
      <c r="M47" s="156">
        <v>129</v>
      </c>
      <c r="N47" s="156">
        <v>0</v>
      </c>
      <c r="O47" s="158">
        <f>(J47+K47+L47)</f>
        <v>129</v>
      </c>
      <c r="P47" s="158">
        <f>(J47+K47+L47)</f>
        <v>129</v>
      </c>
      <c r="Q47" s="125"/>
      <c r="R47" s="122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</row>
    <row r="48" spans="1:36" s="66" customFormat="1" ht="12.75" x14ac:dyDescent="0.2">
      <c r="A48" s="65"/>
      <c r="B48" s="65"/>
      <c r="C48" s="65"/>
      <c r="D48" s="65"/>
      <c r="E48" s="67"/>
      <c r="F48" s="67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</row>
    <row r="50" spans="1:36" s="66" customFormat="1" ht="37.5" customHeight="1" x14ac:dyDescent="0.2">
      <c r="A50" s="65"/>
      <c r="B50" s="65"/>
      <c r="C50" s="65"/>
      <c r="D50" s="6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</row>
    <row r="52" spans="1:36" s="66" customFormat="1" ht="37.5" customHeight="1" x14ac:dyDescent="0.2">
      <c r="A52" s="65"/>
      <c r="B52" s="65"/>
      <c r="C52" s="65"/>
      <c r="D52" s="65"/>
      <c r="E52" s="67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</row>
  </sheetData>
  <mergeCells count="84">
    <mergeCell ref="P44:P45"/>
    <mergeCell ref="A42:P42"/>
    <mergeCell ref="A43:A45"/>
    <mergeCell ref="B43:B45"/>
    <mergeCell ref="C43:C45"/>
    <mergeCell ref="D43:D45"/>
    <mergeCell ref="E43:G44"/>
    <mergeCell ref="H43:H45"/>
    <mergeCell ref="I43:I45"/>
    <mergeCell ref="J43:P43"/>
    <mergeCell ref="O44:O45"/>
    <mergeCell ref="P39:P40"/>
    <mergeCell ref="A37:P37"/>
    <mergeCell ref="A38:A40"/>
    <mergeCell ref="B38:B40"/>
    <mergeCell ref="C38:F38"/>
    <mergeCell ref="G38:G40"/>
    <mergeCell ref="H38:P38"/>
    <mergeCell ref="C39:C40"/>
    <mergeCell ref="D39:D40"/>
    <mergeCell ref="E39:E40"/>
    <mergeCell ref="F39:F40"/>
    <mergeCell ref="H39:I39"/>
    <mergeCell ref="J39:K39"/>
    <mergeCell ref="L39:M39"/>
    <mergeCell ref="N39:N40"/>
    <mergeCell ref="O39:O40"/>
    <mergeCell ref="P31:P32"/>
    <mergeCell ref="A29:P29"/>
    <mergeCell ref="A30:A32"/>
    <mergeCell ref="B30:B32"/>
    <mergeCell ref="C30:F30"/>
    <mergeCell ref="G30:G32"/>
    <mergeCell ref="H30:P30"/>
    <mergeCell ref="C31:C32"/>
    <mergeCell ref="D31:D32"/>
    <mergeCell ref="E31:E32"/>
    <mergeCell ref="F31:F32"/>
    <mergeCell ref="H31:I31"/>
    <mergeCell ref="J31:K31"/>
    <mergeCell ref="L31:M31"/>
    <mergeCell ref="N31:N32"/>
    <mergeCell ref="O31:O32"/>
    <mergeCell ref="M25:M26"/>
    <mergeCell ref="N25:N26"/>
    <mergeCell ref="O25:O26"/>
    <mergeCell ref="P25:P26"/>
    <mergeCell ref="O21:O22"/>
    <mergeCell ref="H25:H26"/>
    <mergeCell ref="I25:I26"/>
    <mergeCell ref="J25:J26"/>
    <mergeCell ref="K25:K26"/>
    <mergeCell ref="L25:L26"/>
    <mergeCell ref="A6:P6"/>
    <mergeCell ref="A7:A9"/>
    <mergeCell ref="B7:B9"/>
    <mergeCell ref="C7:F7"/>
    <mergeCell ref="G7:G9"/>
    <mergeCell ref="C8:C9"/>
    <mergeCell ref="D8:D9"/>
    <mergeCell ref="E8:E9"/>
    <mergeCell ref="F8:F9"/>
    <mergeCell ref="H8:I8"/>
    <mergeCell ref="J8:K8"/>
    <mergeCell ref="L8:M8"/>
    <mergeCell ref="H7:M7"/>
    <mergeCell ref="N7:N9"/>
    <mergeCell ref="O7:O9"/>
    <mergeCell ref="P7:P9"/>
    <mergeCell ref="A19:P19"/>
    <mergeCell ref="A20:A22"/>
    <mergeCell ref="B20:B22"/>
    <mergeCell ref="C20:F20"/>
    <mergeCell ref="G20:G22"/>
    <mergeCell ref="H20:P20"/>
    <mergeCell ref="C21:C22"/>
    <mergeCell ref="D21:D22"/>
    <mergeCell ref="E21:E22"/>
    <mergeCell ref="P21:P22"/>
    <mergeCell ref="F21:F22"/>
    <mergeCell ref="H21:I21"/>
    <mergeCell ref="J21:K21"/>
    <mergeCell ref="L21:M21"/>
    <mergeCell ref="N21:N22"/>
  </mergeCells>
  <printOptions horizontalCentered="1"/>
  <pageMargins left="0.23622047244094491" right="0.23622047244094491" top="0.74803149606299213" bottom="0.74803149606299213" header="0.31496062992125984" footer="0.31496062992125984"/>
  <pageSetup scale="75" fitToWidth="0" fitToHeight="0" orientation="landscape" r:id="rId1"/>
  <rowBreaks count="2" manualBreakCount="2">
    <brk id="18" max="15" man="1"/>
    <brk id="4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5"/>
  <sheetViews>
    <sheetView topLeftCell="A12" zoomScale="90" zoomScaleNormal="90" workbookViewId="0">
      <selection activeCell="A2" sqref="A2:P10"/>
    </sheetView>
  </sheetViews>
  <sheetFormatPr baseColWidth="10" defaultColWidth="11.28515625" defaultRowHeight="25.5" customHeight="1" x14ac:dyDescent="0.2"/>
  <cols>
    <col min="1" max="1" width="23.28515625" style="70" customWidth="1"/>
    <col min="2" max="2" width="12.28515625" style="70" customWidth="1"/>
    <col min="3" max="5" width="11.28515625" style="70" customWidth="1"/>
    <col min="6" max="6" width="10" style="70" customWidth="1"/>
    <col min="7" max="13" width="11.28515625" style="70" customWidth="1"/>
    <col min="14" max="14" width="8.7109375" style="70" customWidth="1"/>
    <col min="15" max="15" width="9" style="70" customWidth="1"/>
    <col min="16" max="16" width="10.85546875" style="70" customWidth="1"/>
    <col min="17" max="18" width="11.28515625" style="70" customWidth="1"/>
    <col min="19" max="16384" width="11.28515625" style="70"/>
  </cols>
  <sheetData>
    <row r="1" spans="1:18" ht="25.5" hidden="1" customHeight="1" thickBo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5"/>
      <c r="R1" s="65"/>
    </row>
    <row r="2" spans="1:18" ht="15.75" x14ac:dyDescent="0.25">
      <c r="A2" s="170" t="s">
        <v>58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1"/>
      <c r="Q2" s="71"/>
      <c r="R2" s="71"/>
    </row>
    <row r="3" spans="1:18" ht="15.75" x14ac:dyDescent="0.2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1"/>
      <c r="Q3" s="71"/>
      <c r="R3" s="71"/>
    </row>
    <row r="4" spans="1:18" ht="63" x14ac:dyDescent="0.25">
      <c r="A4" s="172" t="s">
        <v>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1"/>
      <c r="Q4" s="71"/>
      <c r="R4" s="71"/>
    </row>
    <row r="5" spans="1:18" ht="15.75" x14ac:dyDescent="0.25">
      <c r="A5" s="170" t="s">
        <v>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1"/>
      <c r="Q5" s="71"/>
      <c r="R5" s="71"/>
    </row>
    <row r="6" spans="1:18" ht="15.75" x14ac:dyDescent="0.25">
      <c r="A6" s="170" t="s">
        <v>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1"/>
      <c r="Q6" s="65"/>
      <c r="R6" s="65"/>
    </row>
    <row r="7" spans="1:18" ht="15.75" x14ac:dyDescent="0.25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1"/>
      <c r="Q7" s="65"/>
      <c r="R7" s="65"/>
    </row>
    <row r="8" spans="1:18" ht="15.75" x14ac:dyDescent="0.25">
      <c r="A8" s="170" t="s">
        <v>3</v>
      </c>
      <c r="B8" s="170"/>
      <c r="C8" s="170"/>
      <c r="D8" s="170"/>
      <c r="E8" s="170"/>
      <c r="F8" s="170"/>
      <c r="G8" s="170"/>
      <c r="H8" s="170"/>
      <c r="I8" s="170" t="s">
        <v>4</v>
      </c>
      <c r="J8" s="170"/>
      <c r="K8" s="170"/>
      <c r="L8" s="170"/>
      <c r="M8" s="170"/>
      <c r="N8" s="170"/>
      <c r="O8" s="170"/>
      <c r="P8" s="171"/>
      <c r="Q8" s="65"/>
      <c r="R8" s="65"/>
    </row>
    <row r="9" spans="1:18" ht="15.75" x14ac:dyDescent="0.25">
      <c r="A9" s="170" t="s">
        <v>5</v>
      </c>
      <c r="B9" s="170"/>
      <c r="C9" s="170"/>
      <c r="D9" s="170"/>
      <c r="E9" s="170"/>
      <c r="F9" s="170"/>
      <c r="G9" s="170"/>
      <c r="H9" s="170"/>
      <c r="I9" s="170" t="s">
        <v>281</v>
      </c>
      <c r="J9" s="170"/>
      <c r="K9" s="170"/>
      <c r="L9" s="170"/>
      <c r="M9" s="170"/>
      <c r="N9" s="170"/>
      <c r="O9" s="170"/>
      <c r="P9" s="171"/>
      <c r="Q9" s="65"/>
      <c r="R9" s="65"/>
    </row>
    <row r="10" spans="1:18" ht="15.75" x14ac:dyDescent="0.25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65"/>
      <c r="R10" s="65"/>
    </row>
    <row r="11" spans="1:18" ht="25.5" customHeight="1" x14ac:dyDescent="0.2">
      <c r="A11" s="174" t="s">
        <v>59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65"/>
      <c r="R11" s="65"/>
    </row>
    <row r="12" spans="1:18" ht="20.25" customHeight="1" x14ac:dyDescent="0.2">
      <c r="A12" s="175" t="s">
        <v>7</v>
      </c>
      <c r="B12" s="175" t="s">
        <v>8</v>
      </c>
      <c r="C12" s="175" t="s">
        <v>9</v>
      </c>
      <c r="D12" s="175"/>
      <c r="E12" s="175"/>
      <c r="F12" s="175"/>
      <c r="G12" s="175" t="s">
        <v>10</v>
      </c>
      <c r="H12" s="175" t="s">
        <v>11</v>
      </c>
      <c r="I12" s="175"/>
      <c r="J12" s="175"/>
      <c r="K12" s="175"/>
      <c r="L12" s="175"/>
      <c r="M12" s="175"/>
      <c r="N12" s="175"/>
      <c r="O12" s="175"/>
      <c r="P12" s="175"/>
      <c r="Q12" s="65"/>
      <c r="R12" s="65"/>
    </row>
    <row r="13" spans="1:18" ht="16.5" customHeight="1" x14ac:dyDescent="0.2">
      <c r="A13" s="175"/>
      <c r="B13" s="175"/>
      <c r="C13" s="175" t="s">
        <v>266</v>
      </c>
      <c r="D13" s="175" t="s">
        <v>267</v>
      </c>
      <c r="E13" s="175" t="s">
        <v>268</v>
      </c>
      <c r="F13" s="175" t="s">
        <v>271</v>
      </c>
      <c r="G13" s="175"/>
      <c r="H13" s="175" t="s">
        <v>266</v>
      </c>
      <c r="I13" s="175"/>
      <c r="J13" s="175" t="s">
        <v>267</v>
      </c>
      <c r="K13" s="175"/>
      <c r="L13" s="175" t="s">
        <v>268</v>
      </c>
      <c r="M13" s="175"/>
      <c r="N13" s="175" t="s">
        <v>12</v>
      </c>
      <c r="O13" s="175" t="s">
        <v>13</v>
      </c>
      <c r="P13" s="175" t="s">
        <v>270</v>
      </c>
      <c r="Q13" s="159"/>
      <c r="R13" s="65"/>
    </row>
    <row r="14" spans="1:18" ht="18.75" customHeight="1" x14ac:dyDescent="0.2">
      <c r="A14" s="175"/>
      <c r="B14" s="175"/>
      <c r="C14" s="175"/>
      <c r="D14" s="175"/>
      <c r="E14" s="175"/>
      <c r="F14" s="175"/>
      <c r="G14" s="175"/>
      <c r="H14" s="176" t="s">
        <v>14</v>
      </c>
      <c r="I14" s="176" t="s">
        <v>15</v>
      </c>
      <c r="J14" s="176" t="s">
        <v>14</v>
      </c>
      <c r="K14" s="176" t="s">
        <v>15</v>
      </c>
      <c r="L14" s="176" t="s">
        <v>14</v>
      </c>
      <c r="M14" s="176" t="s">
        <v>15</v>
      </c>
      <c r="N14" s="175"/>
      <c r="O14" s="175"/>
      <c r="P14" s="175"/>
      <c r="Q14" s="159"/>
      <c r="R14" s="65"/>
    </row>
    <row r="15" spans="1:18" s="66" customFormat="1" ht="25.5" customHeight="1" x14ac:dyDescent="0.25">
      <c r="A15" s="172" t="s">
        <v>60</v>
      </c>
      <c r="B15" s="172" t="s">
        <v>34</v>
      </c>
      <c r="C15" s="177">
        <v>6</v>
      </c>
      <c r="D15" s="177">
        <v>14</v>
      </c>
      <c r="E15" s="178">
        <v>25</v>
      </c>
      <c r="F15" s="179">
        <f>SUM(C15:E15)</f>
        <v>45</v>
      </c>
      <c r="G15" s="172" t="s">
        <v>61</v>
      </c>
      <c r="H15" s="179">
        <v>85</v>
      </c>
      <c r="I15" s="179">
        <v>111</v>
      </c>
      <c r="J15" s="172">
        <v>329</v>
      </c>
      <c r="K15" s="179">
        <v>186</v>
      </c>
      <c r="L15" s="179">
        <v>223</v>
      </c>
      <c r="M15" s="179">
        <v>398</v>
      </c>
      <c r="N15" s="179">
        <f>SUM(H15+J15+L15)</f>
        <v>637</v>
      </c>
      <c r="O15" s="179">
        <f>SUM(I15+K15+M15)</f>
        <v>695</v>
      </c>
      <c r="P15" s="179">
        <f>SUM(H15:M15)</f>
        <v>1332</v>
      </c>
      <c r="Q15" s="65"/>
      <c r="R15" s="65"/>
    </row>
    <row r="16" spans="1:18" s="66" customFormat="1" ht="39" customHeight="1" x14ac:dyDescent="0.25">
      <c r="A16" s="172" t="s">
        <v>62</v>
      </c>
      <c r="B16" s="172" t="s">
        <v>34</v>
      </c>
      <c r="C16" s="177">
        <v>64</v>
      </c>
      <c r="D16" s="179">
        <v>110</v>
      </c>
      <c r="E16" s="178">
        <v>94</v>
      </c>
      <c r="F16" s="179">
        <f>SUM(C16:E16)</f>
        <v>268</v>
      </c>
      <c r="G16" s="172" t="s">
        <v>63</v>
      </c>
      <c r="H16" s="180">
        <v>318</v>
      </c>
      <c r="I16" s="179">
        <v>364</v>
      </c>
      <c r="J16" s="179">
        <v>937</v>
      </c>
      <c r="K16" s="179">
        <v>872</v>
      </c>
      <c r="L16" s="179">
        <v>246</v>
      </c>
      <c r="M16" s="179">
        <v>262</v>
      </c>
      <c r="N16" s="179">
        <f>SUM(H16+J16+L16)</f>
        <v>1501</v>
      </c>
      <c r="O16" s="179">
        <f>SUM(I16+K16+M16)</f>
        <v>1498</v>
      </c>
      <c r="P16" s="179">
        <f>SUM(H16:M16)</f>
        <v>2999</v>
      </c>
      <c r="Q16" s="65"/>
      <c r="R16" s="65"/>
    </row>
    <row r="17" spans="1:18" s="66" customFormat="1" ht="25.5" customHeight="1" x14ac:dyDescent="0.2">
      <c r="A17" s="174" t="s">
        <v>64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65"/>
      <c r="R17" s="65"/>
    </row>
    <row r="18" spans="1:18" s="66" customFormat="1" ht="15.75" customHeight="1" x14ac:dyDescent="0.2">
      <c r="A18" s="175" t="s">
        <v>7</v>
      </c>
      <c r="B18" s="175" t="s">
        <v>8</v>
      </c>
      <c r="C18" s="175" t="s">
        <v>9</v>
      </c>
      <c r="D18" s="175"/>
      <c r="E18" s="175"/>
      <c r="F18" s="175"/>
      <c r="G18" s="175" t="s">
        <v>10</v>
      </c>
      <c r="H18" s="175" t="s">
        <v>11</v>
      </c>
      <c r="I18" s="175"/>
      <c r="J18" s="175"/>
      <c r="K18" s="175"/>
      <c r="L18" s="175"/>
      <c r="M18" s="175"/>
      <c r="N18" s="175"/>
      <c r="O18" s="175"/>
      <c r="P18" s="175"/>
      <c r="Q18" s="65"/>
      <c r="R18" s="65"/>
    </row>
    <row r="19" spans="1:18" s="66" customFormat="1" ht="27" customHeight="1" x14ac:dyDescent="0.2">
      <c r="A19" s="175"/>
      <c r="B19" s="175"/>
      <c r="C19" s="175" t="s">
        <v>266</v>
      </c>
      <c r="D19" s="175" t="s">
        <v>267</v>
      </c>
      <c r="E19" s="175" t="s">
        <v>268</v>
      </c>
      <c r="F19" s="175" t="s">
        <v>271</v>
      </c>
      <c r="G19" s="175"/>
      <c r="H19" s="175" t="s">
        <v>266</v>
      </c>
      <c r="I19" s="175"/>
      <c r="J19" s="175" t="s">
        <v>267</v>
      </c>
      <c r="K19" s="175"/>
      <c r="L19" s="175" t="s">
        <v>268</v>
      </c>
      <c r="M19" s="175"/>
      <c r="N19" s="175" t="s">
        <v>12</v>
      </c>
      <c r="O19" s="175" t="s">
        <v>13</v>
      </c>
      <c r="P19" s="175" t="s">
        <v>270</v>
      </c>
      <c r="Q19" s="65"/>
      <c r="R19" s="65"/>
    </row>
    <row r="20" spans="1:18" s="66" customFormat="1" ht="14.25" customHeight="1" x14ac:dyDescent="0.2">
      <c r="A20" s="175"/>
      <c r="B20" s="175"/>
      <c r="C20" s="175"/>
      <c r="D20" s="175"/>
      <c r="E20" s="175"/>
      <c r="F20" s="175"/>
      <c r="G20" s="175"/>
      <c r="H20" s="176" t="s">
        <v>14</v>
      </c>
      <c r="I20" s="176" t="s">
        <v>15</v>
      </c>
      <c r="J20" s="176" t="s">
        <v>14</v>
      </c>
      <c r="K20" s="176" t="s">
        <v>15</v>
      </c>
      <c r="L20" s="176" t="s">
        <v>14</v>
      </c>
      <c r="M20" s="176" t="s">
        <v>15</v>
      </c>
      <c r="N20" s="175"/>
      <c r="O20" s="175"/>
      <c r="P20" s="175"/>
      <c r="Q20" s="65"/>
      <c r="R20" s="65"/>
    </row>
    <row r="21" spans="1:18" s="66" customFormat="1" ht="25.5" customHeight="1" x14ac:dyDescent="0.25">
      <c r="A21" s="172" t="s">
        <v>45</v>
      </c>
      <c r="B21" s="172" t="s">
        <v>34</v>
      </c>
      <c r="C21" s="181">
        <v>13</v>
      </c>
      <c r="D21" s="181">
        <v>16</v>
      </c>
      <c r="E21" s="182">
        <v>18</v>
      </c>
      <c r="F21" s="179">
        <f>SUM(C21:E21)</f>
        <v>47</v>
      </c>
      <c r="G21" s="172" t="s">
        <v>18</v>
      </c>
      <c r="H21" s="172">
        <v>64</v>
      </c>
      <c r="I21" s="179">
        <v>40</v>
      </c>
      <c r="J21" s="179">
        <v>55</v>
      </c>
      <c r="K21" s="179">
        <v>26</v>
      </c>
      <c r="L21" s="179">
        <v>67</v>
      </c>
      <c r="M21" s="179">
        <v>52</v>
      </c>
      <c r="N21" s="179">
        <f>SUM(H21,J21,L21)</f>
        <v>186</v>
      </c>
      <c r="O21" s="179">
        <f>SUM(I21,K21,M21)</f>
        <v>118</v>
      </c>
      <c r="P21" s="179">
        <f>SUM(H21:M21)</f>
        <v>304</v>
      </c>
      <c r="Q21" s="65"/>
      <c r="R21" s="65"/>
    </row>
    <row r="22" spans="1:18" s="66" customFormat="1" ht="25.5" customHeight="1" x14ac:dyDescent="0.25">
      <c r="A22" s="172" t="s">
        <v>60</v>
      </c>
      <c r="B22" s="172" t="s">
        <v>34</v>
      </c>
      <c r="C22" s="181">
        <v>6</v>
      </c>
      <c r="D22" s="181">
        <v>3</v>
      </c>
      <c r="E22" s="182">
        <v>6</v>
      </c>
      <c r="F22" s="179">
        <f>SUM(C22:E22)</f>
        <v>15</v>
      </c>
      <c r="G22" s="172" t="s">
        <v>18</v>
      </c>
      <c r="H22" s="172">
        <v>32</v>
      </c>
      <c r="I22" s="179">
        <v>9</v>
      </c>
      <c r="J22" s="179">
        <v>53</v>
      </c>
      <c r="K22" s="179">
        <v>35</v>
      </c>
      <c r="L22" s="179">
        <v>101</v>
      </c>
      <c r="M22" s="179">
        <v>87</v>
      </c>
      <c r="N22" s="179">
        <f>SUM(H22,J22,L22)</f>
        <v>186</v>
      </c>
      <c r="O22" s="179">
        <f>SUM(I22,K22,M22)</f>
        <v>131</v>
      </c>
      <c r="P22" s="179">
        <f>SUM(H22:M22)</f>
        <v>317</v>
      </c>
      <c r="Q22" s="65"/>
      <c r="R22" s="65"/>
    </row>
    <row r="23" spans="1:18" s="66" customFormat="1" ht="25.5" customHeight="1" x14ac:dyDescent="0.2">
      <c r="A23" s="174" t="s">
        <v>66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65"/>
      <c r="R23" s="65"/>
    </row>
    <row r="24" spans="1:18" s="66" customFormat="1" ht="18.75" customHeight="1" x14ac:dyDescent="0.2">
      <c r="A24" s="175" t="s">
        <v>7</v>
      </c>
      <c r="B24" s="175" t="s">
        <v>8</v>
      </c>
      <c r="C24" s="175" t="s">
        <v>9</v>
      </c>
      <c r="D24" s="175"/>
      <c r="E24" s="175"/>
      <c r="F24" s="175"/>
      <c r="G24" s="175" t="s">
        <v>10</v>
      </c>
      <c r="H24" s="175" t="s">
        <v>11</v>
      </c>
      <c r="I24" s="175"/>
      <c r="J24" s="175"/>
      <c r="K24" s="175"/>
      <c r="L24" s="175"/>
      <c r="M24" s="175"/>
      <c r="N24" s="175"/>
      <c r="O24" s="175"/>
      <c r="P24" s="175"/>
      <c r="Q24" s="65"/>
      <c r="R24" s="65"/>
    </row>
    <row r="25" spans="1:18" s="66" customFormat="1" ht="21.75" customHeight="1" x14ac:dyDescent="0.2">
      <c r="A25" s="175"/>
      <c r="B25" s="175"/>
      <c r="C25" s="175" t="s">
        <v>266</v>
      </c>
      <c r="D25" s="175" t="s">
        <v>267</v>
      </c>
      <c r="E25" s="175" t="s">
        <v>268</v>
      </c>
      <c r="F25" s="175" t="s">
        <v>271</v>
      </c>
      <c r="G25" s="175"/>
      <c r="H25" s="175" t="s">
        <v>266</v>
      </c>
      <c r="I25" s="175"/>
      <c r="J25" s="175" t="s">
        <v>267</v>
      </c>
      <c r="K25" s="175"/>
      <c r="L25" s="175" t="s">
        <v>268</v>
      </c>
      <c r="M25" s="175"/>
      <c r="N25" s="175" t="s">
        <v>67</v>
      </c>
      <c r="O25" s="175" t="s">
        <v>68</v>
      </c>
      <c r="P25" s="175" t="s">
        <v>270</v>
      </c>
      <c r="Q25" s="65"/>
      <c r="R25" s="65"/>
    </row>
    <row r="26" spans="1:18" s="66" customFormat="1" ht="14.25" customHeight="1" x14ac:dyDescent="0.2">
      <c r="A26" s="175"/>
      <c r="B26" s="175"/>
      <c r="C26" s="175"/>
      <c r="D26" s="175"/>
      <c r="E26" s="175"/>
      <c r="F26" s="175"/>
      <c r="G26" s="175"/>
      <c r="H26" s="176" t="s">
        <v>14</v>
      </c>
      <c r="I26" s="176" t="s">
        <v>15</v>
      </c>
      <c r="J26" s="176" t="s">
        <v>14</v>
      </c>
      <c r="K26" s="176" t="s">
        <v>15</v>
      </c>
      <c r="L26" s="176" t="s">
        <v>14</v>
      </c>
      <c r="M26" s="176" t="s">
        <v>15</v>
      </c>
      <c r="N26" s="175"/>
      <c r="O26" s="175"/>
      <c r="P26" s="175"/>
      <c r="Q26" s="65"/>
      <c r="R26" s="65"/>
    </row>
    <row r="27" spans="1:18" s="66" customFormat="1" ht="25.5" customHeight="1" x14ac:dyDescent="0.25">
      <c r="A27" s="172" t="s">
        <v>69</v>
      </c>
      <c r="B27" s="172" t="s">
        <v>70</v>
      </c>
      <c r="C27" s="177">
        <v>1</v>
      </c>
      <c r="D27" s="183">
        <v>8</v>
      </c>
      <c r="E27" s="179">
        <v>10</v>
      </c>
      <c r="F27" s="179">
        <f>SUM(C27:E27)</f>
        <v>19</v>
      </c>
      <c r="G27" s="172" t="s">
        <v>18</v>
      </c>
      <c r="H27" s="180">
        <v>4</v>
      </c>
      <c r="I27" s="179">
        <v>1</v>
      </c>
      <c r="J27" s="177">
        <v>11</v>
      </c>
      <c r="K27" s="183">
        <v>4</v>
      </c>
      <c r="L27" s="183">
        <v>5</v>
      </c>
      <c r="M27" s="183">
        <v>5</v>
      </c>
      <c r="N27" s="183">
        <f t="shared" ref="N27:O31" si="0">SUM(H27,J27,L27)</f>
        <v>20</v>
      </c>
      <c r="O27" s="183">
        <f t="shared" si="0"/>
        <v>10</v>
      </c>
      <c r="P27" s="179">
        <f>SUM(H27:M27)</f>
        <v>30</v>
      </c>
      <c r="Q27" s="65"/>
      <c r="R27" s="65"/>
    </row>
    <row r="28" spans="1:18" s="66" customFormat="1" ht="25.5" customHeight="1" x14ac:dyDescent="0.25">
      <c r="A28" s="172" t="s">
        <v>71</v>
      </c>
      <c r="B28" s="172" t="s">
        <v>72</v>
      </c>
      <c r="C28" s="177">
        <v>10</v>
      </c>
      <c r="D28" s="183">
        <v>10</v>
      </c>
      <c r="E28" s="179">
        <v>10</v>
      </c>
      <c r="F28" s="179">
        <f>SUM(C28:E28)</f>
        <v>30</v>
      </c>
      <c r="G28" s="172" t="s">
        <v>73</v>
      </c>
      <c r="H28" s="172">
        <v>4</v>
      </c>
      <c r="I28" s="179">
        <v>6</v>
      </c>
      <c r="J28" s="179">
        <v>6</v>
      </c>
      <c r="K28" s="183">
        <v>4</v>
      </c>
      <c r="L28" s="183">
        <v>3</v>
      </c>
      <c r="M28" s="179">
        <v>7</v>
      </c>
      <c r="N28" s="179">
        <f t="shared" si="0"/>
        <v>13</v>
      </c>
      <c r="O28" s="179">
        <f t="shared" si="0"/>
        <v>17</v>
      </c>
      <c r="P28" s="179">
        <f>SUM(H28:M28)</f>
        <v>30</v>
      </c>
      <c r="Q28" s="65"/>
      <c r="R28" s="65"/>
    </row>
    <row r="29" spans="1:18" s="66" customFormat="1" ht="25.5" customHeight="1" x14ac:dyDescent="0.25">
      <c r="A29" s="172" t="s">
        <v>74</v>
      </c>
      <c r="B29" s="172" t="s">
        <v>75</v>
      </c>
      <c r="C29" s="184">
        <v>0</v>
      </c>
      <c r="D29" s="185">
        <v>0</v>
      </c>
      <c r="E29" s="179">
        <v>1</v>
      </c>
      <c r="F29" s="179">
        <f>SUM(C29:E29)</f>
        <v>1</v>
      </c>
      <c r="G29" s="172" t="s">
        <v>76</v>
      </c>
      <c r="H29" s="179">
        <v>0</v>
      </c>
      <c r="I29" s="179">
        <v>0</v>
      </c>
      <c r="J29" s="179">
        <v>0</v>
      </c>
      <c r="K29" s="179">
        <v>0</v>
      </c>
      <c r="L29" s="183">
        <v>1</v>
      </c>
      <c r="M29" s="179">
        <v>0</v>
      </c>
      <c r="N29" s="179">
        <f t="shared" si="0"/>
        <v>1</v>
      </c>
      <c r="O29" s="179">
        <f t="shared" si="0"/>
        <v>0</v>
      </c>
      <c r="P29" s="179">
        <f>SUM(H29:M29)</f>
        <v>1</v>
      </c>
      <c r="Q29" s="65"/>
      <c r="R29" s="65"/>
    </row>
    <row r="30" spans="1:18" s="66" customFormat="1" ht="25.5" customHeight="1" x14ac:dyDescent="0.25">
      <c r="A30" s="172" t="s">
        <v>77</v>
      </c>
      <c r="B30" s="172" t="s">
        <v>18</v>
      </c>
      <c r="C30" s="182">
        <v>95</v>
      </c>
      <c r="D30" s="183">
        <v>99</v>
      </c>
      <c r="E30" s="179">
        <v>100</v>
      </c>
      <c r="F30" s="179">
        <f>SUM(C30:E30)</f>
        <v>294</v>
      </c>
      <c r="G30" s="172" t="s">
        <v>76</v>
      </c>
      <c r="H30" s="180">
        <v>35</v>
      </c>
      <c r="I30" s="177">
        <v>60</v>
      </c>
      <c r="J30" s="182">
        <v>43</v>
      </c>
      <c r="K30" s="183">
        <v>57</v>
      </c>
      <c r="L30" s="183">
        <v>55</v>
      </c>
      <c r="M30" s="183">
        <v>45</v>
      </c>
      <c r="N30" s="183">
        <f t="shared" si="0"/>
        <v>133</v>
      </c>
      <c r="O30" s="183">
        <f t="shared" si="0"/>
        <v>162</v>
      </c>
      <c r="P30" s="179">
        <f>SUM(H30:M30)</f>
        <v>295</v>
      </c>
      <c r="Q30" s="65"/>
      <c r="R30" s="65"/>
    </row>
    <row r="31" spans="1:18" s="66" customFormat="1" ht="25.5" customHeight="1" x14ac:dyDescent="0.25">
      <c r="A31" s="172" t="s">
        <v>78</v>
      </c>
      <c r="B31" s="172" t="s">
        <v>18</v>
      </c>
      <c r="C31" s="179">
        <v>0</v>
      </c>
      <c r="D31" s="179">
        <v>2</v>
      </c>
      <c r="E31" s="179">
        <v>2</v>
      </c>
      <c r="F31" s="179">
        <f>SUM(C31:E31)</f>
        <v>4</v>
      </c>
      <c r="G31" s="172" t="s">
        <v>76</v>
      </c>
      <c r="H31" s="179">
        <v>0</v>
      </c>
      <c r="I31" s="179">
        <v>0</v>
      </c>
      <c r="J31" s="179">
        <v>0</v>
      </c>
      <c r="K31" s="179">
        <v>2</v>
      </c>
      <c r="L31" s="183">
        <v>1</v>
      </c>
      <c r="M31" s="179">
        <v>1</v>
      </c>
      <c r="N31" s="179">
        <f t="shared" si="0"/>
        <v>1</v>
      </c>
      <c r="O31" s="179">
        <f t="shared" si="0"/>
        <v>3</v>
      </c>
      <c r="P31" s="179">
        <f>SUM(H31:M31)</f>
        <v>4</v>
      </c>
      <c r="Q31" s="65"/>
      <c r="R31" s="65"/>
    </row>
    <row r="32" spans="1:18" s="66" customFormat="1" ht="25.5" customHeight="1" x14ac:dyDescent="0.2">
      <c r="A32" s="174" t="s">
        <v>79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65"/>
      <c r="R32" s="65"/>
    </row>
    <row r="33" spans="1:18" s="66" customFormat="1" ht="11.25" customHeight="1" x14ac:dyDescent="0.2">
      <c r="A33" s="175" t="s">
        <v>7</v>
      </c>
      <c r="B33" s="175" t="s">
        <v>8</v>
      </c>
      <c r="C33" s="175" t="s">
        <v>9</v>
      </c>
      <c r="D33" s="175"/>
      <c r="E33" s="175"/>
      <c r="F33" s="175"/>
      <c r="G33" s="175" t="s">
        <v>10</v>
      </c>
      <c r="H33" s="175" t="s">
        <v>11</v>
      </c>
      <c r="I33" s="175"/>
      <c r="J33" s="175"/>
      <c r="K33" s="175"/>
      <c r="L33" s="175"/>
      <c r="M33" s="175"/>
      <c r="N33" s="175"/>
      <c r="O33" s="175"/>
      <c r="P33" s="175"/>
      <c r="Q33" s="65"/>
      <c r="R33" s="65"/>
    </row>
    <row r="34" spans="1:18" s="66" customFormat="1" ht="16.5" customHeight="1" x14ac:dyDescent="0.2">
      <c r="A34" s="175"/>
      <c r="B34" s="175"/>
      <c r="C34" s="175" t="s">
        <v>266</v>
      </c>
      <c r="D34" s="175" t="s">
        <v>267</v>
      </c>
      <c r="E34" s="175" t="s">
        <v>268</v>
      </c>
      <c r="F34" s="175" t="s">
        <v>271</v>
      </c>
      <c r="G34" s="175"/>
      <c r="H34" s="175" t="s">
        <v>266</v>
      </c>
      <c r="I34" s="175"/>
      <c r="J34" s="175" t="s">
        <v>267</v>
      </c>
      <c r="K34" s="175"/>
      <c r="L34" s="175" t="s">
        <v>268</v>
      </c>
      <c r="M34" s="175"/>
      <c r="N34" s="175" t="s">
        <v>12</v>
      </c>
      <c r="O34" s="175" t="s">
        <v>13</v>
      </c>
      <c r="P34" s="175" t="s">
        <v>270</v>
      </c>
      <c r="Q34" s="65"/>
      <c r="R34" s="65"/>
    </row>
    <row r="35" spans="1:18" s="66" customFormat="1" ht="21" customHeight="1" x14ac:dyDescent="0.2">
      <c r="A35" s="175"/>
      <c r="B35" s="175"/>
      <c r="C35" s="175"/>
      <c r="D35" s="175"/>
      <c r="E35" s="175"/>
      <c r="F35" s="175"/>
      <c r="G35" s="175"/>
      <c r="H35" s="176" t="s">
        <v>14</v>
      </c>
      <c r="I35" s="176" t="s">
        <v>15</v>
      </c>
      <c r="J35" s="176" t="s">
        <v>14</v>
      </c>
      <c r="K35" s="176" t="s">
        <v>15</v>
      </c>
      <c r="L35" s="176" t="s">
        <v>14</v>
      </c>
      <c r="M35" s="176" t="s">
        <v>15</v>
      </c>
      <c r="N35" s="175"/>
      <c r="O35" s="175"/>
      <c r="P35" s="175"/>
      <c r="Q35" s="65"/>
      <c r="R35" s="65"/>
    </row>
    <row r="36" spans="1:18" s="66" customFormat="1" ht="25.5" customHeight="1" x14ac:dyDescent="0.25">
      <c r="A36" s="170" t="s">
        <v>80</v>
      </c>
      <c r="B36" s="172" t="s">
        <v>34</v>
      </c>
      <c r="C36" s="170">
        <v>16</v>
      </c>
      <c r="D36" s="170">
        <v>12</v>
      </c>
      <c r="E36" s="170">
        <v>27</v>
      </c>
      <c r="F36" s="170">
        <f>SUM(C36:E36)</f>
        <v>55</v>
      </c>
      <c r="G36" s="172" t="s">
        <v>73</v>
      </c>
      <c r="H36" s="172">
        <v>0</v>
      </c>
      <c r="I36" s="170">
        <v>101</v>
      </c>
      <c r="J36" s="170">
        <v>1</v>
      </c>
      <c r="K36" s="172">
        <v>31</v>
      </c>
      <c r="L36" s="172">
        <v>11</v>
      </c>
      <c r="M36" s="172">
        <v>163</v>
      </c>
      <c r="N36" s="183">
        <f>I36+K36+M36</f>
        <v>295</v>
      </c>
      <c r="O36" s="183">
        <f t="shared" ref="N36:O39" si="1">SUM(I36,K36,M36)</f>
        <v>295</v>
      </c>
      <c r="P36" s="170">
        <f>SUM(H36:M36)</f>
        <v>307</v>
      </c>
      <c r="Q36" s="65"/>
      <c r="R36" s="65"/>
    </row>
    <row r="37" spans="1:18" s="66" customFormat="1" ht="25.5" customHeight="1" x14ac:dyDescent="0.25">
      <c r="A37" s="170" t="s">
        <v>60</v>
      </c>
      <c r="B37" s="172" t="s">
        <v>34</v>
      </c>
      <c r="C37" s="170">
        <v>1</v>
      </c>
      <c r="D37" s="186">
        <v>2</v>
      </c>
      <c r="E37" s="170">
        <v>8</v>
      </c>
      <c r="F37" s="183">
        <f>SUM(C37:E37)</f>
        <v>11</v>
      </c>
      <c r="G37" s="172" t="s">
        <v>73</v>
      </c>
      <c r="H37" s="172">
        <v>0</v>
      </c>
      <c r="I37" s="183">
        <v>1</v>
      </c>
      <c r="J37" s="172">
        <v>14</v>
      </c>
      <c r="K37" s="172">
        <v>39</v>
      </c>
      <c r="L37" s="172">
        <v>32</v>
      </c>
      <c r="M37" s="172">
        <v>182</v>
      </c>
      <c r="N37" s="183">
        <f>H37+J37+L37</f>
        <v>46</v>
      </c>
      <c r="O37" s="183">
        <f t="shared" si="1"/>
        <v>222</v>
      </c>
      <c r="P37" s="170">
        <f>SUM(H37:M37)</f>
        <v>268</v>
      </c>
      <c r="Q37" s="65"/>
      <c r="R37" s="65"/>
    </row>
    <row r="38" spans="1:18" s="66" customFormat="1" ht="25.5" customHeight="1" x14ac:dyDescent="0.25">
      <c r="A38" s="170" t="s">
        <v>81</v>
      </c>
      <c r="B38" s="172" t="s">
        <v>34</v>
      </c>
      <c r="C38" s="170">
        <v>12</v>
      </c>
      <c r="D38" s="183">
        <v>24</v>
      </c>
      <c r="E38" s="170">
        <v>22</v>
      </c>
      <c r="F38" s="183">
        <f>SUM(C38:E38)</f>
        <v>58</v>
      </c>
      <c r="G38" s="172" t="s">
        <v>73</v>
      </c>
      <c r="H38" s="172">
        <v>14</v>
      </c>
      <c r="I38" s="183">
        <v>118</v>
      </c>
      <c r="J38" s="183">
        <v>12</v>
      </c>
      <c r="K38" s="183">
        <v>127</v>
      </c>
      <c r="L38" s="172">
        <v>68</v>
      </c>
      <c r="M38" s="172">
        <v>128</v>
      </c>
      <c r="N38" s="183">
        <f t="shared" si="1"/>
        <v>94</v>
      </c>
      <c r="O38" s="183">
        <f t="shared" si="1"/>
        <v>373</v>
      </c>
      <c r="P38" s="170">
        <f>SUM(H38:M38)</f>
        <v>467</v>
      </c>
      <c r="Q38" s="65"/>
      <c r="R38" s="65"/>
    </row>
    <row r="39" spans="1:18" s="66" customFormat="1" ht="25.5" customHeight="1" x14ac:dyDescent="0.25">
      <c r="A39" s="170" t="s">
        <v>82</v>
      </c>
      <c r="B39" s="172" t="s">
        <v>34</v>
      </c>
      <c r="C39" s="183">
        <v>5</v>
      </c>
      <c r="D39" s="183">
        <v>8</v>
      </c>
      <c r="E39" s="170">
        <v>12</v>
      </c>
      <c r="F39" s="183">
        <f>SUM(C39:E39)</f>
        <v>25</v>
      </c>
      <c r="G39" s="172" t="s">
        <v>73</v>
      </c>
      <c r="H39" s="179">
        <v>0</v>
      </c>
      <c r="I39" s="179">
        <v>38</v>
      </c>
      <c r="J39" s="183">
        <v>22</v>
      </c>
      <c r="K39" s="183">
        <v>68</v>
      </c>
      <c r="L39" s="172">
        <v>31</v>
      </c>
      <c r="M39" s="172">
        <v>164</v>
      </c>
      <c r="N39" s="183">
        <f t="shared" si="1"/>
        <v>53</v>
      </c>
      <c r="O39" s="183">
        <f t="shared" si="1"/>
        <v>270</v>
      </c>
      <c r="P39" s="186">
        <f>SUM(H39:M39)</f>
        <v>323</v>
      </c>
      <c r="Q39" s="65"/>
      <c r="R39" s="65"/>
    </row>
    <row r="40" spans="1:18" s="66" customFormat="1" ht="25.5" customHeight="1" x14ac:dyDescent="0.2">
      <c r="A40" s="174" t="s">
        <v>83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65"/>
      <c r="R40" s="65"/>
    </row>
    <row r="41" spans="1:18" s="66" customFormat="1" ht="14.25" customHeight="1" x14ac:dyDescent="0.2">
      <c r="A41" s="175" t="s">
        <v>7</v>
      </c>
      <c r="B41" s="175" t="s">
        <v>8</v>
      </c>
      <c r="C41" s="175" t="s">
        <v>9</v>
      </c>
      <c r="D41" s="175"/>
      <c r="E41" s="175"/>
      <c r="F41" s="175"/>
      <c r="G41" s="175" t="s">
        <v>10</v>
      </c>
      <c r="H41" s="175" t="s">
        <v>11</v>
      </c>
      <c r="I41" s="175"/>
      <c r="J41" s="175"/>
      <c r="K41" s="175"/>
      <c r="L41" s="175"/>
      <c r="M41" s="175"/>
      <c r="N41" s="175"/>
      <c r="O41" s="175"/>
      <c r="P41" s="175"/>
      <c r="Q41" s="65"/>
      <c r="R41" s="65"/>
    </row>
    <row r="42" spans="1:18" s="66" customFormat="1" ht="19.5" customHeight="1" x14ac:dyDescent="0.2">
      <c r="A42" s="175"/>
      <c r="B42" s="175"/>
      <c r="C42" s="175" t="s">
        <v>266</v>
      </c>
      <c r="D42" s="175" t="s">
        <v>267</v>
      </c>
      <c r="E42" s="175" t="s">
        <v>268</v>
      </c>
      <c r="F42" s="175" t="s">
        <v>276</v>
      </c>
      <c r="G42" s="175"/>
      <c r="H42" s="175" t="s">
        <v>266</v>
      </c>
      <c r="I42" s="175"/>
      <c r="J42" s="175" t="s">
        <v>267</v>
      </c>
      <c r="K42" s="175"/>
      <c r="L42" s="175" t="s">
        <v>268</v>
      </c>
      <c r="M42" s="175"/>
      <c r="N42" s="175" t="s">
        <v>12</v>
      </c>
      <c r="O42" s="175" t="s">
        <v>13</v>
      </c>
      <c r="P42" s="175" t="s">
        <v>270</v>
      </c>
      <c r="Q42" s="65"/>
      <c r="R42" s="65"/>
    </row>
    <row r="43" spans="1:18" s="66" customFormat="1" ht="22.5" customHeight="1" x14ac:dyDescent="0.2">
      <c r="A43" s="175"/>
      <c r="B43" s="175"/>
      <c r="C43" s="175"/>
      <c r="D43" s="175"/>
      <c r="E43" s="175"/>
      <c r="F43" s="175"/>
      <c r="G43" s="175"/>
      <c r="H43" s="176" t="s">
        <v>14</v>
      </c>
      <c r="I43" s="176" t="s">
        <v>15</v>
      </c>
      <c r="J43" s="176" t="s">
        <v>14</v>
      </c>
      <c r="K43" s="176" t="s">
        <v>15</v>
      </c>
      <c r="L43" s="176" t="s">
        <v>14</v>
      </c>
      <c r="M43" s="176" t="s">
        <v>15</v>
      </c>
      <c r="N43" s="175"/>
      <c r="O43" s="175"/>
      <c r="P43" s="175"/>
      <c r="Q43" s="65"/>
      <c r="R43" s="65"/>
    </row>
    <row r="44" spans="1:18" s="66" customFormat="1" ht="25.5" customHeight="1" x14ac:dyDescent="0.25">
      <c r="A44" s="172" t="s">
        <v>84</v>
      </c>
      <c r="B44" s="172" t="s">
        <v>85</v>
      </c>
      <c r="C44" s="179">
        <v>16</v>
      </c>
      <c r="D44" s="179">
        <v>26</v>
      </c>
      <c r="E44" s="179">
        <v>67</v>
      </c>
      <c r="F44" s="179">
        <f>SUM(C44:E44)</f>
        <v>109</v>
      </c>
      <c r="G44" s="187" t="s">
        <v>18</v>
      </c>
      <c r="H44" s="179">
        <v>9</v>
      </c>
      <c r="I44" s="179">
        <v>1</v>
      </c>
      <c r="J44" s="179">
        <v>4</v>
      </c>
      <c r="K44" s="179">
        <v>0</v>
      </c>
      <c r="L44" s="179">
        <v>4</v>
      </c>
      <c r="M44" s="179">
        <v>1</v>
      </c>
      <c r="N44" s="179">
        <f t="shared" ref="N44:O47" si="2">SUM(H44,J44,L44)</f>
        <v>17</v>
      </c>
      <c r="O44" s="179">
        <f t="shared" si="2"/>
        <v>2</v>
      </c>
      <c r="P44" s="179">
        <f>SUM(H44:M44)</f>
        <v>19</v>
      </c>
      <c r="Q44" s="65"/>
      <c r="R44" s="65"/>
    </row>
    <row r="45" spans="1:18" s="66" customFormat="1" ht="25.5" customHeight="1" x14ac:dyDescent="0.25">
      <c r="A45" s="172" t="s">
        <v>86</v>
      </c>
      <c r="B45" s="172" t="s">
        <v>87</v>
      </c>
      <c r="C45" s="179">
        <v>28</v>
      </c>
      <c r="D45" s="179">
        <v>36</v>
      </c>
      <c r="E45" s="179">
        <v>366</v>
      </c>
      <c r="F45" s="179">
        <f>SUM(C45:E45)</f>
        <v>430</v>
      </c>
      <c r="G45" s="187"/>
      <c r="H45" s="179">
        <v>4</v>
      </c>
      <c r="I45" s="179">
        <v>0</v>
      </c>
      <c r="J45" s="179">
        <v>3</v>
      </c>
      <c r="K45" s="179">
        <v>0</v>
      </c>
      <c r="L45" s="179">
        <v>7</v>
      </c>
      <c r="M45" s="179">
        <v>5</v>
      </c>
      <c r="N45" s="179">
        <f t="shared" si="2"/>
        <v>14</v>
      </c>
      <c r="O45" s="179">
        <f t="shared" si="2"/>
        <v>5</v>
      </c>
      <c r="P45" s="179">
        <f>SUM(H45:M45)</f>
        <v>19</v>
      </c>
      <c r="Q45" s="65"/>
      <c r="R45" s="65"/>
    </row>
    <row r="46" spans="1:18" s="66" customFormat="1" ht="25.5" customHeight="1" x14ac:dyDescent="0.25">
      <c r="A46" s="172" t="s">
        <v>60</v>
      </c>
      <c r="B46" s="172" t="s">
        <v>34</v>
      </c>
      <c r="C46" s="179">
        <v>2</v>
      </c>
      <c r="D46" s="179">
        <v>16</v>
      </c>
      <c r="E46" s="179">
        <v>11</v>
      </c>
      <c r="F46" s="179">
        <f>SUM(C46:E46)</f>
        <v>29</v>
      </c>
      <c r="G46" s="187"/>
      <c r="H46" s="179">
        <v>5</v>
      </c>
      <c r="I46" s="179">
        <v>1</v>
      </c>
      <c r="J46" s="170">
        <v>10</v>
      </c>
      <c r="K46" s="170">
        <v>6</v>
      </c>
      <c r="L46" s="170">
        <v>9</v>
      </c>
      <c r="M46" s="170">
        <v>2</v>
      </c>
      <c r="N46" s="179">
        <f t="shared" si="2"/>
        <v>24</v>
      </c>
      <c r="O46" s="179">
        <f t="shared" si="2"/>
        <v>9</v>
      </c>
      <c r="P46" s="179">
        <f>SUM(H46:M46)</f>
        <v>33</v>
      </c>
      <c r="Q46" s="65"/>
      <c r="R46" s="65"/>
    </row>
    <row r="47" spans="1:18" s="66" customFormat="1" ht="25.5" customHeight="1" x14ac:dyDescent="0.25">
      <c r="A47" s="172" t="s">
        <v>88</v>
      </c>
      <c r="B47" s="172" t="s">
        <v>87</v>
      </c>
      <c r="C47" s="179">
        <v>0</v>
      </c>
      <c r="D47" s="179">
        <v>0</v>
      </c>
      <c r="E47" s="179">
        <v>98</v>
      </c>
      <c r="F47" s="179">
        <f>SUM(C47:E47)</f>
        <v>98</v>
      </c>
      <c r="G47" s="187"/>
      <c r="H47" s="179">
        <v>0</v>
      </c>
      <c r="I47" s="179">
        <v>0</v>
      </c>
      <c r="J47" s="179">
        <v>0</v>
      </c>
      <c r="K47" s="179">
        <v>0</v>
      </c>
      <c r="L47" s="179">
        <v>1</v>
      </c>
      <c r="M47" s="179">
        <v>0</v>
      </c>
      <c r="N47" s="179">
        <f t="shared" si="2"/>
        <v>1</v>
      </c>
      <c r="O47" s="179">
        <f t="shared" si="2"/>
        <v>0</v>
      </c>
      <c r="P47" s="179">
        <f>SUM(H47:M47)</f>
        <v>1</v>
      </c>
      <c r="Q47" s="65"/>
      <c r="R47" s="65"/>
    </row>
    <row r="48" spans="1:18" s="66" customFormat="1" ht="25.5" customHeight="1" x14ac:dyDescent="0.2">
      <c r="A48" s="188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65"/>
      <c r="R48" s="65"/>
    </row>
    <row r="49" spans="1:18" s="66" customFormat="1" ht="25.5" customHeight="1" x14ac:dyDescent="0.2">
      <c r="A49" s="188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65"/>
      <c r="R49" s="65"/>
    </row>
    <row r="50" spans="1:18" s="66" customFormat="1" ht="25.5" customHeight="1" x14ac:dyDescent="0.2">
      <c r="A50" s="188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65"/>
      <c r="R50" s="65"/>
    </row>
    <row r="51" spans="1:18" s="66" customFormat="1" ht="25.5" customHeight="1" x14ac:dyDescent="0.2">
      <c r="A51" s="188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65"/>
      <c r="R51" s="65"/>
    </row>
    <row r="52" spans="1:18" s="66" customFormat="1" ht="25.5" customHeight="1" x14ac:dyDescent="0.2">
      <c r="A52" s="188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65"/>
      <c r="R52" s="65"/>
    </row>
    <row r="53" spans="1:18" s="66" customFormat="1" ht="25.5" customHeight="1" x14ac:dyDescent="0.2">
      <c r="A53" s="188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65"/>
      <c r="R53" s="65"/>
    </row>
    <row r="54" spans="1:18" s="66" customFormat="1" ht="25.5" customHeight="1" x14ac:dyDescent="0.2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65"/>
      <c r="R54" s="65"/>
    </row>
    <row r="55" spans="1:18" s="66" customFormat="1" ht="25.5" customHeight="1" x14ac:dyDescent="0.2">
      <c r="A55" s="188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65"/>
      <c r="R55" s="65"/>
    </row>
    <row r="56" spans="1:18" s="66" customFormat="1" ht="25.5" customHeight="1" x14ac:dyDescent="0.2">
      <c r="A56" s="188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65"/>
      <c r="R56" s="65"/>
    </row>
    <row r="57" spans="1:18" s="66" customFormat="1" ht="25.5" customHeight="1" x14ac:dyDescent="0.2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65"/>
      <c r="R57" s="65"/>
    </row>
    <row r="58" spans="1:18" s="66" customFormat="1" ht="25.5" customHeight="1" x14ac:dyDescent="0.2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65"/>
      <c r="R58" s="65"/>
    </row>
    <row r="59" spans="1:18" s="66" customFormat="1" ht="25.5" customHeight="1" x14ac:dyDescent="0.2">
      <c r="A59" s="188"/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65"/>
      <c r="R59" s="65"/>
    </row>
    <row r="60" spans="1:18" s="66" customFormat="1" ht="25.5" customHeight="1" x14ac:dyDescent="0.2">
      <c r="A60" s="188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65"/>
      <c r="R60" s="65"/>
    </row>
    <row r="61" spans="1:18" s="66" customFormat="1" ht="25.5" customHeight="1" x14ac:dyDescent="0.2">
      <c r="A61" s="188"/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65"/>
      <c r="R61" s="65"/>
    </row>
    <row r="62" spans="1:18" s="66" customFormat="1" ht="25.5" customHeight="1" x14ac:dyDescent="0.2">
      <c r="A62" s="188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65"/>
      <c r="R62" s="65"/>
    </row>
    <row r="63" spans="1:18" s="66" customFormat="1" ht="25.5" customHeight="1" x14ac:dyDescent="0.2">
      <c r="A63" s="188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65"/>
      <c r="R63" s="65"/>
    </row>
    <row r="64" spans="1:18" s="66" customFormat="1" ht="25.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65"/>
      <c r="R64" s="65"/>
    </row>
    <row r="65" spans="1:18" s="66" customFormat="1" ht="25.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65"/>
      <c r="R65" s="65"/>
    </row>
    <row r="66" spans="1:18" s="66" customFormat="1" ht="25.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65"/>
      <c r="R66" s="65"/>
    </row>
    <row r="67" spans="1:18" s="66" customFormat="1" ht="25.5" customHeight="1" x14ac:dyDescent="0.2">
      <c r="A67" s="188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65"/>
      <c r="R67" s="65"/>
    </row>
    <row r="68" spans="1:18" s="66" customFormat="1" ht="25.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65"/>
      <c r="R68" s="65"/>
    </row>
    <row r="69" spans="1:18" s="66" customFormat="1" ht="25.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65"/>
      <c r="R69" s="65"/>
    </row>
    <row r="70" spans="1:18" s="66" customFormat="1" ht="25.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65"/>
      <c r="R70" s="65"/>
    </row>
    <row r="71" spans="1:18" s="66" customFormat="1" ht="25.5" customHeight="1" x14ac:dyDescent="0.2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65"/>
      <c r="R71" s="65"/>
    </row>
    <row r="72" spans="1:18" s="66" customFormat="1" ht="25.5" customHeight="1" x14ac:dyDescent="0.2">
      <c r="A72" s="188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65"/>
      <c r="R72" s="65"/>
    </row>
    <row r="73" spans="1:18" s="66" customFormat="1" ht="25.5" customHeight="1" x14ac:dyDescent="0.2">
      <c r="A73" s="188"/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65"/>
      <c r="R73" s="65"/>
    </row>
    <row r="74" spans="1:18" s="66" customFormat="1" ht="25.5" customHeight="1" x14ac:dyDescent="0.2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65"/>
      <c r="R74" s="65"/>
    </row>
    <row r="75" spans="1:18" s="66" customFormat="1" ht="25.5" customHeight="1" x14ac:dyDescent="0.2">
      <c r="A75" s="188"/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65"/>
      <c r="R75" s="65"/>
    </row>
    <row r="76" spans="1:18" s="66" customFormat="1" ht="25.5" customHeight="1" x14ac:dyDescent="0.2">
      <c r="A76" s="188"/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65"/>
      <c r="R76" s="65"/>
    </row>
    <row r="77" spans="1:18" s="66" customFormat="1" ht="25.5" customHeight="1" x14ac:dyDescent="0.2">
      <c r="A77" s="188"/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65"/>
      <c r="R77" s="65"/>
    </row>
    <row r="78" spans="1:18" s="66" customFormat="1" ht="25.5" customHeight="1" x14ac:dyDescent="0.2">
      <c r="A78" s="188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65"/>
      <c r="R78" s="65"/>
    </row>
    <row r="79" spans="1:18" s="66" customFormat="1" ht="25.5" customHeight="1" x14ac:dyDescent="0.2">
      <c r="A79" s="188"/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65"/>
      <c r="R79" s="65"/>
    </row>
    <row r="80" spans="1:18" s="66" customFormat="1" ht="25.5" customHeight="1" x14ac:dyDescent="0.2">
      <c r="A80" s="188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65"/>
      <c r="R80" s="65"/>
    </row>
    <row r="81" spans="1:18" s="66" customFormat="1" ht="25.5" customHeight="1" x14ac:dyDescent="0.2">
      <c r="A81" s="188"/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65"/>
      <c r="R81" s="65"/>
    </row>
    <row r="82" spans="1:18" s="66" customFormat="1" ht="25.5" customHeight="1" x14ac:dyDescent="0.2">
      <c r="A82" s="188"/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65"/>
      <c r="R82" s="65"/>
    </row>
    <row r="83" spans="1:18" s="66" customFormat="1" ht="25.5" customHeight="1" x14ac:dyDescent="0.2">
      <c r="A83" s="188"/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65"/>
      <c r="R83" s="65"/>
    </row>
    <row r="84" spans="1:18" s="66" customFormat="1" ht="25.5" customHeight="1" x14ac:dyDescent="0.2">
      <c r="A84" s="188"/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65"/>
      <c r="R84" s="65"/>
    </row>
    <row r="85" spans="1:18" s="66" customFormat="1" ht="25.5" customHeight="1" x14ac:dyDescent="0.2">
      <c r="A85" s="188"/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65"/>
      <c r="R85" s="65"/>
    </row>
    <row r="86" spans="1:18" s="66" customFormat="1" ht="25.5" customHeight="1" x14ac:dyDescent="0.2">
      <c r="A86" s="188"/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65"/>
      <c r="R86" s="65"/>
    </row>
    <row r="87" spans="1:18" s="66" customFormat="1" ht="25.5" customHeight="1" x14ac:dyDescent="0.2">
      <c r="A87" s="188"/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65"/>
      <c r="R87" s="65"/>
    </row>
    <row r="88" spans="1:18" s="66" customFormat="1" ht="25.5" customHeight="1" x14ac:dyDescent="0.2">
      <c r="A88" s="188"/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65"/>
      <c r="R88" s="65"/>
    </row>
    <row r="89" spans="1:18" s="66" customFormat="1" ht="25.5" customHeight="1" x14ac:dyDescent="0.2">
      <c r="A89" s="188"/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65"/>
      <c r="R89" s="65"/>
    </row>
    <row r="90" spans="1:18" s="66" customFormat="1" ht="25.5" customHeight="1" x14ac:dyDescent="0.2">
      <c r="A90" s="188"/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65"/>
      <c r="R90" s="65"/>
    </row>
    <row r="91" spans="1:18" s="66" customFormat="1" ht="25.5" customHeight="1" x14ac:dyDescent="0.2">
      <c r="A91" s="188"/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65"/>
      <c r="R91" s="65"/>
    </row>
    <row r="92" spans="1:18" s="66" customFormat="1" ht="25.5" customHeight="1" x14ac:dyDescent="0.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</row>
    <row r="93" spans="1:18" s="66" customFormat="1" ht="25.5" customHeight="1" x14ac:dyDescent="0.2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</row>
    <row r="94" spans="1:18" s="66" customFormat="1" ht="25.5" customHeight="1" x14ac:dyDescent="0.2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</row>
    <row r="95" spans="1:18" s="66" customFormat="1" ht="25.5" customHeight="1" x14ac:dyDescent="0.2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</row>
  </sheetData>
  <mergeCells count="82">
    <mergeCell ref="P42:P43"/>
    <mergeCell ref="G44:G47"/>
    <mergeCell ref="F42:F43"/>
    <mergeCell ref="H42:I42"/>
    <mergeCell ref="J42:K42"/>
    <mergeCell ref="L42:M42"/>
    <mergeCell ref="N42:N43"/>
    <mergeCell ref="O42:O43"/>
    <mergeCell ref="P34:P35"/>
    <mergeCell ref="A40:P40"/>
    <mergeCell ref="A41:A43"/>
    <mergeCell ref="B41:B43"/>
    <mergeCell ref="C41:F41"/>
    <mergeCell ref="G41:G43"/>
    <mergeCell ref="H41:P41"/>
    <mergeCell ref="C42:C43"/>
    <mergeCell ref="D42:D43"/>
    <mergeCell ref="E42:E43"/>
    <mergeCell ref="F34:F35"/>
    <mergeCell ref="H34:I34"/>
    <mergeCell ref="J34:K34"/>
    <mergeCell ref="L34:M34"/>
    <mergeCell ref="N34:N35"/>
    <mergeCell ref="O34:O35"/>
    <mergeCell ref="P25:P26"/>
    <mergeCell ref="A32:P32"/>
    <mergeCell ref="A33:A35"/>
    <mergeCell ref="B33:B35"/>
    <mergeCell ref="C33:F33"/>
    <mergeCell ref="G33:G35"/>
    <mergeCell ref="H33:P33"/>
    <mergeCell ref="C34:C35"/>
    <mergeCell ref="D34:D35"/>
    <mergeCell ref="E34:E35"/>
    <mergeCell ref="F25:F26"/>
    <mergeCell ref="H25:I25"/>
    <mergeCell ref="J25:K25"/>
    <mergeCell ref="L25:M25"/>
    <mergeCell ref="N25:N26"/>
    <mergeCell ref="O25:O26"/>
    <mergeCell ref="O13:O14"/>
    <mergeCell ref="P19:P20"/>
    <mergeCell ref="A23:P23"/>
    <mergeCell ref="A24:A26"/>
    <mergeCell ref="B24:B26"/>
    <mergeCell ref="C24:F24"/>
    <mergeCell ref="G24:G26"/>
    <mergeCell ref="H24:P24"/>
    <mergeCell ref="C25:C26"/>
    <mergeCell ref="D25:D26"/>
    <mergeCell ref="E25:E26"/>
    <mergeCell ref="F19:F20"/>
    <mergeCell ref="H19:I19"/>
    <mergeCell ref="J19:K19"/>
    <mergeCell ref="L19:M19"/>
    <mergeCell ref="N19:N20"/>
    <mergeCell ref="A17:P17"/>
    <mergeCell ref="A18:A20"/>
    <mergeCell ref="B18:B20"/>
    <mergeCell ref="C18:F18"/>
    <mergeCell ref="G18:G20"/>
    <mergeCell ref="H18:P18"/>
    <mergeCell ref="C19:C20"/>
    <mergeCell ref="D19:D20"/>
    <mergeCell ref="E19:E20"/>
    <mergeCell ref="O19:O20"/>
    <mergeCell ref="A10:P10"/>
    <mergeCell ref="A11:P11"/>
    <mergeCell ref="A12:A14"/>
    <mergeCell ref="B12:B14"/>
    <mergeCell ref="C12:F12"/>
    <mergeCell ref="G12:G14"/>
    <mergeCell ref="H12:P12"/>
    <mergeCell ref="C13:C14"/>
    <mergeCell ref="D13:D14"/>
    <mergeCell ref="E13:E14"/>
    <mergeCell ref="P13:P14"/>
    <mergeCell ref="F13:F14"/>
    <mergeCell ref="H13:I13"/>
    <mergeCell ref="J13:K13"/>
    <mergeCell ref="L13:M13"/>
    <mergeCell ref="N13:N14"/>
  </mergeCells>
  <printOptions horizontalCentered="1"/>
  <pageMargins left="0.23622047244094491" right="0.23622047244094491" top="0.74803149606299213" bottom="0.74803149606299213" header="0.31496062992125984" footer="0.31496062992125984"/>
  <pageSetup scale="69" fitToWidth="0" fitToHeight="0" orientation="landscape" r:id="rId1"/>
  <rowBreaks count="1" manualBreakCount="1">
    <brk id="31" man="1"/>
  </rowBreaks>
  <colBreaks count="1" manualBreakCount="1">
    <brk id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6"/>
  <sheetViews>
    <sheetView topLeftCell="A36" zoomScaleNormal="100" workbookViewId="0">
      <selection activeCell="A3" sqref="A3"/>
    </sheetView>
  </sheetViews>
  <sheetFormatPr baseColWidth="10" defaultColWidth="14.42578125" defaultRowHeight="24" customHeight="1" x14ac:dyDescent="0.2"/>
  <cols>
    <col min="1" max="1" width="30.7109375" style="77" customWidth="1"/>
    <col min="2" max="2" width="17.140625" style="73" customWidth="1"/>
    <col min="3" max="3" width="8.5703125" style="73" customWidth="1"/>
    <col min="4" max="4" width="9.28515625" style="73" customWidth="1"/>
    <col min="5" max="5" width="10.7109375" style="73" customWidth="1"/>
    <col min="6" max="6" width="8.140625" style="73" customWidth="1"/>
    <col min="7" max="7" width="11.140625" style="73" customWidth="1"/>
    <col min="8" max="8" width="8.140625" style="73" bestFit="1" customWidth="1"/>
    <col min="9" max="9" width="9" style="73" customWidth="1"/>
    <col min="10" max="10" width="7" style="73" customWidth="1"/>
    <col min="11" max="11" width="6.85546875" style="73" customWidth="1"/>
    <col min="12" max="12" width="8.85546875" style="73" customWidth="1"/>
    <col min="13" max="13" width="9.5703125" style="73" customWidth="1"/>
    <col min="14" max="14" width="6.140625" style="73" customWidth="1"/>
    <col min="15" max="15" width="6.42578125" style="73" customWidth="1"/>
    <col min="16" max="16" width="9.85546875" style="73" customWidth="1"/>
    <col min="17" max="17" width="10.5703125" style="73" customWidth="1"/>
    <col min="18" max="20" width="9.28515625" style="73" customWidth="1"/>
    <col min="21" max="21" width="12.85546875" style="73" customWidth="1"/>
    <col min="22" max="22" width="14.42578125" style="73" customWidth="1"/>
    <col min="23" max="16384" width="14.42578125" style="73"/>
  </cols>
  <sheetData>
    <row r="1" spans="1:21" ht="24" hidden="1" customHeight="1" thickBot="1" x14ac:dyDescent="0.25">
      <c r="A1" s="72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5"/>
      <c r="R1" s="65"/>
      <c r="S1" s="65"/>
      <c r="T1" s="65"/>
      <c r="U1" s="65"/>
    </row>
    <row r="2" spans="1:21" ht="15" customHeight="1" x14ac:dyDescent="0.2">
      <c r="A2" s="203" t="s">
        <v>89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Q2" s="71"/>
      <c r="R2" s="71"/>
      <c r="S2" s="65"/>
      <c r="T2" s="65"/>
      <c r="U2" s="65"/>
    </row>
    <row r="3" spans="1:21" ht="15.75" x14ac:dyDescent="0.2">
      <c r="A3" s="203" t="s">
        <v>90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Q3" s="74"/>
      <c r="R3" s="74"/>
      <c r="S3" s="65"/>
      <c r="T3" s="65"/>
      <c r="U3" s="65"/>
    </row>
    <row r="4" spans="1:21" ht="15.75" x14ac:dyDescent="0.2">
      <c r="A4" s="203" t="s">
        <v>1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Q4" s="74"/>
      <c r="R4" s="74"/>
      <c r="S4" s="65"/>
      <c r="T4" s="65"/>
      <c r="U4" s="65"/>
    </row>
    <row r="5" spans="1:21" ht="15.75" x14ac:dyDescent="0.2">
      <c r="A5" s="203" t="s">
        <v>2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Q5" s="65"/>
      <c r="R5" s="65"/>
      <c r="S5" s="65"/>
      <c r="T5" s="65"/>
      <c r="U5" s="65"/>
    </row>
    <row r="6" spans="1:21" s="66" customFormat="1" ht="15.75" x14ac:dyDescent="0.2">
      <c r="A6" s="203" t="s">
        <v>3</v>
      </c>
      <c r="B6" s="203"/>
      <c r="C6" s="203"/>
      <c r="D6" s="203"/>
      <c r="E6" s="203"/>
      <c r="F6" s="203"/>
      <c r="G6" s="203"/>
      <c r="H6" s="203"/>
      <c r="I6" s="203" t="s">
        <v>4</v>
      </c>
      <c r="J6" s="203"/>
      <c r="K6" s="203"/>
      <c r="L6" s="203"/>
      <c r="M6" s="203"/>
      <c r="N6" s="203"/>
      <c r="O6" s="203"/>
      <c r="Q6" s="65"/>
      <c r="R6" s="65"/>
      <c r="S6" s="65"/>
      <c r="T6" s="65"/>
      <c r="U6" s="65"/>
    </row>
    <row r="7" spans="1:21" s="66" customFormat="1" ht="15.75" x14ac:dyDescent="0.25">
      <c r="A7" s="203" t="s">
        <v>5</v>
      </c>
      <c r="B7" s="203"/>
      <c r="C7" s="203"/>
      <c r="D7" s="203"/>
      <c r="E7" s="203"/>
      <c r="F7" s="203"/>
      <c r="G7" s="203"/>
      <c r="H7" s="203"/>
      <c r="I7" s="170" t="s">
        <v>281</v>
      </c>
      <c r="J7" s="170"/>
      <c r="K7" s="170"/>
      <c r="L7" s="170"/>
      <c r="M7" s="170"/>
      <c r="N7" s="170"/>
      <c r="O7" s="170"/>
      <c r="Q7" s="65"/>
      <c r="R7" s="65"/>
      <c r="S7" s="65"/>
      <c r="T7" s="65"/>
      <c r="U7" s="65"/>
    </row>
    <row r="8" spans="1:21" s="66" customFormat="1" ht="12.75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65"/>
      <c r="R8" s="65"/>
      <c r="S8" s="65"/>
      <c r="T8" s="65"/>
      <c r="U8" s="65"/>
    </row>
    <row r="9" spans="1:21" s="66" customFormat="1" ht="12.75" x14ac:dyDescent="0.2">
      <c r="A9" s="201" t="s">
        <v>91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65"/>
      <c r="R9" s="65"/>
      <c r="S9" s="65"/>
      <c r="T9" s="65"/>
      <c r="U9" s="65"/>
    </row>
    <row r="10" spans="1:21" s="66" customFormat="1" ht="12.75" x14ac:dyDescent="0.2">
      <c r="A10" s="127" t="s">
        <v>7</v>
      </c>
      <c r="B10" s="200" t="s">
        <v>8</v>
      </c>
      <c r="C10" s="127" t="s">
        <v>9</v>
      </c>
      <c r="D10" s="127"/>
      <c r="E10" s="127"/>
      <c r="F10" s="127"/>
      <c r="G10" s="200" t="s">
        <v>92</v>
      </c>
      <c r="H10" s="127" t="s">
        <v>11</v>
      </c>
      <c r="I10" s="127"/>
      <c r="J10" s="127"/>
      <c r="K10" s="127"/>
      <c r="L10" s="127"/>
      <c r="M10" s="127"/>
      <c r="N10" s="127"/>
      <c r="O10" s="127"/>
      <c r="P10" s="127"/>
      <c r="Q10" s="65"/>
      <c r="R10" s="65"/>
      <c r="S10" s="65"/>
      <c r="T10" s="65"/>
      <c r="U10" s="65"/>
    </row>
    <row r="11" spans="1:21" s="66" customFormat="1" ht="12.75" x14ac:dyDescent="0.2">
      <c r="A11" s="127"/>
      <c r="B11" s="200"/>
      <c r="C11" s="200" t="s">
        <v>266</v>
      </c>
      <c r="D11" s="200" t="s">
        <v>267</v>
      </c>
      <c r="E11" s="200" t="s">
        <v>268</v>
      </c>
      <c r="F11" s="200" t="s">
        <v>243</v>
      </c>
      <c r="G11" s="200"/>
      <c r="H11" s="200" t="s">
        <v>266</v>
      </c>
      <c r="I11" s="200"/>
      <c r="J11" s="200" t="s">
        <v>267</v>
      </c>
      <c r="K11" s="200"/>
      <c r="L11" s="200" t="s">
        <v>268</v>
      </c>
      <c r="M11" s="200"/>
      <c r="N11" s="200" t="s">
        <v>12</v>
      </c>
      <c r="O11" s="200" t="s">
        <v>13</v>
      </c>
      <c r="P11" s="127" t="s">
        <v>270</v>
      </c>
      <c r="Q11" s="65"/>
      <c r="R11" s="65"/>
      <c r="S11" s="65"/>
      <c r="T11" s="65"/>
      <c r="U11" s="65"/>
    </row>
    <row r="12" spans="1:21" s="66" customFormat="1" ht="12.75" x14ac:dyDescent="0.2">
      <c r="A12" s="127"/>
      <c r="B12" s="200"/>
      <c r="C12" s="200"/>
      <c r="D12" s="200"/>
      <c r="E12" s="200"/>
      <c r="F12" s="200"/>
      <c r="G12" s="200"/>
      <c r="H12" s="189" t="s">
        <v>14</v>
      </c>
      <c r="I12" s="190" t="s">
        <v>15</v>
      </c>
      <c r="J12" s="189" t="s">
        <v>14</v>
      </c>
      <c r="K12" s="190" t="s">
        <v>15</v>
      </c>
      <c r="L12" s="189" t="s">
        <v>14</v>
      </c>
      <c r="M12" s="190" t="s">
        <v>15</v>
      </c>
      <c r="N12" s="200"/>
      <c r="O12" s="200"/>
      <c r="P12" s="127"/>
      <c r="Q12" s="65"/>
      <c r="R12" s="65"/>
      <c r="S12" s="65"/>
      <c r="T12" s="65"/>
      <c r="U12" s="65"/>
    </row>
    <row r="13" spans="1:21" s="66" customFormat="1" ht="12.75" x14ac:dyDescent="0.2">
      <c r="A13" s="118" t="s">
        <v>93</v>
      </c>
      <c r="B13" s="118" t="s">
        <v>94</v>
      </c>
      <c r="C13" s="191">
        <v>12</v>
      </c>
      <c r="D13" s="191">
        <v>30</v>
      </c>
      <c r="E13" s="191">
        <v>10</v>
      </c>
      <c r="F13" s="117">
        <f>+C13+D13+E13</f>
        <v>52</v>
      </c>
      <c r="G13" s="118" t="s">
        <v>95</v>
      </c>
      <c r="H13" s="192">
        <v>470.4</v>
      </c>
      <c r="I13" s="193">
        <v>489.6</v>
      </c>
      <c r="J13" s="192">
        <v>1176</v>
      </c>
      <c r="K13" s="193">
        <v>1224</v>
      </c>
      <c r="L13" s="192">
        <v>392</v>
      </c>
      <c r="M13" s="193">
        <v>408</v>
      </c>
      <c r="N13" s="194">
        <f>(H13+J13+L13)</f>
        <v>2038.4</v>
      </c>
      <c r="O13" s="121">
        <f>(I13+K13+M13)</f>
        <v>2121.6</v>
      </c>
      <c r="P13" s="194">
        <f>+N13+O13</f>
        <v>4160</v>
      </c>
      <c r="Q13" s="65"/>
      <c r="R13" s="65"/>
      <c r="S13" s="65"/>
      <c r="T13" s="65"/>
      <c r="U13" s="65"/>
    </row>
    <row r="14" spans="1:21" s="66" customFormat="1" ht="12.75" x14ac:dyDescent="0.2">
      <c r="A14" s="118" t="s">
        <v>96</v>
      </c>
      <c r="B14" s="118" t="s">
        <v>94</v>
      </c>
      <c r="C14" s="195">
        <v>247.98</v>
      </c>
      <c r="D14" s="196">
        <v>31.6</v>
      </c>
      <c r="E14" s="195">
        <v>63.11</v>
      </c>
      <c r="F14" s="117">
        <f>+C14+D14+E14</f>
        <v>342.69</v>
      </c>
      <c r="G14" s="118" t="s">
        <v>95</v>
      </c>
      <c r="H14" s="202">
        <v>6075.51</v>
      </c>
      <c r="I14" s="202">
        <v>6323.49</v>
      </c>
      <c r="J14" s="129">
        <v>774.2</v>
      </c>
      <c r="K14" s="129">
        <v>805.8</v>
      </c>
      <c r="L14" s="202">
        <v>1546.2</v>
      </c>
      <c r="M14" s="202">
        <v>1609.31</v>
      </c>
      <c r="N14" s="194">
        <f>(H14+J14+L14)</f>
        <v>8395.91</v>
      </c>
      <c r="O14" s="121">
        <f>(I14+K14+M14)</f>
        <v>8738.6</v>
      </c>
      <c r="P14" s="194">
        <f>+N14+O14</f>
        <v>17134.510000000002</v>
      </c>
      <c r="Q14" s="65"/>
      <c r="R14" s="65"/>
      <c r="S14" s="65"/>
      <c r="T14" s="65"/>
      <c r="U14" s="65"/>
    </row>
    <row r="15" spans="1:21" s="66" customFormat="1" ht="12.75" x14ac:dyDescent="0.2">
      <c r="A15" s="126" t="s">
        <v>97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59"/>
      <c r="R15" s="65"/>
      <c r="S15" s="65"/>
      <c r="T15" s="65"/>
      <c r="U15" s="65"/>
    </row>
    <row r="16" spans="1:21" s="66" customFormat="1" ht="12.75" x14ac:dyDescent="0.2">
      <c r="A16" s="127" t="s">
        <v>7</v>
      </c>
      <c r="B16" s="127" t="s">
        <v>8</v>
      </c>
      <c r="C16" s="127" t="s">
        <v>9</v>
      </c>
      <c r="D16" s="127"/>
      <c r="E16" s="127"/>
      <c r="F16" s="127"/>
      <c r="G16" s="200" t="s">
        <v>92</v>
      </c>
      <c r="H16" s="127" t="s">
        <v>11</v>
      </c>
      <c r="I16" s="127"/>
      <c r="J16" s="127"/>
      <c r="K16" s="127"/>
      <c r="L16" s="127"/>
      <c r="M16" s="127"/>
      <c r="N16" s="127"/>
      <c r="O16" s="127"/>
      <c r="P16" s="127"/>
      <c r="Q16" s="65"/>
      <c r="R16" s="65"/>
      <c r="S16" s="65"/>
      <c r="T16" s="65"/>
      <c r="U16" s="65"/>
    </row>
    <row r="17" spans="1:21" s="66" customFormat="1" ht="12.75" x14ac:dyDescent="0.2">
      <c r="A17" s="127"/>
      <c r="B17" s="127"/>
      <c r="C17" s="200" t="s">
        <v>266</v>
      </c>
      <c r="D17" s="200" t="s">
        <v>267</v>
      </c>
      <c r="E17" s="200" t="s">
        <v>268</v>
      </c>
      <c r="F17" s="200" t="s">
        <v>243</v>
      </c>
      <c r="G17" s="200"/>
      <c r="H17" s="200" t="s">
        <v>266</v>
      </c>
      <c r="I17" s="200"/>
      <c r="J17" s="200" t="s">
        <v>267</v>
      </c>
      <c r="K17" s="200"/>
      <c r="L17" s="200" t="s">
        <v>268</v>
      </c>
      <c r="M17" s="200"/>
      <c r="N17" s="200" t="s">
        <v>12</v>
      </c>
      <c r="O17" s="200" t="s">
        <v>13</v>
      </c>
      <c r="P17" s="127" t="s">
        <v>255</v>
      </c>
      <c r="Q17" s="65"/>
      <c r="R17" s="75"/>
      <c r="S17" s="65"/>
      <c r="T17" s="65"/>
      <c r="U17" s="65"/>
    </row>
    <row r="18" spans="1:21" s="66" customFormat="1" ht="12.75" x14ac:dyDescent="0.2">
      <c r="A18" s="127"/>
      <c r="B18" s="127"/>
      <c r="C18" s="200"/>
      <c r="D18" s="200"/>
      <c r="E18" s="200"/>
      <c r="F18" s="200"/>
      <c r="G18" s="200"/>
      <c r="H18" s="189" t="s">
        <v>14</v>
      </c>
      <c r="I18" s="189" t="s">
        <v>15</v>
      </c>
      <c r="J18" s="189" t="s">
        <v>14</v>
      </c>
      <c r="K18" s="189" t="s">
        <v>15</v>
      </c>
      <c r="L18" s="189" t="s">
        <v>14</v>
      </c>
      <c r="M18" s="189" t="s">
        <v>15</v>
      </c>
      <c r="N18" s="200"/>
      <c r="O18" s="200"/>
      <c r="P18" s="127"/>
      <c r="Q18" s="65"/>
      <c r="R18" s="75"/>
      <c r="S18" s="65"/>
      <c r="T18" s="65"/>
      <c r="U18" s="65"/>
    </row>
    <row r="19" spans="1:21" s="66" customFormat="1" x14ac:dyDescent="0.2">
      <c r="A19" s="118" t="s">
        <v>98</v>
      </c>
      <c r="B19" s="118" t="s">
        <v>34</v>
      </c>
      <c r="C19" s="117">
        <v>37</v>
      </c>
      <c r="D19" s="117">
        <v>65</v>
      </c>
      <c r="E19" s="117">
        <v>128</v>
      </c>
      <c r="F19" s="117">
        <f>SUM(C19:E19)</f>
        <v>230</v>
      </c>
      <c r="G19" s="118" t="s">
        <v>99</v>
      </c>
      <c r="H19" s="117">
        <v>37</v>
      </c>
      <c r="I19" s="117">
        <v>0</v>
      </c>
      <c r="J19" s="117">
        <v>65</v>
      </c>
      <c r="K19" s="117">
        <v>0</v>
      </c>
      <c r="L19" s="117">
        <v>128</v>
      </c>
      <c r="M19" s="117">
        <v>0</v>
      </c>
      <c r="N19" s="117">
        <f>SUM(H19,J19,L19)</f>
        <v>230</v>
      </c>
      <c r="O19" s="117">
        <f>+I19+K19+M19</f>
        <v>0</v>
      </c>
      <c r="P19" s="117">
        <f>SUM(H19:M19)</f>
        <v>230</v>
      </c>
      <c r="Q19" s="65"/>
      <c r="R19" s="65"/>
      <c r="S19" s="65"/>
      <c r="T19" s="65"/>
      <c r="U19" s="65"/>
    </row>
    <row r="20" spans="1:21" s="66" customFormat="1" x14ac:dyDescent="0.2">
      <c r="A20" s="118" t="s">
        <v>100</v>
      </c>
      <c r="B20" s="118" t="s">
        <v>34</v>
      </c>
      <c r="C20" s="117">
        <v>3</v>
      </c>
      <c r="D20" s="117">
        <v>39</v>
      </c>
      <c r="E20" s="117">
        <v>104</v>
      </c>
      <c r="F20" s="117">
        <f>SUM(C20:E20)</f>
        <v>146</v>
      </c>
      <c r="G20" s="118" t="s">
        <v>99</v>
      </c>
      <c r="H20" s="117">
        <v>2</v>
      </c>
      <c r="I20" s="117">
        <v>1</v>
      </c>
      <c r="J20" s="117">
        <v>0</v>
      </c>
      <c r="K20" s="117">
        <v>39</v>
      </c>
      <c r="L20" s="117">
        <v>96</v>
      </c>
      <c r="M20" s="117">
        <v>8</v>
      </c>
      <c r="N20" s="117">
        <f>SUM(H20,J20,L20)</f>
        <v>98</v>
      </c>
      <c r="O20" s="117">
        <f>+I20+K20+M20</f>
        <v>48</v>
      </c>
      <c r="P20" s="117">
        <f>SUM(H20:M20)</f>
        <v>146</v>
      </c>
      <c r="Q20" s="65"/>
      <c r="R20" s="65"/>
      <c r="S20" s="65"/>
      <c r="T20" s="65"/>
      <c r="U20" s="65"/>
    </row>
    <row r="21" spans="1:21" s="66" customFormat="1" ht="12.75" x14ac:dyDescent="0.2">
      <c r="A21" s="118" t="s">
        <v>60</v>
      </c>
      <c r="B21" s="118" t="s">
        <v>34</v>
      </c>
      <c r="C21" s="117">
        <v>0</v>
      </c>
      <c r="D21" s="117">
        <v>9</v>
      </c>
      <c r="E21" s="117">
        <v>5</v>
      </c>
      <c r="F21" s="117">
        <f>SUM(C21:E21)</f>
        <v>14</v>
      </c>
      <c r="G21" s="118" t="s">
        <v>99</v>
      </c>
      <c r="H21" s="117">
        <v>0</v>
      </c>
      <c r="I21" s="117">
        <v>0</v>
      </c>
      <c r="J21" s="117">
        <v>0</v>
      </c>
      <c r="K21" s="117">
        <v>8</v>
      </c>
      <c r="L21" s="117">
        <v>32</v>
      </c>
      <c r="M21" s="117">
        <v>4</v>
      </c>
      <c r="N21" s="117">
        <f>SUM(H21,J21,L21)</f>
        <v>32</v>
      </c>
      <c r="O21" s="117">
        <f>+I21+K21+M21</f>
        <v>12</v>
      </c>
      <c r="P21" s="117">
        <f>SUM(H21:M21)</f>
        <v>44</v>
      </c>
      <c r="Q21" s="65"/>
      <c r="R21" s="65"/>
      <c r="S21" s="65"/>
      <c r="T21" s="65"/>
      <c r="U21" s="65"/>
    </row>
    <row r="22" spans="1:21" s="66" customFormat="1" ht="12.75" x14ac:dyDescent="0.2">
      <c r="A22" s="118" t="s">
        <v>101</v>
      </c>
      <c r="B22" s="118" t="s">
        <v>34</v>
      </c>
      <c r="C22" s="117">
        <v>9</v>
      </c>
      <c r="D22" s="117">
        <v>11</v>
      </c>
      <c r="E22" s="117">
        <v>11</v>
      </c>
      <c r="F22" s="117">
        <f>SUM(C22:E22)</f>
        <v>31</v>
      </c>
      <c r="G22" s="118" t="s">
        <v>99</v>
      </c>
      <c r="H22" s="117">
        <v>9</v>
      </c>
      <c r="I22" s="117">
        <v>0</v>
      </c>
      <c r="J22" s="117">
        <v>9</v>
      </c>
      <c r="K22" s="117">
        <v>2</v>
      </c>
      <c r="L22" s="117">
        <v>9</v>
      </c>
      <c r="M22" s="117">
        <v>2</v>
      </c>
      <c r="N22" s="117">
        <f>SUM(H22,J22,L22)</f>
        <v>27</v>
      </c>
      <c r="O22" s="117">
        <f>+I22+K22+M22</f>
        <v>4</v>
      </c>
      <c r="P22" s="117">
        <f>SUM(H22:M22)</f>
        <v>31</v>
      </c>
      <c r="Q22" s="65"/>
      <c r="R22" s="65"/>
      <c r="S22" s="65"/>
      <c r="T22" s="65"/>
      <c r="U22" s="65"/>
    </row>
    <row r="23" spans="1:21" s="66" customFormat="1" x14ac:dyDescent="0.2">
      <c r="A23" s="118" t="s">
        <v>102</v>
      </c>
      <c r="B23" s="118" t="s">
        <v>103</v>
      </c>
      <c r="C23" s="117">
        <v>8</v>
      </c>
      <c r="D23" s="117">
        <v>9</v>
      </c>
      <c r="E23" s="117">
        <v>10</v>
      </c>
      <c r="F23" s="117">
        <f>SUM(C23:E23)</f>
        <v>27</v>
      </c>
      <c r="G23" s="118" t="s">
        <v>99</v>
      </c>
      <c r="H23" s="118">
        <v>7</v>
      </c>
      <c r="I23" s="117">
        <v>1</v>
      </c>
      <c r="J23" s="117">
        <v>8</v>
      </c>
      <c r="K23" s="117">
        <v>1</v>
      </c>
      <c r="L23" s="117">
        <v>7</v>
      </c>
      <c r="M23" s="117">
        <v>3</v>
      </c>
      <c r="N23" s="117">
        <f>SUM(H23,J23,L23)</f>
        <v>22</v>
      </c>
      <c r="O23" s="117">
        <f>+I23+K23+M23</f>
        <v>5</v>
      </c>
      <c r="P23" s="117">
        <f>SUM(H23:M23)</f>
        <v>27</v>
      </c>
      <c r="Q23" s="65"/>
      <c r="R23" s="65" t="s">
        <v>65</v>
      </c>
      <c r="S23" s="65" t="s">
        <v>104</v>
      </c>
      <c r="T23" s="65"/>
      <c r="U23" s="65"/>
    </row>
    <row r="24" spans="1:21" s="66" customFormat="1" ht="12.75" x14ac:dyDescent="0.2">
      <c r="A24" s="126" t="s">
        <v>105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65"/>
      <c r="R24" s="65" t="s">
        <v>65</v>
      </c>
      <c r="S24" s="65"/>
      <c r="T24" s="65"/>
      <c r="U24" s="65"/>
    </row>
    <row r="25" spans="1:21" s="66" customFormat="1" ht="12.75" x14ac:dyDescent="0.2">
      <c r="A25" s="113" t="s">
        <v>7</v>
      </c>
      <c r="B25" s="127" t="s">
        <v>8</v>
      </c>
      <c r="C25" s="127" t="s">
        <v>9</v>
      </c>
      <c r="D25" s="127"/>
      <c r="E25" s="127"/>
      <c r="F25" s="127"/>
      <c r="G25" s="200" t="s">
        <v>10</v>
      </c>
      <c r="H25" s="127" t="s">
        <v>11</v>
      </c>
      <c r="I25" s="127"/>
      <c r="J25" s="127"/>
      <c r="K25" s="127"/>
      <c r="L25" s="127"/>
      <c r="M25" s="127"/>
      <c r="N25" s="127"/>
      <c r="O25" s="127"/>
      <c r="P25" s="127"/>
      <c r="Q25" s="65"/>
      <c r="R25" s="65"/>
      <c r="S25" s="65"/>
      <c r="T25" s="65"/>
      <c r="U25" s="65"/>
    </row>
    <row r="26" spans="1:21" s="66" customFormat="1" ht="12.75" x14ac:dyDescent="0.2">
      <c r="A26" s="113"/>
      <c r="B26" s="127"/>
      <c r="C26" s="200" t="s">
        <v>266</v>
      </c>
      <c r="D26" s="200" t="s">
        <v>267</v>
      </c>
      <c r="E26" s="200" t="s">
        <v>268</v>
      </c>
      <c r="F26" s="200" t="s">
        <v>243</v>
      </c>
      <c r="G26" s="200"/>
      <c r="H26" s="113" t="s">
        <v>266</v>
      </c>
      <c r="I26" s="113"/>
      <c r="J26" s="113" t="s">
        <v>267</v>
      </c>
      <c r="K26" s="113"/>
      <c r="L26" s="113" t="s">
        <v>268</v>
      </c>
      <c r="M26" s="113"/>
      <c r="N26" s="200" t="s">
        <v>12</v>
      </c>
      <c r="O26" s="200" t="s">
        <v>13</v>
      </c>
      <c r="P26" s="127" t="s">
        <v>270</v>
      </c>
      <c r="Q26" s="65"/>
      <c r="R26" s="65"/>
      <c r="S26" s="65"/>
      <c r="T26" s="65"/>
      <c r="U26" s="65"/>
    </row>
    <row r="27" spans="1:21" s="66" customFormat="1" ht="12.75" x14ac:dyDescent="0.2">
      <c r="A27" s="113"/>
      <c r="B27" s="127"/>
      <c r="C27" s="200"/>
      <c r="D27" s="200"/>
      <c r="E27" s="200"/>
      <c r="F27" s="200"/>
      <c r="G27" s="200"/>
      <c r="H27" s="111" t="s">
        <v>14</v>
      </c>
      <c r="I27" s="111" t="s">
        <v>15</v>
      </c>
      <c r="J27" s="111" t="s">
        <v>14</v>
      </c>
      <c r="K27" s="111" t="s">
        <v>15</v>
      </c>
      <c r="L27" s="111" t="s">
        <v>14</v>
      </c>
      <c r="M27" s="111" t="s">
        <v>15</v>
      </c>
      <c r="N27" s="200"/>
      <c r="O27" s="200"/>
      <c r="P27" s="127"/>
      <c r="Q27" s="65"/>
      <c r="R27" s="65"/>
      <c r="S27" s="65"/>
      <c r="T27" s="65"/>
      <c r="U27" s="65"/>
    </row>
    <row r="28" spans="1:21" s="66" customFormat="1" ht="12.75" x14ac:dyDescent="0.2">
      <c r="A28" s="115" t="s">
        <v>106</v>
      </c>
      <c r="B28" s="115" t="s">
        <v>107</v>
      </c>
      <c r="C28" s="116">
        <v>58</v>
      </c>
      <c r="D28" s="116">
        <v>29</v>
      </c>
      <c r="E28" s="194">
        <v>44</v>
      </c>
      <c r="F28" s="116">
        <f t="shared" ref="F28:F42" si="0">SUM(C28:E28)</f>
        <v>131</v>
      </c>
      <c r="G28" s="115" t="s">
        <v>108</v>
      </c>
      <c r="H28" s="115">
        <v>58</v>
      </c>
      <c r="I28" s="116">
        <v>0</v>
      </c>
      <c r="J28" s="116">
        <v>29</v>
      </c>
      <c r="K28" s="116">
        <v>0</v>
      </c>
      <c r="L28" s="116">
        <v>44</v>
      </c>
      <c r="M28" s="116">
        <v>0</v>
      </c>
      <c r="N28" s="116">
        <f t="shared" ref="N28:N42" si="1">SUM(H28,J28,L28)</f>
        <v>131</v>
      </c>
      <c r="O28" s="116">
        <f t="shared" ref="O28:O42" si="2">+I28+K28+M28</f>
        <v>0</v>
      </c>
      <c r="P28" s="116">
        <f t="shared" ref="P28:P42" si="3">SUM(H28:M28)</f>
        <v>131</v>
      </c>
      <c r="Q28" s="65"/>
      <c r="R28" s="65"/>
      <c r="S28" s="65"/>
      <c r="T28" s="65"/>
      <c r="U28" s="65"/>
    </row>
    <row r="29" spans="1:21" s="66" customFormat="1" ht="12.75" x14ac:dyDescent="0.2">
      <c r="A29" s="115" t="s">
        <v>109</v>
      </c>
      <c r="B29" s="115" t="s">
        <v>107</v>
      </c>
      <c r="C29" s="197">
        <v>0</v>
      </c>
      <c r="D29" s="197">
        <v>1</v>
      </c>
      <c r="E29" s="197">
        <v>0</v>
      </c>
      <c r="F29" s="197">
        <f t="shared" si="0"/>
        <v>1</v>
      </c>
      <c r="G29" s="119" t="s">
        <v>99</v>
      </c>
      <c r="H29" s="197">
        <v>0</v>
      </c>
      <c r="I29" s="116">
        <v>0</v>
      </c>
      <c r="J29" s="197">
        <v>2</v>
      </c>
      <c r="K29" s="197">
        <v>1</v>
      </c>
      <c r="L29" s="116">
        <v>0</v>
      </c>
      <c r="M29" s="116">
        <v>0</v>
      </c>
      <c r="N29" s="116">
        <f t="shared" si="1"/>
        <v>2</v>
      </c>
      <c r="O29" s="116">
        <f t="shared" si="2"/>
        <v>1</v>
      </c>
      <c r="P29" s="116">
        <f t="shared" si="3"/>
        <v>3</v>
      </c>
      <c r="Q29" s="65"/>
      <c r="R29" s="65"/>
      <c r="S29" s="65"/>
      <c r="T29" s="65"/>
      <c r="U29" s="65"/>
    </row>
    <row r="30" spans="1:21" s="66" customFormat="1" ht="12.75" x14ac:dyDescent="0.2">
      <c r="A30" s="115" t="s">
        <v>110</v>
      </c>
      <c r="B30" s="115" t="s">
        <v>107</v>
      </c>
      <c r="C30" s="197">
        <v>0</v>
      </c>
      <c r="D30" s="197">
        <v>0</v>
      </c>
      <c r="E30" s="198">
        <v>2</v>
      </c>
      <c r="F30" s="197">
        <f t="shared" si="0"/>
        <v>2</v>
      </c>
      <c r="G30" s="119" t="s">
        <v>108</v>
      </c>
      <c r="H30" s="197">
        <v>0</v>
      </c>
      <c r="I30" s="116">
        <v>0</v>
      </c>
      <c r="J30" s="197">
        <v>6</v>
      </c>
      <c r="K30" s="197">
        <v>2</v>
      </c>
      <c r="L30" s="116">
        <v>0</v>
      </c>
      <c r="M30" s="116">
        <v>0</v>
      </c>
      <c r="N30" s="116">
        <f t="shared" si="1"/>
        <v>6</v>
      </c>
      <c r="O30" s="116">
        <f t="shared" si="2"/>
        <v>2</v>
      </c>
      <c r="P30" s="116">
        <f t="shared" si="3"/>
        <v>8</v>
      </c>
      <c r="Q30" s="65"/>
      <c r="R30" s="65"/>
      <c r="S30" s="65"/>
      <c r="T30" s="65"/>
      <c r="U30" s="65"/>
    </row>
    <row r="31" spans="1:21" s="66" customFormat="1" ht="12.75" x14ac:dyDescent="0.2">
      <c r="A31" s="115" t="s">
        <v>111</v>
      </c>
      <c r="B31" s="115" t="s">
        <v>107</v>
      </c>
      <c r="C31" s="197">
        <v>2</v>
      </c>
      <c r="D31" s="197">
        <v>5</v>
      </c>
      <c r="E31" s="197">
        <v>0</v>
      </c>
      <c r="F31" s="197">
        <f t="shared" si="0"/>
        <v>7</v>
      </c>
      <c r="G31" s="119" t="s">
        <v>99</v>
      </c>
      <c r="H31" s="197">
        <v>10</v>
      </c>
      <c r="I31" s="116">
        <v>2</v>
      </c>
      <c r="J31" s="197">
        <v>25</v>
      </c>
      <c r="K31" s="197">
        <v>5</v>
      </c>
      <c r="L31" s="116">
        <v>0</v>
      </c>
      <c r="M31" s="116">
        <v>0</v>
      </c>
      <c r="N31" s="116">
        <f t="shared" si="1"/>
        <v>35</v>
      </c>
      <c r="O31" s="116">
        <f t="shared" si="2"/>
        <v>7</v>
      </c>
      <c r="P31" s="116">
        <f t="shared" si="3"/>
        <v>42</v>
      </c>
      <c r="Q31" s="65"/>
      <c r="R31" s="65"/>
      <c r="S31" s="65"/>
      <c r="T31" s="65"/>
      <c r="U31" s="65"/>
    </row>
    <row r="32" spans="1:21" s="66" customFormat="1" ht="12.75" x14ac:dyDescent="0.2">
      <c r="A32" s="115" t="s">
        <v>280</v>
      </c>
      <c r="B32" s="115" t="s">
        <v>107</v>
      </c>
      <c r="C32" s="197">
        <v>0</v>
      </c>
      <c r="D32" s="197">
        <v>1</v>
      </c>
      <c r="E32" s="197">
        <v>0</v>
      </c>
      <c r="F32" s="197">
        <f t="shared" si="0"/>
        <v>1</v>
      </c>
      <c r="G32" s="119" t="s">
        <v>99</v>
      </c>
      <c r="H32" s="197">
        <v>0</v>
      </c>
      <c r="I32" s="116">
        <v>0</v>
      </c>
      <c r="J32" s="197">
        <v>2</v>
      </c>
      <c r="K32" s="197">
        <v>1</v>
      </c>
      <c r="L32" s="116">
        <v>0</v>
      </c>
      <c r="M32" s="116">
        <v>0</v>
      </c>
      <c r="N32" s="116">
        <f t="shared" si="1"/>
        <v>2</v>
      </c>
      <c r="O32" s="116">
        <f t="shared" si="2"/>
        <v>1</v>
      </c>
      <c r="P32" s="116">
        <f t="shared" si="3"/>
        <v>3</v>
      </c>
      <c r="Q32" s="65"/>
      <c r="R32" s="65"/>
      <c r="S32" s="65"/>
      <c r="T32" s="65"/>
      <c r="U32" s="65"/>
    </row>
    <row r="33" spans="1:21" s="66" customFormat="1" ht="12.75" x14ac:dyDescent="0.2">
      <c r="A33" s="115" t="s">
        <v>112</v>
      </c>
      <c r="B33" s="115" t="s">
        <v>107</v>
      </c>
      <c r="C33" s="197">
        <v>99</v>
      </c>
      <c r="D33" s="197">
        <v>41</v>
      </c>
      <c r="E33" s="197">
        <v>95</v>
      </c>
      <c r="F33" s="197">
        <f t="shared" si="0"/>
        <v>235</v>
      </c>
      <c r="G33" s="119" t="s">
        <v>108</v>
      </c>
      <c r="H33" s="197">
        <v>99</v>
      </c>
      <c r="I33" s="116">
        <v>0</v>
      </c>
      <c r="J33" s="197">
        <v>41</v>
      </c>
      <c r="K33" s="197">
        <v>0</v>
      </c>
      <c r="L33" s="116">
        <v>95</v>
      </c>
      <c r="M33" s="116">
        <v>0</v>
      </c>
      <c r="N33" s="116">
        <f t="shared" si="1"/>
        <v>235</v>
      </c>
      <c r="O33" s="116">
        <f t="shared" si="2"/>
        <v>0</v>
      </c>
      <c r="P33" s="116">
        <f t="shared" si="3"/>
        <v>235</v>
      </c>
      <c r="Q33" s="65"/>
      <c r="R33" s="65"/>
      <c r="S33" s="65"/>
      <c r="T33" s="65"/>
      <c r="U33" s="65"/>
    </row>
    <row r="34" spans="1:21" s="66" customFormat="1" ht="12.75" x14ac:dyDescent="0.2">
      <c r="A34" s="115" t="s">
        <v>113</v>
      </c>
      <c r="B34" s="115" t="s">
        <v>107</v>
      </c>
      <c r="C34" s="197">
        <v>0</v>
      </c>
      <c r="D34" s="197">
        <v>0</v>
      </c>
      <c r="E34" s="197">
        <v>2</v>
      </c>
      <c r="F34" s="197">
        <f t="shared" si="0"/>
        <v>2</v>
      </c>
      <c r="G34" s="119" t="s">
        <v>108</v>
      </c>
      <c r="H34" s="197">
        <v>0</v>
      </c>
      <c r="I34" s="197">
        <v>0</v>
      </c>
      <c r="J34" s="197">
        <v>0</v>
      </c>
      <c r="K34" s="197">
        <v>0</v>
      </c>
      <c r="L34" s="116">
        <v>2</v>
      </c>
      <c r="M34" s="116">
        <v>0</v>
      </c>
      <c r="N34" s="116">
        <f t="shared" si="1"/>
        <v>2</v>
      </c>
      <c r="O34" s="116">
        <f t="shared" si="2"/>
        <v>0</v>
      </c>
      <c r="P34" s="116">
        <f t="shared" si="3"/>
        <v>2</v>
      </c>
      <c r="Q34" s="65"/>
      <c r="R34" s="65"/>
      <c r="S34" s="65"/>
      <c r="T34" s="65"/>
      <c r="U34" s="65"/>
    </row>
    <row r="35" spans="1:21" s="66" customFormat="1" x14ac:dyDescent="0.2">
      <c r="A35" s="115" t="s">
        <v>114</v>
      </c>
      <c r="B35" s="115" t="s">
        <v>107</v>
      </c>
      <c r="C35" s="197">
        <v>1</v>
      </c>
      <c r="D35" s="197">
        <v>0</v>
      </c>
      <c r="E35" s="197">
        <v>2</v>
      </c>
      <c r="F35" s="197">
        <f t="shared" si="0"/>
        <v>3</v>
      </c>
      <c r="G35" s="119" t="s">
        <v>108</v>
      </c>
      <c r="H35" s="197">
        <v>5</v>
      </c>
      <c r="I35" s="197">
        <v>1</v>
      </c>
      <c r="J35" s="197">
        <v>0</v>
      </c>
      <c r="K35" s="197">
        <v>0</v>
      </c>
      <c r="L35" s="116">
        <v>0</v>
      </c>
      <c r="M35" s="116">
        <v>2</v>
      </c>
      <c r="N35" s="116">
        <f t="shared" si="1"/>
        <v>5</v>
      </c>
      <c r="O35" s="116">
        <f t="shared" si="2"/>
        <v>3</v>
      </c>
      <c r="P35" s="116">
        <f t="shared" si="3"/>
        <v>8</v>
      </c>
      <c r="Q35" s="65"/>
      <c r="R35" s="65"/>
      <c r="S35" s="65"/>
      <c r="T35" s="65"/>
      <c r="U35" s="65"/>
    </row>
    <row r="36" spans="1:21" s="66" customFormat="1" x14ac:dyDescent="0.2">
      <c r="A36" s="115" t="s">
        <v>115</v>
      </c>
      <c r="B36" s="115" t="s">
        <v>107</v>
      </c>
      <c r="C36" s="116">
        <v>6</v>
      </c>
      <c r="D36" s="116">
        <v>4</v>
      </c>
      <c r="E36" s="116">
        <v>1</v>
      </c>
      <c r="F36" s="116">
        <f t="shared" si="0"/>
        <v>11</v>
      </c>
      <c r="G36" s="115" t="s">
        <v>99</v>
      </c>
      <c r="H36" s="116">
        <v>0</v>
      </c>
      <c r="I36" s="197">
        <v>18</v>
      </c>
      <c r="J36" s="116">
        <v>20</v>
      </c>
      <c r="K36" s="116">
        <v>4</v>
      </c>
      <c r="L36" s="116">
        <v>20</v>
      </c>
      <c r="M36" s="116">
        <v>1</v>
      </c>
      <c r="N36" s="116">
        <f t="shared" si="1"/>
        <v>40</v>
      </c>
      <c r="O36" s="116">
        <f t="shared" si="2"/>
        <v>23</v>
      </c>
      <c r="P36" s="116">
        <f t="shared" si="3"/>
        <v>63</v>
      </c>
      <c r="Q36" s="65"/>
      <c r="R36" s="65"/>
      <c r="S36" s="65"/>
      <c r="T36" s="65"/>
      <c r="U36" s="65"/>
    </row>
    <row r="37" spans="1:21" s="66" customFormat="1" x14ac:dyDescent="0.2">
      <c r="A37" s="119" t="s">
        <v>265</v>
      </c>
      <c r="B37" s="119" t="s">
        <v>116</v>
      </c>
      <c r="C37" s="197">
        <v>147</v>
      </c>
      <c r="D37" s="197">
        <v>121</v>
      </c>
      <c r="E37" s="197">
        <v>134</v>
      </c>
      <c r="F37" s="197">
        <f t="shared" si="0"/>
        <v>402</v>
      </c>
      <c r="G37" s="119" t="s">
        <v>108</v>
      </c>
      <c r="H37" s="197">
        <v>147</v>
      </c>
      <c r="I37" s="197">
        <v>0</v>
      </c>
      <c r="J37" s="197">
        <v>121</v>
      </c>
      <c r="K37" s="197">
        <v>0</v>
      </c>
      <c r="L37" s="197">
        <v>134</v>
      </c>
      <c r="M37" s="197">
        <v>0</v>
      </c>
      <c r="N37" s="197">
        <f t="shared" si="1"/>
        <v>402</v>
      </c>
      <c r="O37" s="197">
        <f t="shared" si="2"/>
        <v>0</v>
      </c>
      <c r="P37" s="197">
        <f t="shared" si="3"/>
        <v>402</v>
      </c>
      <c r="Q37" s="65"/>
      <c r="R37" s="65"/>
      <c r="S37" s="65"/>
      <c r="T37" s="65"/>
      <c r="U37" s="65"/>
    </row>
    <row r="38" spans="1:21" s="66" customFormat="1" x14ac:dyDescent="0.2">
      <c r="A38" s="119" t="s">
        <v>117</v>
      </c>
      <c r="B38" s="119" t="s">
        <v>116</v>
      </c>
      <c r="C38" s="197">
        <v>3</v>
      </c>
      <c r="D38" s="197">
        <v>3</v>
      </c>
      <c r="E38" s="197">
        <v>4</v>
      </c>
      <c r="F38" s="197">
        <f t="shared" si="0"/>
        <v>10</v>
      </c>
      <c r="G38" s="119" t="s">
        <v>108</v>
      </c>
      <c r="H38" s="197">
        <v>3</v>
      </c>
      <c r="I38" s="197">
        <v>0</v>
      </c>
      <c r="J38" s="197">
        <v>3</v>
      </c>
      <c r="K38" s="197">
        <v>0</v>
      </c>
      <c r="L38" s="197">
        <v>4</v>
      </c>
      <c r="M38" s="197">
        <v>0</v>
      </c>
      <c r="N38" s="197">
        <f t="shared" si="1"/>
        <v>10</v>
      </c>
      <c r="O38" s="197">
        <f t="shared" si="2"/>
        <v>0</v>
      </c>
      <c r="P38" s="197">
        <f t="shared" si="3"/>
        <v>10</v>
      </c>
      <c r="Q38" s="65"/>
      <c r="R38" s="65"/>
      <c r="S38" s="65"/>
      <c r="T38" s="65"/>
      <c r="U38" s="65"/>
    </row>
    <row r="39" spans="1:21" s="66" customFormat="1" x14ac:dyDescent="0.2">
      <c r="A39" s="119" t="s">
        <v>118</v>
      </c>
      <c r="B39" s="119" t="s">
        <v>116</v>
      </c>
      <c r="C39" s="197">
        <v>3</v>
      </c>
      <c r="D39" s="197">
        <v>5</v>
      </c>
      <c r="E39" s="197">
        <v>5</v>
      </c>
      <c r="F39" s="197">
        <f t="shared" si="0"/>
        <v>13</v>
      </c>
      <c r="G39" s="119" t="s">
        <v>108</v>
      </c>
      <c r="H39" s="197">
        <v>3</v>
      </c>
      <c r="I39" s="197">
        <v>0</v>
      </c>
      <c r="J39" s="197">
        <v>5</v>
      </c>
      <c r="K39" s="197">
        <v>0</v>
      </c>
      <c r="L39" s="197">
        <v>5</v>
      </c>
      <c r="M39" s="197">
        <v>0</v>
      </c>
      <c r="N39" s="197">
        <f t="shared" si="1"/>
        <v>13</v>
      </c>
      <c r="O39" s="197">
        <f t="shared" si="2"/>
        <v>0</v>
      </c>
      <c r="P39" s="197">
        <f t="shared" si="3"/>
        <v>13</v>
      </c>
      <c r="Q39" s="65"/>
      <c r="R39" s="65"/>
      <c r="S39" s="65"/>
      <c r="T39" s="65"/>
      <c r="U39" s="65"/>
    </row>
    <row r="40" spans="1:21" s="66" customFormat="1" x14ac:dyDescent="0.2">
      <c r="A40" s="119" t="s">
        <v>119</v>
      </c>
      <c r="B40" s="119" t="s">
        <v>120</v>
      </c>
      <c r="C40" s="197">
        <v>153</v>
      </c>
      <c r="D40" s="197">
        <v>129</v>
      </c>
      <c r="E40" s="197">
        <v>62</v>
      </c>
      <c r="F40" s="197">
        <f t="shared" si="0"/>
        <v>344</v>
      </c>
      <c r="G40" s="119" t="s">
        <v>108</v>
      </c>
      <c r="H40" s="197">
        <v>153</v>
      </c>
      <c r="I40" s="197">
        <v>0</v>
      </c>
      <c r="J40" s="197">
        <v>129</v>
      </c>
      <c r="K40" s="197">
        <v>0</v>
      </c>
      <c r="L40" s="197">
        <v>62</v>
      </c>
      <c r="M40" s="197">
        <v>0</v>
      </c>
      <c r="N40" s="197">
        <f t="shared" si="1"/>
        <v>344</v>
      </c>
      <c r="O40" s="197">
        <f t="shared" si="2"/>
        <v>0</v>
      </c>
      <c r="P40" s="197">
        <f t="shared" si="3"/>
        <v>344</v>
      </c>
      <c r="Q40" s="65"/>
      <c r="R40" s="65"/>
      <c r="S40" s="65"/>
      <c r="T40" s="65"/>
      <c r="U40" s="65"/>
    </row>
    <row r="41" spans="1:21" s="66" customFormat="1" ht="12.75" x14ac:dyDescent="0.2">
      <c r="A41" s="119" t="s">
        <v>121</v>
      </c>
      <c r="B41" s="119" t="s">
        <v>120</v>
      </c>
      <c r="C41" s="197">
        <v>210</v>
      </c>
      <c r="D41" s="197">
        <v>194</v>
      </c>
      <c r="E41" s="197">
        <v>183</v>
      </c>
      <c r="F41" s="197">
        <f t="shared" si="0"/>
        <v>587</v>
      </c>
      <c r="G41" s="119" t="s">
        <v>99</v>
      </c>
      <c r="H41" s="197">
        <v>210</v>
      </c>
      <c r="I41" s="197">
        <v>0</v>
      </c>
      <c r="J41" s="197">
        <v>194</v>
      </c>
      <c r="K41" s="197">
        <v>0</v>
      </c>
      <c r="L41" s="197">
        <v>183</v>
      </c>
      <c r="M41" s="197">
        <v>0</v>
      </c>
      <c r="N41" s="197">
        <f t="shared" si="1"/>
        <v>587</v>
      </c>
      <c r="O41" s="197">
        <f t="shared" si="2"/>
        <v>0</v>
      </c>
      <c r="P41" s="197">
        <f t="shared" si="3"/>
        <v>587</v>
      </c>
      <c r="Q41" s="65"/>
      <c r="R41" s="65"/>
      <c r="S41" s="65"/>
      <c r="T41" s="65"/>
      <c r="U41" s="65"/>
    </row>
    <row r="42" spans="1:21" s="66" customFormat="1" ht="12.75" x14ac:dyDescent="0.2">
      <c r="A42" s="115" t="s">
        <v>122</v>
      </c>
      <c r="B42" s="115" t="s">
        <v>123</v>
      </c>
      <c r="C42" s="116">
        <v>31</v>
      </c>
      <c r="D42" s="116">
        <v>25</v>
      </c>
      <c r="E42" s="116">
        <v>71</v>
      </c>
      <c r="F42" s="116">
        <f t="shared" si="0"/>
        <v>127</v>
      </c>
      <c r="G42" s="115" t="s">
        <v>108</v>
      </c>
      <c r="H42" s="116">
        <v>31</v>
      </c>
      <c r="I42" s="116">
        <v>0</v>
      </c>
      <c r="J42" s="116">
        <v>25</v>
      </c>
      <c r="K42" s="116">
        <v>0</v>
      </c>
      <c r="L42" s="116">
        <v>71</v>
      </c>
      <c r="M42" s="116">
        <v>0</v>
      </c>
      <c r="N42" s="116">
        <f t="shared" si="1"/>
        <v>127</v>
      </c>
      <c r="O42" s="116">
        <f t="shared" si="2"/>
        <v>0</v>
      </c>
      <c r="P42" s="116">
        <f t="shared" si="3"/>
        <v>127</v>
      </c>
      <c r="Q42" s="65"/>
      <c r="R42" s="65"/>
      <c r="S42" s="65"/>
      <c r="T42" s="65"/>
      <c r="U42" s="65"/>
    </row>
    <row r="43" spans="1:21" s="66" customFormat="1" ht="12.75" x14ac:dyDescent="0.2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76"/>
      <c r="R43" s="76"/>
      <c r="S43" s="76"/>
      <c r="T43" s="76"/>
      <c r="U43" s="76"/>
    </row>
    <row r="44" spans="1:21" s="66" customFormat="1" ht="12.75" x14ac:dyDescent="0.2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65"/>
      <c r="R44" s="65"/>
      <c r="S44" s="65"/>
      <c r="T44" s="65"/>
      <c r="U44" s="65"/>
    </row>
    <row r="45" spans="1:21" s="66" customFormat="1" ht="12.75" x14ac:dyDescent="0.2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65"/>
      <c r="R45" s="65"/>
      <c r="S45" s="65"/>
      <c r="T45" s="65"/>
      <c r="U45" s="65"/>
    </row>
    <row r="46" spans="1:21" s="66" customFormat="1" ht="12.75" x14ac:dyDescent="0.2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65"/>
      <c r="R46" s="65"/>
      <c r="S46" s="65"/>
      <c r="T46" s="65"/>
      <c r="U46" s="65"/>
    </row>
    <row r="47" spans="1:21" s="66" customFormat="1" ht="12.75" x14ac:dyDescent="0.2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65"/>
      <c r="R47" s="65"/>
      <c r="S47" s="65"/>
      <c r="T47" s="65"/>
      <c r="U47" s="65"/>
    </row>
    <row r="48" spans="1:21" s="66" customFormat="1" ht="12.75" x14ac:dyDescent="0.2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65"/>
      <c r="R48" s="65"/>
      <c r="S48" s="65"/>
      <c r="T48" s="65"/>
      <c r="U48" s="65"/>
    </row>
    <row r="49" spans="1:21" s="66" customFormat="1" ht="12.75" x14ac:dyDescent="0.2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65"/>
      <c r="R49" s="65"/>
      <c r="S49" s="65"/>
      <c r="T49" s="65"/>
      <c r="U49" s="65"/>
    </row>
    <row r="50" spans="1:21" s="66" customFormat="1" ht="12.75" x14ac:dyDescent="0.2">
      <c r="A50" s="125"/>
      <c r="B50" s="125"/>
      <c r="C50" s="125"/>
      <c r="D50" s="125"/>
      <c r="E50" s="125"/>
      <c r="F50" s="125"/>
      <c r="G50" s="199"/>
      <c r="H50" s="199"/>
      <c r="I50" s="125"/>
      <c r="J50" s="125"/>
      <c r="K50" s="125"/>
      <c r="L50" s="125"/>
      <c r="M50" s="125"/>
      <c r="N50" s="125"/>
      <c r="O50" s="125"/>
      <c r="P50" s="125"/>
      <c r="Q50" s="65"/>
      <c r="R50" s="65"/>
      <c r="S50" s="65"/>
      <c r="T50" s="65"/>
      <c r="U50" s="65"/>
    </row>
    <row r="51" spans="1:21" s="66" customFormat="1" ht="12.75" x14ac:dyDescent="0.2">
      <c r="A51" s="125"/>
      <c r="B51" s="125"/>
      <c r="C51" s="125"/>
      <c r="D51" s="125"/>
      <c r="E51" s="125"/>
      <c r="F51" s="125"/>
      <c r="G51" s="199"/>
      <c r="H51" s="199"/>
      <c r="I51" s="125"/>
      <c r="J51" s="125"/>
      <c r="K51" s="125"/>
      <c r="L51" s="125"/>
      <c r="M51" s="125"/>
      <c r="N51" s="125"/>
      <c r="O51" s="125"/>
      <c r="P51" s="125"/>
      <c r="Q51" s="65"/>
      <c r="R51" s="65"/>
      <c r="S51" s="65"/>
      <c r="T51" s="65"/>
      <c r="U51" s="65"/>
    </row>
    <row r="52" spans="1:21" s="66" customFormat="1" ht="12.75" x14ac:dyDescent="0.2">
      <c r="A52" s="125"/>
      <c r="B52" s="125"/>
      <c r="C52" s="125"/>
      <c r="D52" s="125"/>
      <c r="E52" s="123"/>
      <c r="F52" s="125"/>
      <c r="G52" s="199"/>
      <c r="H52" s="199"/>
      <c r="I52" s="125"/>
      <c r="J52" s="125"/>
      <c r="K52" s="125"/>
      <c r="L52" s="125"/>
      <c r="M52" s="125"/>
      <c r="N52" s="125"/>
      <c r="O52" s="125"/>
      <c r="P52" s="125"/>
      <c r="Q52" s="65"/>
      <c r="R52" s="65"/>
      <c r="S52" s="65"/>
      <c r="T52" s="65"/>
      <c r="U52" s="65"/>
    </row>
    <row r="53" spans="1:21" s="66" customFormat="1" ht="12.75" x14ac:dyDescent="0.2">
      <c r="A53" s="125"/>
      <c r="B53" s="125"/>
      <c r="C53" s="125"/>
      <c r="D53" s="125"/>
      <c r="E53" s="125"/>
      <c r="F53" s="125"/>
      <c r="G53" s="199"/>
      <c r="H53" s="199"/>
      <c r="I53" s="125"/>
      <c r="J53" s="125"/>
      <c r="K53" s="125"/>
      <c r="L53" s="125"/>
      <c r="M53" s="125"/>
      <c r="N53" s="125"/>
      <c r="O53" s="125"/>
      <c r="P53" s="125"/>
      <c r="Q53" s="65"/>
      <c r="R53" s="65"/>
      <c r="S53" s="65"/>
      <c r="T53" s="65"/>
      <c r="U53" s="65"/>
    </row>
    <row r="54" spans="1:21" s="66" customFormat="1" ht="12.75" x14ac:dyDescent="0.2">
      <c r="A54" s="125"/>
      <c r="B54" s="125"/>
      <c r="C54" s="125"/>
      <c r="D54" s="125"/>
      <c r="E54" s="125"/>
      <c r="F54" s="125"/>
      <c r="G54" s="199"/>
      <c r="H54" s="199"/>
      <c r="I54" s="125"/>
      <c r="J54" s="125"/>
      <c r="K54" s="125"/>
      <c r="L54" s="125"/>
      <c r="M54" s="125"/>
      <c r="N54" s="125"/>
      <c r="O54" s="125"/>
      <c r="P54" s="125"/>
      <c r="Q54" s="65"/>
      <c r="R54" s="65"/>
      <c r="S54" s="65"/>
      <c r="T54" s="65"/>
      <c r="U54" s="65"/>
    </row>
    <row r="55" spans="1:21" s="66" customFormat="1" ht="12.75" x14ac:dyDescent="0.2">
      <c r="A55" s="125"/>
      <c r="B55" s="125"/>
      <c r="C55" s="125"/>
      <c r="D55" s="125"/>
      <c r="E55" s="125"/>
      <c r="F55" s="125"/>
      <c r="G55" s="199"/>
      <c r="H55" s="199"/>
      <c r="I55" s="125"/>
      <c r="J55" s="125"/>
      <c r="K55" s="125"/>
      <c r="L55" s="125"/>
      <c r="M55" s="125"/>
      <c r="N55" s="125"/>
      <c r="O55" s="125"/>
      <c r="P55" s="125"/>
      <c r="Q55" s="65"/>
      <c r="R55" s="65"/>
      <c r="S55" s="65"/>
      <c r="T55" s="65"/>
      <c r="U55" s="65"/>
    </row>
    <row r="56" spans="1:21" s="66" customFormat="1" ht="12.75" x14ac:dyDescent="0.2">
      <c r="A56" s="125"/>
      <c r="B56" s="125"/>
      <c r="C56" s="125"/>
      <c r="D56" s="125"/>
      <c r="E56" s="125"/>
      <c r="F56" s="125"/>
      <c r="G56" s="199"/>
      <c r="H56" s="199"/>
      <c r="I56" s="125"/>
      <c r="J56" s="125"/>
      <c r="K56" s="125"/>
      <c r="L56" s="125"/>
      <c r="M56" s="125"/>
      <c r="N56" s="125"/>
      <c r="O56" s="125"/>
      <c r="P56" s="125"/>
      <c r="Q56" s="65"/>
      <c r="R56" s="65"/>
      <c r="S56" s="65"/>
      <c r="T56" s="65"/>
      <c r="U56" s="65"/>
    </row>
    <row r="57" spans="1:21" s="66" customFormat="1" ht="12.75" x14ac:dyDescent="0.2">
      <c r="A57" s="125"/>
      <c r="B57" s="125"/>
      <c r="C57" s="125"/>
      <c r="D57" s="125"/>
      <c r="E57" s="125"/>
      <c r="F57" s="125"/>
      <c r="G57" s="199"/>
      <c r="H57" s="199"/>
      <c r="I57" s="125"/>
      <c r="J57" s="125"/>
      <c r="K57" s="125"/>
      <c r="L57" s="125"/>
      <c r="M57" s="125"/>
      <c r="N57" s="125"/>
      <c r="O57" s="125"/>
      <c r="P57" s="125"/>
      <c r="Q57" s="65"/>
      <c r="R57" s="65"/>
      <c r="S57" s="65"/>
      <c r="T57" s="65"/>
      <c r="U57" s="65"/>
    </row>
    <row r="58" spans="1:21" s="66" customFormat="1" ht="12.75" x14ac:dyDescent="0.2">
      <c r="A58" s="125"/>
      <c r="B58" s="125"/>
      <c r="C58" s="125"/>
      <c r="D58" s="125"/>
      <c r="E58" s="125"/>
      <c r="F58" s="125"/>
      <c r="G58" s="199"/>
      <c r="H58" s="199"/>
      <c r="I58" s="125"/>
      <c r="J58" s="125"/>
      <c r="K58" s="125"/>
      <c r="L58" s="125"/>
      <c r="M58" s="125"/>
      <c r="N58" s="125"/>
      <c r="O58" s="125"/>
      <c r="P58" s="125"/>
      <c r="Q58" s="65"/>
      <c r="R58" s="65"/>
      <c r="S58" s="65"/>
      <c r="T58" s="65"/>
      <c r="U58" s="65"/>
    </row>
    <row r="59" spans="1:21" s="66" customFormat="1" ht="12.75" x14ac:dyDescent="0.2">
      <c r="A59" s="125"/>
      <c r="B59" s="125"/>
      <c r="C59" s="125"/>
      <c r="D59" s="125"/>
      <c r="E59" s="125"/>
      <c r="F59" s="125"/>
      <c r="G59" s="199"/>
      <c r="H59" s="199"/>
      <c r="I59" s="125"/>
      <c r="J59" s="125"/>
      <c r="K59" s="125"/>
      <c r="L59" s="125"/>
      <c r="M59" s="125"/>
      <c r="N59" s="125"/>
      <c r="O59" s="125"/>
      <c r="P59" s="125"/>
      <c r="Q59" s="65"/>
      <c r="R59" s="65"/>
      <c r="S59" s="65"/>
      <c r="T59" s="65"/>
      <c r="U59" s="65"/>
    </row>
    <row r="60" spans="1:21" s="66" customFormat="1" ht="12.75" x14ac:dyDescent="0.2">
      <c r="A60" s="125"/>
      <c r="B60" s="125"/>
      <c r="C60" s="125"/>
      <c r="D60" s="125"/>
      <c r="E60" s="125"/>
      <c r="F60" s="125"/>
      <c r="G60" s="199"/>
      <c r="H60" s="199"/>
      <c r="I60" s="125"/>
      <c r="J60" s="125"/>
      <c r="K60" s="125"/>
      <c r="L60" s="125"/>
      <c r="M60" s="125"/>
      <c r="N60" s="125"/>
      <c r="O60" s="125"/>
      <c r="P60" s="125"/>
      <c r="Q60" s="65"/>
      <c r="R60" s="65"/>
      <c r="S60" s="65"/>
      <c r="T60" s="65"/>
      <c r="U60" s="65"/>
    </row>
    <row r="61" spans="1:21" s="66" customFormat="1" ht="12.75" x14ac:dyDescent="0.2">
      <c r="A61" s="125"/>
      <c r="B61" s="125"/>
      <c r="C61" s="125"/>
      <c r="D61" s="125"/>
      <c r="E61" s="125"/>
      <c r="F61" s="125"/>
      <c r="G61" s="199"/>
      <c r="H61" s="199"/>
      <c r="I61" s="125"/>
      <c r="J61" s="125"/>
      <c r="K61" s="125"/>
      <c r="L61" s="125"/>
      <c r="M61" s="125"/>
      <c r="N61" s="125"/>
      <c r="O61" s="125"/>
      <c r="P61" s="125"/>
      <c r="Q61" s="65"/>
      <c r="R61" s="65"/>
      <c r="S61" s="65"/>
      <c r="T61" s="65"/>
      <c r="U61" s="65"/>
    </row>
    <row r="62" spans="1:21" s="66" customFormat="1" ht="12.75" x14ac:dyDescent="0.2">
      <c r="A62" s="125"/>
      <c r="B62" s="125"/>
      <c r="C62" s="125"/>
      <c r="D62" s="125"/>
      <c r="E62" s="125"/>
      <c r="F62" s="125"/>
      <c r="G62" s="199"/>
      <c r="H62" s="199"/>
      <c r="I62" s="125"/>
      <c r="J62" s="125"/>
      <c r="K62" s="125"/>
      <c r="L62" s="125"/>
      <c r="M62" s="125"/>
      <c r="N62" s="125"/>
      <c r="O62" s="125"/>
      <c r="P62" s="125"/>
      <c r="Q62" s="65"/>
      <c r="R62" s="65"/>
      <c r="S62" s="65"/>
      <c r="T62" s="65"/>
      <c r="U62" s="65"/>
    </row>
    <row r="63" spans="1:21" s="66" customFormat="1" ht="12.75" x14ac:dyDescent="0.2">
      <c r="A63" s="125"/>
      <c r="B63" s="125"/>
      <c r="C63" s="125"/>
      <c r="D63" s="125"/>
      <c r="E63" s="125"/>
      <c r="F63" s="125"/>
      <c r="G63" s="199"/>
      <c r="H63" s="199"/>
      <c r="I63" s="125"/>
      <c r="J63" s="125"/>
      <c r="K63" s="125"/>
      <c r="L63" s="125"/>
      <c r="M63" s="125"/>
      <c r="N63" s="125"/>
      <c r="O63" s="125"/>
      <c r="P63" s="125"/>
      <c r="Q63" s="65"/>
      <c r="R63" s="65"/>
      <c r="S63" s="65"/>
      <c r="T63" s="65"/>
      <c r="U63" s="65"/>
    </row>
    <row r="64" spans="1:21" s="66" customFormat="1" ht="12.75" x14ac:dyDescent="0.2">
      <c r="A64" s="125"/>
      <c r="B64" s="125"/>
      <c r="C64" s="125"/>
      <c r="D64" s="125"/>
      <c r="E64" s="125"/>
      <c r="F64" s="125"/>
      <c r="G64" s="199"/>
      <c r="H64" s="199"/>
      <c r="I64" s="125"/>
      <c r="J64" s="125"/>
      <c r="K64" s="125"/>
      <c r="L64" s="125"/>
      <c r="M64" s="125"/>
      <c r="N64" s="125"/>
      <c r="O64" s="125"/>
      <c r="P64" s="125"/>
      <c r="Q64" s="65"/>
      <c r="R64" s="65"/>
      <c r="S64" s="65"/>
      <c r="T64" s="65"/>
      <c r="U64" s="65"/>
    </row>
    <row r="65" spans="1:21" s="66" customFormat="1" ht="12.75" x14ac:dyDescent="0.2">
      <c r="A65" s="125"/>
      <c r="B65" s="125"/>
      <c r="C65" s="125"/>
      <c r="D65" s="125"/>
      <c r="E65" s="125"/>
      <c r="F65" s="125"/>
      <c r="G65" s="199"/>
      <c r="H65" s="199"/>
      <c r="I65" s="125"/>
      <c r="J65" s="125"/>
      <c r="K65" s="125"/>
      <c r="L65" s="125"/>
      <c r="M65" s="125"/>
      <c r="N65" s="125"/>
      <c r="O65" s="125"/>
      <c r="P65" s="125"/>
      <c r="Q65" s="65"/>
      <c r="R65" s="65"/>
      <c r="S65" s="65"/>
      <c r="T65" s="65"/>
      <c r="U65" s="65"/>
    </row>
    <row r="66" spans="1:21" s="66" customFormat="1" ht="12.75" x14ac:dyDescent="0.2">
      <c r="A66" s="125"/>
      <c r="B66" s="125"/>
      <c r="C66" s="125"/>
      <c r="D66" s="125"/>
      <c r="E66" s="125"/>
      <c r="F66" s="125"/>
      <c r="G66" s="199"/>
      <c r="H66" s="199"/>
      <c r="I66" s="125"/>
      <c r="J66" s="125"/>
      <c r="K66" s="125"/>
      <c r="L66" s="125"/>
      <c r="M66" s="125"/>
      <c r="N66" s="125"/>
      <c r="O66" s="125"/>
      <c r="P66" s="125"/>
      <c r="Q66" s="65"/>
      <c r="R66" s="65"/>
      <c r="S66" s="65"/>
      <c r="T66" s="65"/>
      <c r="U66" s="65"/>
    </row>
    <row r="67" spans="1:21" s="66" customFormat="1" ht="12.75" x14ac:dyDescent="0.2">
      <c r="A67" s="125"/>
      <c r="B67" s="125"/>
      <c r="C67" s="125"/>
      <c r="D67" s="125"/>
      <c r="E67" s="125"/>
      <c r="F67" s="125"/>
      <c r="G67" s="199"/>
      <c r="H67" s="199"/>
      <c r="I67" s="125"/>
      <c r="J67" s="125"/>
      <c r="K67" s="125"/>
      <c r="L67" s="125"/>
      <c r="M67" s="125"/>
      <c r="N67" s="125"/>
      <c r="O67" s="125"/>
      <c r="P67" s="125"/>
      <c r="Q67" s="65"/>
      <c r="R67" s="65"/>
      <c r="S67" s="65"/>
      <c r="T67" s="65"/>
      <c r="U67" s="65"/>
    </row>
    <row r="68" spans="1:21" s="66" customFormat="1" ht="12.75" x14ac:dyDescent="0.2">
      <c r="A68" s="125"/>
      <c r="B68" s="125"/>
      <c r="C68" s="125"/>
      <c r="D68" s="125"/>
      <c r="E68" s="125"/>
      <c r="F68" s="125"/>
      <c r="G68" s="199"/>
      <c r="H68" s="199"/>
      <c r="I68" s="125"/>
      <c r="J68" s="125"/>
      <c r="K68" s="125"/>
      <c r="L68" s="125"/>
      <c r="M68" s="125"/>
      <c r="N68" s="125"/>
      <c r="O68" s="125"/>
      <c r="P68" s="125"/>
      <c r="Q68" s="65"/>
      <c r="R68" s="65"/>
      <c r="S68" s="65"/>
      <c r="T68" s="65"/>
      <c r="U68" s="65"/>
    </row>
    <row r="69" spans="1:21" s="66" customFormat="1" ht="12.75" x14ac:dyDescent="0.2">
      <c r="A69" s="125"/>
      <c r="B69" s="125"/>
      <c r="C69" s="125"/>
      <c r="D69" s="125"/>
      <c r="E69" s="125"/>
      <c r="F69" s="125"/>
      <c r="G69" s="199"/>
      <c r="H69" s="199"/>
      <c r="I69" s="125"/>
      <c r="J69" s="125"/>
      <c r="K69" s="125"/>
      <c r="L69" s="125"/>
      <c r="M69" s="125"/>
      <c r="N69" s="125"/>
      <c r="O69" s="125"/>
      <c r="P69" s="125"/>
      <c r="Q69" s="65"/>
      <c r="R69" s="65"/>
      <c r="S69" s="65"/>
      <c r="T69" s="65"/>
      <c r="U69" s="65"/>
    </row>
    <row r="70" spans="1:21" s="66" customFormat="1" ht="12.75" x14ac:dyDescent="0.2">
      <c r="A70" s="125"/>
      <c r="B70" s="125"/>
      <c r="C70" s="125"/>
      <c r="D70" s="125"/>
      <c r="E70" s="125"/>
      <c r="F70" s="125"/>
      <c r="G70" s="199"/>
      <c r="H70" s="199"/>
      <c r="I70" s="125"/>
      <c r="J70" s="125"/>
      <c r="K70" s="125"/>
      <c r="L70" s="125"/>
      <c r="M70" s="125"/>
      <c r="N70" s="125"/>
      <c r="O70" s="125"/>
      <c r="P70" s="125"/>
      <c r="Q70" s="65"/>
      <c r="R70" s="65"/>
      <c r="S70" s="65"/>
      <c r="T70" s="65"/>
      <c r="U70" s="65"/>
    </row>
    <row r="71" spans="1:21" s="66" customFormat="1" ht="12.75" x14ac:dyDescent="0.2">
      <c r="A71" s="125"/>
      <c r="B71" s="125"/>
      <c r="C71" s="125"/>
      <c r="D71" s="125"/>
      <c r="E71" s="125"/>
      <c r="F71" s="125"/>
      <c r="G71" s="199"/>
      <c r="H71" s="199"/>
      <c r="I71" s="125"/>
      <c r="J71" s="125"/>
      <c r="K71" s="125"/>
      <c r="L71" s="125"/>
      <c r="M71" s="125"/>
      <c r="N71" s="125"/>
      <c r="O71" s="125"/>
      <c r="P71" s="125"/>
      <c r="Q71" s="65"/>
      <c r="R71" s="65"/>
      <c r="S71" s="65"/>
      <c r="T71" s="65"/>
      <c r="U71" s="65"/>
    </row>
    <row r="72" spans="1:21" s="66" customFormat="1" ht="12.75" x14ac:dyDescent="0.2">
      <c r="A72" s="125"/>
      <c r="B72" s="125"/>
      <c r="C72" s="125"/>
      <c r="D72" s="125"/>
      <c r="E72" s="125"/>
      <c r="F72" s="125"/>
      <c r="G72" s="199"/>
      <c r="H72" s="199"/>
      <c r="I72" s="125"/>
      <c r="J72" s="125"/>
      <c r="K72" s="125"/>
      <c r="L72" s="125"/>
      <c r="M72" s="125"/>
      <c r="N72" s="125"/>
      <c r="O72" s="125"/>
      <c r="P72" s="125"/>
      <c r="Q72" s="65"/>
      <c r="R72" s="65"/>
      <c r="S72" s="65"/>
      <c r="T72" s="65"/>
      <c r="U72" s="65"/>
    </row>
    <row r="73" spans="1:21" s="66" customFormat="1" ht="12.75" x14ac:dyDescent="0.2">
      <c r="A73" s="125"/>
      <c r="B73" s="125"/>
      <c r="C73" s="125"/>
      <c r="D73" s="125"/>
      <c r="E73" s="125"/>
      <c r="F73" s="125"/>
      <c r="G73" s="199"/>
      <c r="H73" s="199"/>
      <c r="I73" s="125"/>
      <c r="J73" s="125"/>
      <c r="K73" s="125"/>
      <c r="L73" s="125"/>
      <c r="M73" s="125"/>
      <c r="N73" s="125"/>
      <c r="O73" s="125"/>
      <c r="P73" s="125"/>
      <c r="Q73" s="65"/>
      <c r="R73" s="65"/>
      <c r="S73" s="65"/>
      <c r="T73" s="65"/>
      <c r="U73" s="65"/>
    </row>
    <row r="74" spans="1:21" s="66" customFormat="1" ht="12.75" x14ac:dyDescent="0.2">
      <c r="A74" s="125"/>
      <c r="B74" s="125"/>
      <c r="C74" s="125"/>
      <c r="D74" s="125"/>
      <c r="E74" s="125"/>
      <c r="F74" s="125"/>
      <c r="G74" s="199"/>
      <c r="H74" s="199"/>
      <c r="I74" s="125"/>
      <c r="J74" s="125"/>
      <c r="K74" s="125"/>
      <c r="L74" s="125"/>
      <c r="M74" s="125"/>
      <c r="N74" s="125"/>
      <c r="O74" s="125"/>
      <c r="P74" s="125"/>
      <c r="Q74" s="65"/>
      <c r="R74" s="65"/>
      <c r="S74" s="65"/>
      <c r="T74" s="65"/>
      <c r="U74" s="65"/>
    </row>
    <row r="75" spans="1:21" s="66" customFormat="1" ht="12.75" x14ac:dyDescent="0.2">
      <c r="A75" s="125"/>
      <c r="B75" s="125"/>
      <c r="C75" s="125"/>
      <c r="D75" s="125"/>
      <c r="E75" s="125"/>
      <c r="F75" s="125"/>
      <c r="G75" s="199"/>
      <c r="H75" s="199"/>
      <c r="I75" s="125"/>
      <c r="J75" s="125"/>
      <c r="K75" s="125"/>
      <c r="L75" s="125"/>
      <c r="M75" s="125"/>
      <c r="N75" s="125"/>
      <c r="O75" s="125"/>
      <c r="P75" s="125"/>
      <c r="Q75" s="65"/>
      <c r="R75" s="65"/>
      <c r="S75" s="65"/>
      <c r="T75" s="65"/>
      <c r="U75" s="65"/>
    </row>
    <row r="76" spans="1:21" s="66" customFormat="1" ht="12.75" x14ac:dyDescent="0.2">
      <c r="A76" s="125"/>
      <c r="B76" s="125"/>
      <c r="C76" s="125"/>
      <c r="D76" s="125"/>
      <c r="E76" s="125"/>
      <c r="F76" s="125"/>
      <c r="G76" s="199"/>
      <c r="H76" s="199"/>
      <c r="I76" s="125"/>
      <c r="J76" s="125"/>
      <c r="K76" s="125"/>
      <c r="L76" s="125"/>
      <c r="M76" s="125"/>
      <c r="N76" s="125"/>
      <c r="O76" s="125"/>
      <c r="P76" s="125"/>
      <c r="Q76" s="65"/>
      <c r="R76" s="65"/>
      <c r="S76" s="65"/>
      <c r="T76" s="65"/>
      <c r="U76" s="65"/>
    </row>
    <row r="77" spans="1:21" s="66" customFormat="1" ht="12.75" x14ac:dyDescent="0.2">
      <c r="A77" s="125"/>
      <c r="B77" s="125"/>
      <c r="C77" s="125"/>
      <c r="D77" s="125"/>
      <c r="E77" s="125"/>
      <c r="F77" s="125"/>
      <c r="G77" s="199"/>
      <c r="H77" s="199"/>
      <c r="I77" s="125"/>
      <c r="J77" s="125"/>
      <c r="K77" s="125"/>
      <c r="L77" s="125"/>
      <c r="M77" s="125"/>
      <c r="N77" s="125"/>
      <c r="O77" s="125"/>
      <c r="P77" s="125"/>
      <c r="Q77" s="65"/>
      <c r="R77" s="65"/>
      <c r="S77" s="65"/>
      <c r="T77" s="65"/>
      <c r="U77" s="65"/>
    </row>
    <row r="78" spans="1:21" s="66" customFormat="1" ht="12.75" x14ac:dyDescent="0.2">
      <c r="A78" s="125"/>
      <c r="B78" s="125"/>
      <c r="C78" s="125"/>
      <c r="D78" s="125"/>
      <c r="E78" s="125"/>
      <c r="F78" s="125"/>
      <c r="G78" s="199"/>
      <c r="H78" s="199"/>
      <c r="I78" s="125"/>
      <c r="J78" s="125"/>
      <c r="K78" s="125"/>
      <c r="L78" s="125"/>
      <c r="M78" s="125"/>
      <c r="N78" s="125"/>
      <c r="O78" s="125"/>
      <c r="P78" s="125"/>
      <c r="Q78" s="65"/>
      <c r="R78" s="65"/>
      <c r="S78" s="65"/>
      <c r="T78" s="65"/>
      <c r="U78" s="65"/>
    </row>
    <row r="79" spans="1:21" s="66" customFormat="1" ht="12.75" x14ac:dyDescent="0.2">
      <c r="A79" s="125"/>
      <c r="B79" s="125"/>
      <c r="C79" s="125"/>
      <c r="D79" s="125"/>
      <c r="E79" s="125"/>
      <c r="F79" s="125"/>
      <c r="G79" s="199"/>
      <c r="H79" s="199"/>
      <c r="I79" s="125"/>
      <c r="J79" s="125"/>
      <c r="K79" s="125"/>
      <c r="L79" s="125"/>
      <c r="M79" s="125"/>
      <c r="N79" s="125"/>
      <c r="O79" s="125"/>
      <c r="P79" s="125"/>
      <c r="Q79" s="65"/>
      <c r="R79" s="65"/>
      <c r="S79" s="65"/>
      <c r="T79" s="65"/>
      <c r="U79" s="65"/>
    </row>
    <row r="80" spans="1:21" s="66" customFormat="1" ht="12.75" x14ac:dyDescent="0.2">
      <c r="A80" s="125"/>
      <c r="B80" s="125"/>
      <c r="C80" s="125"/>
      <c r="D80" s="125"/>
      <c r="E80" s="125"/>
      <c r="F80" s="125"/>
      <c r="G80" s="199"/>
      <c r="H80" s="199"/>
      <c r="I80" s="125"/>
      <c r="J80" s="125"/>
      <c r="K80" s="125"/>
      <c r="L80" s="125"/>
      <c r="M80" s="125"/>
      <c r="N80" s="125"/>
      <c r="O80" s="125"/>
      <c r="P80" s="125"/>
      <c r="Q80" s="65"/>
      <c r="R80" s="65"/>
      <c r="S80" s="65"/>
      <c r="T80" s="65"/>
      <c r="U80" s="65"/>
    </row>
    <row r="81" spans="1:21" s="66" customFormat="1" ht="12.75" x14ac:dyDescent="0.2">
      <c r="A81" s="125"/>
      <c r="B81" s="125"/>
      <c r="C81" s="125"/>
      <c r="D81" s="125"/>
      <c r="E81" s="125"/>
      <c r="F81" s="125"/>
      <c r="G81" s="199"/>
      <c r="H81" s="199"/>
      <c r="I81" s="125"/>
      <c r="J81" s="125"/>
      <c r="K81" s="125"/>
      <c r="L81" s="125"/>
      <c r="M81" s="125"/>
      <c r="N81" s="125"/>
      <c r="O81" s="125"/>
      <c r="P81" s="125"/>
      <c r="Q81" s="65"/>
      <c r="R81" s="65"/>
      <c r="S81" s="65"/>
      <c r="T81" s="65"/>
      <c r="U81" s="65"/>
    </row>
    <row r="82" spans="1:21" s="66" customFormat="1" ht="12.75" x14ac:dyDescent="0.2">
      <c r="A82" s="125"/>
      <c r="B82" s="125"/>
      <c r="C82" s="125"/>
      <c r="D82" s="125"/>
      <c r="E82" s="125"/>
      <c r="F82" s="125"/>
      <c r="G82" s="199"/>
      <c r="H82" s="199"/>
      <c r="I82" s="125"/>
      <c r="J82" s="125"/>
      <c r="K82" s="125"/>
      <c r="L82" s="125"/>
      <c r="M82" s="125"/>
      <c r="N82" s="125"/>
      <c r="O82" s="125"/>
      <c r="P82" s="125"/>
      <c r="Q82" s="65"/>
      <c r="R82" s="65"/>
      <c r="S82" s="65"/>
      <c r="T82" s="65"/>
      <c r="U82" s="65"/>
    </row>
    <row r="83" spans="1:21" s="66" customFormat="1" ht="12.75" x14ac:dyDescent="0.2">
      <c r="A83" s="125"/>
      <c r="B83" s="125"/>
      <c r="C83" s="125"/>
      <c r="D83" s="125"/>
      <c r="E83" s="125"/>
      <c r="F83" s="125"/>
      <c r="G83" s="199"/>
      <c r="H83" s="199"/>
      <c r="I83" s="125"/>
      <c r="J83" s="125"/>
      <c r="K83" s="125"/>
      <c r="L83" s="125"/>
      <c r="M83" s="125"/>
      <c r="N83" s="125"/>
      <c r="O83" s="125"/>
      <c r="P83" s="125"/>
      <c r="Q83" s="65"/>
      <c r="R83" s="65"/>
      <c r="S83" s="65"/>
      <c r="T83" s="65"/>
      <c r="U83" s="65"/>
    </row>
    <row r="84" spans="1:21" s="66" customFormat="1" ht="12.75" x14ac:dyDescent="0.2">
      <c r="A84" s="125"/>
      <c r="B84" s="125"/>
      <c r="C84" s="125"/>
      <c r="D84" s="125"/>
      <c r="E84" s="125"/>
      <c r="F84" s="125"/>
      <c r="G84" s="199"/>
      <c r="H84" s="199"/>
      <c r="I84" s="125"/>
      <c r="J84" s="125"/>
      <c r="K84" s="125"/>
      <c r="L84" s="125"/>
      <c r="M84" s="125"/>
      <c r="N84" s="125"/>
      <c r="O84" s="125"/>
      <c r="P84" s="125"/>
      <c r="Q84" s="65"/>
      <c r="R84" s="65"/>
      <c r="S84" s="65"/>
      <c r="T84" s="65"/>
      <c r="U84" s="65"/>
    </row>
    <row r="85" spans="1:21" s="66" customFormat="1" ht="12.75" x14ac:dyDescent="0.2">
      <c r="A85" s="125"/>
      <c r="B85" s="125"/>
      <c r="C85" s="125"/>
      <c r="D85" s="125"/>
      <c r="E85" s="125"/>
      <c r="F85" s="125"/>
      <c r="G85" s="199"/>
      <c r="H85" s="199"/>
      <c r="I85" s="125"/>
      <c r="J85" s="125"/>
      <c r="K85" s="125"/>
      <c r="L85" s="125"/>
      <c r="M85" s="125"/>
      <c r="N85" s="125"/>
      <c r="O85" s="125"/>
      <c r="P85" s="125"/>
      <c r="Q85" s="65"/>
      <c r="R85" s="65"/>
      <c r="S85" s="65"/>
      <c r="T85" s="65"/>
      <c r="U85" s="65"/>
    </row>
    <row r="86" spans="1:21" s="66" customFormat="1" ht="12.75" x14ac:dyDescent="0.2">
      <c r="A86" s="125"/>
      <c r="B86" s="125"/>
      <c r="C86" s="125"/>
      <c r="D86" s="125"/>
      <c r="E86" s="125"/>
      <c r="F86" s="125"/>
      <c r="G86" s="199"/>
      <c r="H86" s="199"/>
      <c r="I86" s="125"/>
      <c r="J86" s="125"/>
      <c r="K86" s="125"/>
      <c r="L86" s="125"/>
      <c r="M86" s="125"/>
      <c r="N86" s="125"/>
      <c r="O86" s="125"/>
      <c r="P86" s="125"/>
      <c r="Q86" s="65"/>
      <c r="R86" s="65"/>
      <c r="S86" s="65"/>
      <c r="T86" s="65"/>
      <c r="U86" s="65"/>
    </row>
    <row r="87" spans="1:21" s="66" customFormat="1" ht="12.75" x14ac:dyDescent="0.2">
      <c r="A87" s="125"/>
      <c r="B87" s="125"/>
      <c r="C87" s="125"/>
      <c r="D87" s="125"/>
      <c r="E87" s="125"/>
      <c r="F87" s="125"/>
      <c r="G87" s="199"/>
      <c r="H87" s="199"/>
      <c r="I87" s="125"/>
      <c r="J87" s="125"/>
      <c r="K87" s="125"/>
      <c r="L87" s="125"/>
      <c r="M87" s="125"/>
      <c r="N87" s="125"/>
      <c r="O87" s="125"/>
      <c r="P87" s="125"/>
      <c r="Q87" s="65"/>
      <c r="R87" s="65"/>
      <c r="S87" s="65"/>
      <c r="T87" s="65"/>
      <c r="U87" s="65"/>
    </row>
    <row r="88" spans="1:21" s="66" customFormat="1" ht="12.75" x14ac:dyDescent="0.2">
      <c r="A88" s="125"/>
      <c r="B88" s="125"/>
      <c r="C88" s="125"/>
      <c r="D88" s="125"/>
      <c r="E88" s="125"/>
      <c r="F88" s="125"/>
      <c r="G88" s="199"/>
      <c r="H88" s="199"/>
      <c r="I88" s="125"/>
      <c r="J88" s="125"/>
      <c r="K88" s="125"/>
      <c r="L88" s="125"/>
      <c r="M88" s="125"/>
      <c r="N88" s="125"/>
      <c r="O88" s="125"/>
      <c r="P88" s="125"/>
      <c r="Q88" s="65"/>
      <c r="R88" s="65"/>
      <c r="S88" s="65"/>
      <c r="T88" s="65"/>
      <c r="U88" s="65"/>
    </row>
    <row r="89" spans="1:21" ht="12.75" x14ac:dyDescent="0.2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</row>
    <row r="90" spans="1:21" ht="12.75" x14ac:dyDescent="0.2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</row>
    <row r="91" spans="1:21" ht="12.75" x14ac:dyDescent="0.2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</row>
    <row r="92" spans="1:21" ht="12.75" x14ac:dyDescent="0.2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</row>
    <row r="93" spans="1:21" ht="12.75" x14ac:dyDescent="0.2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</row>
    <row r="94" spans="1:21" ht="12.75" x14ac:dyDescent="0.2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</row>
    <row r="95" spans="1:21" ht="12.75" x14ac:dyDescent="0.2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</row>
    <row r="96" spans="1:21" ht="12.75" x14ac:dyDescent="0.2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</row>
    <row r="97" spans="1:16" ht="12.75" x14ac:dyDescent="0.2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</row>
    <row r="98" spans="1:16" ht="12.75" x14ac:dyDescent="0.2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</row>
    <row r="99" spans="1:16" ht="12.75" x14ac:dyDescent="0.2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</row>
    <row r="100" spans="1:16" ht="12.75" x14ac:dyDescent="0.2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</row>
    <row r="101" spans="1:16" ht="12.75" x14ac:dyDescent="0.2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</row>
    <row r="102" spans="1:16" ht="12.75" x14ac:dyDescent="0.2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</row>
    <row r="103" spans="1:16" ht="12.75" x14ac:dyDescent="0.2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</row>
    <row r="276" spans="1:21" s="66" customFormat="1" ht="24" customHeight="1" x14ac:dyDescent="0.2">
      <c r="A276" s="77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 t="s">
        <v>124</v>
      </c>
      <c r="S276" s="73"/>
      <c r="T276" s="73"/>
      <c r="U276" s="73"/>
    </row>
  </sheetData>
  <mergeCells count="50">
    <mergeCell ref="O26:O27"/>
    <mergeCell ref="P26:P27"/>
    <mergeCell ref="A43:P43"/>
    <mergeCell ref="E26:E27"/>
    <mergeCell ref="F26:F27"/>
    <mergeCell ref="H26:I26"/>
    <mergeCell ref="J26:K26"/>
    <mergeCell ref="L26:M26"/>
    <mergeCell ref="N26:N27"/>
    <mergeCell ref="O11:O12"/>
    <mergeCell ref="O17:O18"/>
    <mergeCell ref="P17:P18"/>
    <mergeCell ref="A24:P24"/>
    <mergeCell ref="A25:A27"/>
    <mergeCell ref="B25:B27"/>
    <mergeCell ref="C25:F25"/>
    <mergeCell ref="G25:G27"/>
    <mergeCell ref="H25:P25"/>
    <mergeCell ref="C26:C27"/>
    <mergeCell ref="D26:D27"/>
    <mergeCell ref="E17:E18"/>
    <mergeCell ref="F17:F18"/>
    <mergeCell ref="H17:I17"/>
    <mergeCell ref="J17:K17"/>
    <mergeCell ref="L17:M17"/>
    <mergeCell ref="A15:P15"/>
    <mergeCell ref="A16:A18"/>
    <mergeCell ref="B16:B18"/>
    <mergeCell ref="C16:F16"/>
    <mergeCell ref="G16:G18"/>
    <mergeCell ref="H16:P16"/>
    <mergeCell ref="C17:C18"/>
    <mergeCell ref="D17:D18"/>
    <mergeCell ref="N17:N18"/>
    <mergeCell ref="A8:P8"/>
    <mergeCell ref="A9:P9"/>
    <mergeCell ref="A10:A12"/>
    <mergeCell ref="B10:B12"/>
    <mergeCell ref="C10:F10"/>
    <mergeCell ref="G10:G12"/>
    <mergeCell ref="H10:P10"/>
    <mergeCell ref="C11:C12"/>
    <mergeCell ref="D11:D12"/>
    <mergeCell ref="E11:E12"/>
    <mergeCell ref="P11:P12"/>
    <mergeCell ref="F11:F12"/>
    <mergeCell ref="H11:I11"/>
    <mergeCell ref="J11:K11"/>
    <mergeCell ref="L11:M11"/>
    <mergeCell ref="N11:N12"/>
  </mergeCells>
  <printOptions horizontalCentered="1" verticalCentered="1"/>
  <pageMargins left="0.25" right="0.25" top="0.75" bottom="0.75" header="0.3" footer="0.3"/>
  <pageSetup scale="89" fitToWidth="0" fitToHeight="0" orientation="landscape" r:id="rId1"/>
  <rowBreaks count="1" manualBreakCount="1">
    <brk id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6"/>
  <sheetViews>
    <sheetView topLeftCell="A25" zoomScale="80" zoomScaleNormal="80" workbookViewId="0">
      <selection activeCell="S19" sqref="S19"/>
    </sheetView>
  </sheetViews>
  <sheetFormatPr baseColWidth="10" defaultColWidth="14.42578125" defaultRowHeight="31.5" customHeight="1" x14ac:dyDescent="0.2"/>
  <cols>
    <col min="1" max="1" width="25.5703125" style="8" customWidth="1"/>
    <col min="2" max="2" width="21.85546875" style="8" customWidth="1"/>
    <col min="3" max="3" width="13.5703125" style="9" bestFit="1" customWidth="1"/>
    <col min="4" max="4" width="11.42578125" style="78" bestFit="1" customWidth="1"/>
    <col min="5" max="5" width="11.5703125" style="9" customWidth="1"/>
    <col min="6" max="6" width="12.28515625" style="8" customWidth="1"/>
    <col min="7" max="7" width="13.140625" style="8" customWidth="1"/>
    <col min="8" max="15" width="6.7109375" style="8" customWidth="1"/>
    <col min="16" max="16" width="9" style="8" customWidth="1"/>
    <col min="17" max="17" width="12" style="8" customWidth="1"/>
    <col min="18" max="18" width="8.85546875" style="8" customWidth="1"/>
    <col min="19" max="19" width="9.140625" style="8" customWidth="1"/>
    <col min="20" max="22" width="12" style="8" customWidth="1"/>
    <col min="23" max="23" width="14.42578125" style="8" customWidth="1"/>
    <col min="24" max="16384" width="14.42578125" style="8"/>
  </cols>
  <sheetData>
    <row r="1" spans="1:22" ht="31.5" hidden="1" customHeight="1" thickBot="1" x14ac:dyDescent="0.25"/>
    <row r="2" spans="1:22" ht="15.75" x14ac:dyDescent="0.25">
      <c r="A2" s="160" t="s">
        <v>58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222"/>
      <c r="Q2" s="10"/>
      <c r="R2" s="10"/>
    </row>
    <row r="3" spans="1:22" ht="15.75" x14ac:dyDescent="0.25">
      <c r="A3" s="160" t="s">
        <v>90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222"/>
      <c r="Q3" s="10"/>
      <c r="R3" s="10"/>
    </row>
    <row r="4" spans="1:22" ht="15.75" x14ac:dyDescent="0.25">
      <c r="A4" s="160" t="s">
        <v>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222"/>
      <c r="Q4" s="10"/>
      <c r="R4" s="10"/>
    </row>
    <row r="5" spans="1:22" ht="15.75" x14ac:dyDescent="0.25">
      <c r="A5" s="160" t="s">
        <v>2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222"/>
    </row>
    <row r="6" spans="1:22" customFormat="1" ht="15.75" x14ac:dyDescent="0.25">
      <c r="A6" s="160" t="s">
        <v>3</v>
      </c>
      <c r="B6" s="160"/>
      <c r="C6" s="160"/>
      <c r="D6" s="160"/>
      <c r="E6" s="160"/>
      <c r="F6" s="160"/>
      <c r="G6" s="160"/>
      <c r="H6" s="160"/>
      <c r="I6" s="160" t="s">
        <v>4</v>
      </c>
      <c r="J6" s="160"/>
      <c r="K6" s="160"/>
      <c r="L6" s="160"/>
      <c r="M6" s="160"/>
      <c r="N6" s="160"/>
      <c r="O6" s="160"/>
      <c r="P6" s="222"/>
      <c r="Q6" s="8"/>
      <c r="R6" s="8"/>
      <c r="S6" s="8"/>
      <c r="T6" s="8"/>
      <c r="U6" s="8"/>
      <c r="V6" s="8"/>
    </row>
    <row r="7" spans="1:22" customFormat="1" ht="15.75" x14ac:dyDescent="0.25">
      <c r="A7" s="160" t="s">
        <v>5</v>
      </c>
      <c r="B7" s="160"/>
      <c r="C7" s="160"/>
      <c r="D7" s="160"/>
      <c r="E7" s="160"/>
      <c r="F7" s="160"/>
      <c r="G7" s="160"/>
      <c r="H7" s="160"/>
      <c r="I7" s="160" t="s">
        <v>281</v>
      </c>
      <c r="J7" s="160"/>
      <c r="K7" s="160"/>
      <c r="L7" s="160"/>
      <c r="M7" s="160"/>
      <c r="N7" s="160"/>
      <c r="O7" s="160"/>
      <c r="P7" s="222"/>
      <c r="Q7" s="8"/>
      <c r="R7" s="8"/>
      <c r="S7" s="8"/>
      <c r="T7" s="8"/>
      <c r="U7" s="8"/>
      <c r="V7" s="8"/>
    </row>
    <row r="8" spans="1:22" customFormat="1" ht="12.75" x14ac:dyDescent="0.2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8"/>
      <c r="R8" s="8"/>
      <c r="S8" s="8"/>
      <c r="T8" s="8"/>
      <c r="U8" s="8"/>
      <c r="V8" s="8"/>
    </row>
    <row r="9" spans="1:22" customFormat="1" ht="12.75" x14ac:dyDescent="0.2">
      <c r="A9" s="223" t="s">
        <v>125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8"/>
      <c r="R9" s="8"/>
      <c r="S9" s="8"/>
      <c r="T9" s="8"/>
      <c r="U9" s="8"/>
      <c r="V9" s="8"/>
    </row>
    <row r="10" spans="1:22" s="1" customFormat="1" ht="12.75" x14ac:dyDescent="0.2">
      <c r="A10" s="163" t="s">
        <v>7</v>
      </c>
      <c r="B10" s="163" t="s">
        <v>8</v>
      </c>
      <c r="C10" s="163" t="s">
        <v>9</v>
      </c>
      <c r="D10" s="163"/>
      <c r="E10" s="163"/>
      <c r="F10" s="163"/>
      <c r="G10" s="163" t="s">
        <v>10</v>
      </c>
      <c r="H10" s="163" t="s">
        <v>11</v>
      </c>
      <c r="I10" s="163"/>
      <c r="J10" s="163"/>
      <c r="K10" s="163"/>
      <c r="L10" s="163"/>
      <c r="M10" s="163"/>
      <c r="N10" s="163"/>
      <c r="O10" s="163"/>
      <c r="P10" s="163"/>
    </row>
    <row r="11" spans="1:22" s="1" customFormat="1" ht="12.75" x14ac:dyDescent="0.2">
      <c r="A11" s="163"/>
      <c r="B11" s="163"/>
      <c r="C11" s="224" t="s">
        <v>266</v>
      </c>
      <c r="D11" s="225" t="s">
        <v>267</v>
      </c>
      <c r="E11" s="224" t="s">
        <v>268</v>
      </c>
      <c r="F11" s="226" t="s">
        <v>271</v>
      </c>
      <c r="G11" s="163"/>
      <c r="H11" s="226" t="s">
        <v>266</v>
      </c>
      <c r="I11" s="226"/>
      <c r="J11" s="226" t="s">
        <v>267</v>
      </c>
      <c r="K11" s="226"/>
      <c r="L11" s="226" t="s">
        <v>268</v>
      </c>
      <c r="M11" s="226"/>
      <c r="N11" s="226" t="s">
        <v>12</v>
      </c>
      <c r="O11" s="226" t="s">
        <v>13</v>
      </c>
      <c r="P11" s="163" t="s">
        <v>270</v>
      </c>
    </row>
    <row r="12" spans="1:22" s="1" customFormat="1" ht="12.75" x14ac:dyDescent="0.2">
      <c r="A12" s="163"/>
      <c r="B12" s="163"/>
      <c r="C12" s="224"/>
      <c r="D12" s="225"/>
      <c r="E12" s="224"/>
      <c r="F12" s="226"/>
      <c r="G12" s="163"/>
      <c r="H12" s="227" t="s">
        <v>14</v>
      </c>
      <c r="I12" s="227" t="s">
        <v>15</v>
      </c>
      <c r="J12" s="227" t="s">
        <v>14</v>
      </c>
      <c r="K12" s="227" t="s">
        <v>15</v>
      </c>
      <c r="L12" s="227" t="s">
        <v>14</v>
      </c>
      <c r="M12" s="227" t="s">
        <v>15</v>
      </c>
      <c r="N12" s="226"/>
      <c r="O12" s="226"/>
      <c r="P12" s="163"/>
    </row>
    <row r="13" spans="1:22" s="11" customFormat="1" ht="26.25" x14ac:dyDescent="0.25">
      <c r="A13" s="204" t="s">
        <v>126</v>
      </c>
      <c r="B13" s="204" t="s">
        <v>127</v>
      </c>
      <c r="C13" s="205">
        <v>816</v>
      </c>
      <c r="D13" s="206">
        <v>648</v>
      </c>
      <c r="E13" s="205">
        <v>889</v>
      </c>
      <c r="F13" s="165">
        <f t="shared" ref="F13:F24" si="0">SUM(C13:E13)</f>
        <v>2353</v>
      </c>
      <c r="G13" s="204" t="s">
        <v>18</v>
      </c>
      <c r="H13" s="165">
        <v>720</v>
      </c>
      <c r="I13" s="165">
        <v>31</v>
      </c>
      <c r="J13" s="165">
        <v>483</v>
      </c>
      <c r="K13" s="165">
        <v>23</v>
      </c>
      <c r="L13" s="165">
        <v>495</v>
      </c>
      <c r="M13" s="165">
        <v>33</v>
      </c>
      <c r="N13" s="165">
        <f t="shared" ref="N13:N24" si="1">SUM(H13,J13,L13)</f>
        <v>1698</v>
      </c>
      <c r="O13" s="165">
        <f t="shared" ref="O13:O24" si="2">SUM(I13,K13,M13)</f>
        <v>87</v>
      </c>
      <c r="P13" s="165">
        <f>SUM(H13:M13)</f>
        <v>1785</v>
      </c>
    </row>
    <row r="14" spans="1:22" s="11" customFormat="1" ht="15" x14ac:dyDescent="0.25">
      <c r="A14" s="204" t="s">
        <v>45</v>
      </c>
      <c r="B14" s="204" t="s">
        <v>128</v>
      </c>
      <c r="C14" s="207">
        <v>349</v>
      </c>
      <c r="D14" s="206">
        <v>408</v>
      </c>
      <c r="E14" s="205">
        <v>467</v>
      </c>
      <c r="F14" s="165">
        <f t="shared" si="0"/>
        <v>1224</v>
      </c>
      <c r="G14" s="204" t="s">
        <v>18</v>
      </c>
      <c r="H14" s="204">
        <v>303</v>
      </c>
      <c r="I14" s="165">
        <v>46</v>
      </c>
      <c r="J14" s="165">
        <v>356</v>
      </c>
      <c r="K14" s="165">
        <v>40</v>
      </c>
      <c r="L14" s="165">
        <v>434</v>
      </c>
      <c r="M14" s="165">
        <v>34</v>
      </c>
      <c r="N14" s="165">
        <f t="shared" si="1"/>
        <v>1093</v>
      </c>
      <c r="O14" s="165">
        <f t="shared" si="2"/>
        <v>120</v>
      </c>
      <c r="P14" s="165">
        <f>SUM(H14:M14)</f>
        <v>1213</v>
      </c>
    </row>
    <row r="15" spans="1:22" s="11" customFormat="1" ht="15" x14ac:dyDescent="0.25">
      <c r="A15" s="204" t="s">
        <v>45</v>
      </c>
      <c r="B15" s="204" t="s">
        <v>129</v>
      </c>
      <c r="C15" s="205">
        <v>1043</v>
      </c>
      <c r="D15" s="206">
        <v>1645</v>
      </c>
      <c r="E15" s="205">
        <v>1246</v>
      </c>
      <c r="F15" s="165">
        <f t="shared" si="0"/>
        <v>3934</v>
      </c>
      <c r="G15" s="204" t="s">
        <v>18</v>
      </c>
      <c r="H15" s="205">
        <v>1106</v>
      </c>
      <c r="I15" s="207">
        <v>47</v>
      </c>
      <c r="J15" s="208">
        <v>1347</v>
      </c>
      <c r="K15" s="165">
        <v>118</v>
      </c>
      <c r="L15" s="165">
        <v>1121</v>
      </c>
      <c r="M15" s="165">
        <v>40</v>
      </c>
      <c r="N15" s="165">
        <f t="shared" si="1"/>
        <v>3574</v>
      </c>
      <c r="O15" s="165">
        <f t="shared" si="2"/>
        <v>205</v>
      </c>
      <c r="P15" s="165">
        <f>SUM(J15:M15)</f>
        <v>2626</v>
      </c>
    </row>
    <row r="16" spans="1:22" s="11" customFormat="1" ht="26.25" x14ac:dyDescent="0.25">
      <c r="A16" s="204" t="s">
        <v>45</v>
      </c>
      <c r="B16" s="204" t="s">
        <v>130</v>
      </c>
      <c r="C16" s="205">
        <v>73</v>
      </c>
      <c r="D16" s="206">
        <v>4106</v>
      </c>
      <c r="E16" s="205">
        <v>5261</v>
      </c>
      <c r="F16" s="165">
        <f t="shared" si="0"/>
        <v>9440</v>
      </c>
      <c r="G16" s="204" t="s">
        <v>18</v>
      </c>
      <c r="H16" s="204">
        <v>23</v>
      </c>
      <c r="I16" s="165">
        <v>4</v>
      </c>
      <c r="J16" s="165">
        <v>3956</v>
      </c>
      <c r="K16" s="165">
        <v>84</v>
      </c>
      <c r="L16" s="165">
        <v>5106</v>
      </c>
      <c r="M16" s="165">
        <v>79</v>
      </c>
      <c r="N16" s="165">
        <f t="shared" si="1"/>
        <v>9085</v>
      </c>
      <c r="O16" s="165">
        <f t="shared" si="2"/>
        <v>167</v>
      </c>
      <c r="P16" s="165">
        <f t="shared" ref="P16:P24" si="3">SUM(H16:M16)</f>
        <v>9252</v>
      </c>
    </row>
    <row r="17" spans="1:22" s="11" customFormat="1" ht="15" x14ac:dyDescent="0.25">
      <c r="A17" s="204" t="s">
        <v>45</v>
      </c>
      <c r="B17" s="204" t="s">
        <v>131</v>
      </c>
      <c r="C17" s="205"/>
      <c r="D17" s="206"/>
      <c r="E17" s="205"/>
      <c r="F17" s="165">
        <f t="shared" si="0"/>
        <v>0</v>
      </c>
      <c r="G17" s="204" t="s">
        <v>18</v>
      </c>
      <c r="H17" s="204"/>
      <c r="I17" s="165"/>
      <c r="J17" s="165"/>
      <c r="K17" s="165"/>
      <c r="L17" s="165"/>
      <c r="M17" s="165"/>
      <c r="N17" s="165">
        <f t="shared" si="1"/>
        <v>0</v>
      </c>
      <c r="O17" s="165">
        <f t="shared" si="2"/>
        <v>0</v>
      </c>
      <c r="P17" s="165">
        <f t="shared" si="3"/>
        <v>0</v>
      </c>
    </row>
    <row r="18" spans="1:22" s="11" customFormat="1" ht="15" x14ac:dyDescent="0.25">
      <c r="A18" s="204" t="s">
        <v>45</v>
      </c>
      <c r="B18" s="204" t="s">
        <v>132</v>
      </c>
      <c r="C18" s="205">
        <v>89</v>
      </c>
      <c r="D18" s="206">
        <v>184</v>
      </c>
      <c r="E18" s="205">
        <v>84</v>
      </c>
      <c r="F18" s="165">
        <f t="shared" si="0"/>
        <v>357</v>
      </c>
      <c r="G18" s="204" t="s">
        <v>133</v>
      </c>
      <c r="H18" s="204">
        <v>12</v>
      </c>
      <c r="I18" s="165">
        <v>0</v>
      </c>
      <c r="J18" s="165">
        <v>39</v>
      </c>
      <c r="K18" s="165">
        <v>17</v>
      </c>
      <c r="L18" s="165">
        <v>33</v>
      </c>
      <c r="M18" s="165">
        <v>0</v>
      </c>
      <c r="N18" s="165">
        <f t="shared" si="1"/>
        <v>84</v>
      </c>
      <c r="O18" s="165">
        <f t="shared" si="2"/>
        <v>17</v>
      </c>
      <c r="P18" s="165">
        <f t="shared" si="3"/>
        <v>101</v>
      </c>
    </row>
    <row r="19" spans="1:22" s="11" customFormat="1" ht="15" x14ac:dyDescent="0.25">
      <c r="A19" s="204" t="s">
        <v>45</v>
      </c>
      <c r="B19" s="204" t="s">
        <v>134</v>
      </c>
      <c r="C19" s="205">
        <v>465</v>
      </c>
      <c r="D19" s="206">
        <v>633</v>
      </c>
      <c r="E19" s="205">
        <v>644</v>
      </c>
      <c r="F19" s="165">
        <f t="shared" si="0"/>
        <v>1742</v>
      </c>
      <c r="G19" s="204" t="s">
        <v>18</v>
      </c>
      <c r="H19" s="204">
        <v>402</v>
      </c>
      <c r="I19" s="165">
        <v>56</v>
      </c>
      <c r="J19" s="165">
        <v>375</v>
      </c>
      <c r="K19" s="165">
        <v>74</v>
      </c>
      <c r="L19" s="165">
        <v>493</v>
      </c>
      <c r="M19" s="165">
        <v>27</v>
      </c>
      <c r="N19" s="165">
        <f t="shared" si="1"/>
        <v>1270</v>
      </c>
      <c r="O19" s="165">
        <f t="shared" si="2"/>
        <v>157</v>
      </c>
      <c r="P19" s="165">
        <f t="shared" si="3"/>
        <v>1427</v>
      </c>
    </row>
    <row r="20" spans="1:22" s="11" customFormat="1" ht="26.25" x14ac:dyDescent="0.25">
      <c r="A20" s="204" t="s">
        <v>135</v>
      </c>
      <c r="B20" s="204" t="s">
        <v>127</v>
      </c>
      <c r="C20" s="205">
        <v>196</v>
      </c>
      <c r="D20" s="206">
        <v>164</v>
      </c>
      <c r="E20" s="205">
        <v>164</v>
      </c>
      <c r="F20" s="165">
        <f t="shared" si="0"/>
        <v>524</v>
      </c>
      <c r="G20" s="204" t="s">
        <v>18</v>
      </c>
      <c r="H20" s="204">
        <v>186</v>
      </c>
      <c r="I20" s="165">
        <v>10</v>
      </c>
      <c r="J20" s="165">
        <v>156</v>
      </c>
      <c r="K20" s="165">
        <v>8</v>
      </c>
      <c r="L20" s="165">
        <v>356</v>
      </c>
      <c r="M20" s="165">
        <v>8</v>
      </c>
      <c r="N20" s="165">
        <f t="shared" si="1"/>
        <v>698</v>
      </c>
      <c r="O20" s="165">
        <f t="shared" si="2"/>
        <v>26</v>
      </c>
      <c r="P20" s="165">
        <f t="shared" si="3"/>
        <v>724</v>
      </c>
    </row>
    <row r="21" spans="1:22" customFormat="1" ht="15" x14ac:dyDescent="0.25">
      <c r="A21" s="164" t="s">
        <v>60</v>
      </c>
      <c r="B21" s="164" t="s">
        <v>136</v>
      </c>
      <c r="C21" s="167"/>
      <c r="D21" s="209"/>
      <c r="E21" s="167"/>
      <c r="F21" s="166">
        <f t="shared" si="0"/>
        <v>0</v>
      </c>
      <c r="G21" s="164" t="s">
        <v>18</v>
      </c>
      <c r="H21" s="166"/>
      <c r="I21" s="166"/>
      <c r="J21" s="165"/>
      <c r="K21" s="165"/>
      <c r="L21" s="166"/>
      <c r="M21" s="166"/>
      <c r="N21" s="165">
        <f t="shared" si="1"/>
        <v>0</v>
      </c>
      <c r="O21" s="165">
        <f t="shared" si="2"/>
        <v>0</v>
      </c>
      <c r="P21" s="166">
        <f t="shared" si="3"/>
        <v>0</v>
      </c>
      <c r="Q21" s="8"/>
      <c r="R21" s="8"/>
      <c r="S21" s="8"/>
      <c r="T21" s="8"/>
      <c r="U21" s="8"/>
      <c r="V21" s="8"/>
    </row>
    <row r="22" spans="1:22" customFormat="1" ht="15" x14ac:dyDescent="0.25">
      <c r="A22" s="164" t="s">
        <v>60</v>
      </c>
      <c r="B22" s="164" t="s">
        <v>103</v>
      </c>
      <c r="C22" s="167">
        <v>1</v>
      </c>
      <c r="D22" s="209">
        <v>1</v>
      </c>
      <c r="E22" s="167">
        <v>3</v>
      </c>
      <c r="F22" s="166">
        <f t="shared" si="0"/>
        <v>5</v>
      </c>
      <c r="G22" s="164" t="s">
        <v>18</v>
      </c>
      <c r="H22" s="166">
        <v>17</v>
      </c>
      <c r="I22" s="166">
        <v>0</v>
      </c>
      <c r="J22" s="165">
        <v>13</v>
      </c>
      <c r="K22" s="165">
        <v>10</v>
      </c>
      <c r="L22" s="166">
        <v>100</v>
      </c>
      <c r="M22" s="166">
        <v>24</v>
      </c>
      <c r="N22" s="165">
        <f t="shared" si="1"/>
        <v>130</v>
      </c>
      <c r="O22" s="165">
        <f t="shared" si="2"/>
        <v>34</v>
      </c>
      <c r="P22" s="166">
        <f t="shared" si="3"/>
        <v>164</v>
      </c>
      <c r="Q22" s="8"/>
      <c r="R22" s="8"/>
      <c r="S22" s="8"/>
      <c r="T22" s="8"/>
      <c r="U22" s="8"/>
      <c r="V22" s="8"/>
    </row>
    <row r="23" spans="1:22" customFormat="1" ht="15" x14ac:dyDescent="0.25">
      <c r="A23" s="164" t="s">
        <v>60</v>
      </c>
      <c r="B23" s="164" t="s">
        <v>137</v>
      </c>
      <c r="C23" s="167"/>
      <c r="D23" s="209"/>
      <c r="E23" s="167"/>
      <c r="F23" s="166">
        <f t="shared" si="0"/>
        <v>0</v>
      </c>
      <c r="G23" s="164" t="s">
        <v>18</v>
      </c>
      <c r="H23" s="164"/>
      <c r="I23" s="166"/>
      <c r="J23" s="165"/>
      <c r="K23" s="165"/>
      <c r="L23" s="166"/>
      <c r="M23" s="166"/>
      <c r="N23" s="165">
        <f t="shared" si="1"/>
        <v>0</v>
      </c>
      <c r="O23" s="165">
        <f t="shared" si="2"/>
        <v>0</v>
      </c>
      <c r="P23" s="166">
        <f t="shared" si="3"/>
        <v>0</v>
      </c>
      <c r="Q23" s="8"/>
      <c r="R23" s="8"/>
      <c r="S23" s="8"/>
      <c r="T23" s="8"/>
      <c r="U23" s="8"/>
      <c r="V23" s="8"/>
    </row>
    <row r="24" spans="1:22" customFormat="1" ht="15" x14ac:dyDescent="0.2">
      <c r="A24" s="164" t="s">
        <v>60</v>
      </c>
      <c r="B24" s="164" t="s">
        <v>138</v>
      </c>
      <c r="C24" s="210">
        <v>0</v>
      </c>
      <c r="D24" s="211">
        <v>0</v>
      </c>
      <c r="E24" s="210">
        <v>3</v>
      </c>
      <c r="F24" s="228">
        <f t="shared" si="0"/>
        <v>3</v>
      </c>
      <c r="G24" s="212" t="s">
        <v>18</v>
      </c>
      <c r="H24" s="166">
        <v>0</v>
      </c>
      <c r="I24" s="166">
        <v>0</v>
      </c>
      <c r="J24" s="165">
        <v>0</v>
      </c>
      <c r="K24" s="165">
        <v>0</v>
      </c>
      <c r="L24" s="166">
        <v>71</v>
      </c>
      <c r="M24" s="166">
        <v>6</v>
      </c>
      <c r="N24" s="165">
        <f t="shared" si="1"/>
        <v>71</v>
      </c>
      <c r="O24" s="165">
        <f t="shared" si="2"/>
        <v>6</v>
      </c>
      <c r="P24" s="166">
        <f t="shared" si="3"/>
        <v>77</v>
      </c>
      <c r="Q24" s="8"/>
      <c r="R24" s="8"/>
      <c r="S24" s="8"/>
      <c r="T24" s="8"/>
      <c r="U24" s="8"/>
      <c r="V24" s="8"/>
    </row>
    <row r="25" spans="1:22" customFormat="1" ht="12.75" x14ac:dyDescent="0.2">
      <c r="A25" s="162" t="s">
        <v>139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8"/>
      <c r="R25" s="8"/>
      <c r="S25" s="8"/>
      <c r="T25" s="8"/>
      <c r="U25" s="8"/>
      <c r="V25" s="8"/>
    </row>
    <row r="26" spans="1:22" customFormat="1" ht="12.75" x14ac:dyDescent="0.2">
      <c r="A26" s="163" t="s">
        <v>7</v>
      </c>
      <c r="B26" s="163" t="s">
        <v>8</v>
      </c>
      <c r="C26" s="163" t="s">
        <v>9</v>
      </c>
      <c r="D26" s="163"/>
      <c r="E26" s="163"/>
      <c r="F26" s="163"/>
      <c r="G26" s="163" t="s">
        <v>10</v>
      </c>
      <c r="H26" s="163" t="s">
        <v>11</v>
      </c>
      <c r="I26" s="163"/>
      <c r="J26" s="163"/>
      <c r="K26" s="163"/>
      <c r="L26" s="163"/>
      <c r="M26" s="163"/>
      <c r="N26" s="163"/>
      <c r="O26" s="163"/>
      <c r="P26" s="163"/>
      <c r="Q26" s="8"/>
      <c r="R26" s="8"/>
      <c r="S26" s="8"/>
      <c r="T26" s="8"/>
      <c r="U26" s="8"/>
      <c r="V26" s="8"/>
    </row>
    <row r="27" spans="1:22" customFormat="1" ht="12.75" x14ac:dyDescent="0.2">
      <c r="A27" s="163"/>
      <c r="B27" s="163"/>
      <c r="C27" s="224" t="s">
        <v>266</v>
      </c>
      <c r="D27" s="225" t="s">
        <v>267</v>
      </c>
      <c r="E27" s="224" t="s">
        <v>268</v>
      </c>
      <c r="F27" s="226" t="s">
        <v>271</v>
      </c>
      <c r="G27" s="163"/>
      <c r="H27" s="226" t="s">
        <v>266</v>
      </c>
      <c r="I27" s="226"/>
      <c r="J27" s="226" t="s">
        <v>267</v>
      </c>
      <c r="K27" s="226"/>
      <c r="L27" s="226" t="s">
        <v>268</v>
      </c>
      <c r="M27" s="226"/>
      <c r="N27" s="226" t="s">
        <v>12</v>
      </c>
      <c r="O27" s="226" t="s">
        <v>13</v>
      </c>
      <c r="P27" s="163" t="s">
        <v>270</v>
      </c>
      <c r="Q27" s="8"/>
      <c r="R27" s="8"/>
      <c r="S27" s="8"/>
      <c r="T27" s="8"/>
      <c r="U27" s="8"/>
      <c r="V27" s="8"/>
    </row>
    <row r="28" spans="1:22" customFormat="1" ht="12.75" x14ac:dyDescent="0.2">
      <c r="A28" s="163"/>
      <c r="B28" s="163"/>
      <c r="C28" s="224"/>
      <c r="D28" s="225"/>
      <c r="E28" s="224"/>
      <c r="F28" s="226"/>
      <c r="G28" s="163"/>
      <c r="H28" s="227" t="s">
        <v>14</v>
      </c>
      <c r="I28" s="227" t="s">
        <v>15</v>
      </c>
      <c r="J28" s="227" t="s">
        <v>14</v>
      </c>
      <c r="K28" s="227" t="s">
        <v>15</v>
      </c>
      <c r="L28" s="227" t="s">
        <v>14</v>
      </c>
      <c r="M28" s="227" t="s">
        <v>15</v>
      </c>
      <c r="N28" s="226"/>
      <c r="O28" s="226"/>
      <c r="P28" s="163"/>
      <c r="Q28" s="8"/>
      <c r="R28" s="8"/>
      <c r="S28" s="8"/>
      <c r="T28" s="8"/>
      <c r="U28" s="8"/>
      <c r="V28" s="8"/>
    </row>
    <row r="29" spans="1:22" customFormat="1" ht="39" x14ac:dyDescent="0.25">
      <c r="A29" s="164" t="s">
        <v>140</v>
      </c>
      <c r="B29" s="164" t="s">
        <v>141</v>
      </c>
      <c r="C29" s="213">
        <v>84</v>
      </c>
      <c r="D29" s="214">
        <v>165</v>
      </c>
      <c r="E29" s="214">
        <v>127</v>
      </c>
      <c r="F29" s="168">
        <f t="shared" ref="F29:F57" si="4">SUM(C29:E29)</f>
        <v>376</v>
      </c>
      <c r="G29" s="164" t="s">
        <v>142</v>
      </c>
      <c r="H29" s="166" t="s">
        <v>35</v>
      </c>
      <c r="I29" s="166" t="s">
        <v>35</v>
      </c>
      <c r="J29" s="166" t="s">
        <v>35</v>
      </c>
      <c r="K29" s="166" t="s">
        <v>35</v>
      </c>
      <c r="L29" s="166" t="s">
        <v>35</v>
      </c>
      <c r="M29" s="166" t="s">
        <v>35</v>
      </c>
      <c r="N29" s="166" t="s">
        <v>35</v>
      </c>
      <c r="O29" s="166" t="s">
        <v>35</v>
      </c>
      <c r="P29" s="166" t="s">
        <v>35</v>
      </c>
      <c r="Q29" s="8"/>
      <c r="R29" s="8"/>
      <c r="S29" s="8"/>
      <c r="T29" s="8"/>
      <c r="U29" s="8"/>
      <c r="V29" s="8" t="s">
        <v>143</v>
      </c>
    </row>
    <row r="30" spans="1:22" customFormat="1" ht="39" x14ac:dyDescent="0.25">
      <c r="A30" s="164" t="s">
        <v>144</v>
      </c>
      <c r="B30" s="164" t="s">
        <v>141</v>
      </c>
      <c r="C30" s="213">
        <v>129</v>
      </c>
      <c r="D30" s="214">
        <v>156</v>
      </c>
      <c r="E30" s="214">
        <v>172</v>
      </c>
      <c r="F30" s="168">
        <f t="shared" si="4"/>
        <v>457</v>
      </c>
      <c r="G30" s="164" t="s">
        <v>142</v>
      </c>
      <c r="H30" s="166" t="s">
        <v>35</v>
      </c>
      <c r="I30" s="166" t="s">
        <v>35</v>
      </c>
      <c r="J30" s="166" t="s">
        <v>35</v>
      </c>
      <c r="K30" s="166" t="s">
        <v>35</v>
      </c>
      <c r="L30" s="166" t="s">
        <v>35</v>
      </c>
      <c r="M30" s="166" t="s">
        <v>35</v>
      </c>
      <c r="N30" s="166" t="s">
        <v>35</v>
      </c>
      <c r="O30" s="166" t="s">
        <v>35</v>
      </c>
      <c r="P30" s="166" t="s">
        <v>35</v>
      </c>
      <c r="Q30" s="8"/>
      <c r="R30" s="8"/>
      <c r="S30" s="8"/>
      <c r="T30" s="8"/>
      <c r="U30" s="8"/>
      <c r="V30" s="8"/>
    </row>
    <row r="31" spans="1:22" customFormat="1" ht="26.25" x14ac:dyDescent="0.25">
      <c r="A31" s="164" t="s">
        <v>145</v>
      </c>
      <c r="B31" s="164" t="s">
        <v>141</v>
      </c>
      <c r="C31" s="213">
        <v>318</v>
      </c>
      <c r="D31" s="214">
        <v>221</v>
      </c>
      <c r="E31" s="214">
        <v>325</v>
      </c>
      <c r="F31" s="168">
        <f t="shared" si="4"/>
        <v>864</v>
      </c>
      <c r="G31" s="164" t="s">
        <v>142</v>
      </c>
      <c r="H31" s="166" t="s">
        <v>35</v>
      </c>
      <c r="I31" s="166" t="s">
        <v>35</v>
      </c>
      <c r="J31" s="166" t="s">
        <v>35</v>
      </c>
      <c r="K31" s="166" t="s">
        <v>35</v>
      </c>
      <c r="L31" s="166" t="s">
        <v>35</v>
      </c>
      <c r="M31" s="166" t="s">
        <v>35</v>
      </c>
      <c r="N31" s="166" t="s">
        <v>35</v>
      </c>
      <c r="O31" s="166" t="s">
        <v>35</v>
      </c>
      <c r="P31" s="166" t="s">
        <v>35</v>
      </c>
      <c r="Q31" s="8"/>
      <c r="R31" s="8"/>
      <c r="S31" s="8"/>
      <c r="T31" s="8"/>
      <c r="U31" s="8"/>
      <c r="V31" s="8"/>
    </row>
    <row r="32" spans="1:22" customFormat="1" ht="15" x14ac:dyDescent="0.25">
      <c r="A32" s="164" t="s">
        <v>146</v>
      </c>
      <c r="B32" s="164" t="s">
        <v>147</v>
      </c>
      <c r="C32" s="215">
        <v>280</v>
      </c>
      <c r="D32" s="214">
        <v>292</v>
      </c>
      <c r="E32" s="214">
        <v>300</v>
      </c>
      <c r="F32" s="168">
        <f t="shared" si="4"/>
        <v>872</v>
      </c>
      <c r="G32" s="164" t="s">
        <v>148</v>
      </c>
      <c r="H32" s="166" t="s">
        <v>35</v>
      </c>
      <c r="I32" s="166" t="s">
        <v>35</v>
      </c>
      <c r="J32" s="166" t="s">
        <v>35</v>
      </c>
      <c r="K32" s="166" t="s">
        <v>35</v>
      </c>
      <c r="L32" s="166" t="s">
        <v>35</v>
      </c>
      <c r="M32" s="166" t="s">
        <v>35</v>
      </c>
      <c r="N32" s="166" t="s">
        <v>35</v>
      </c>
      <c r="O32" s="166" t="s">
        <v>35</v>
      </c>
      <c r="P32" s="166" t="s">
        <v>35</v>
      </c>
      <c r="Q32" s="8"/>
      <c r="R32" s="8"/>
      <c r="S32" s="8"/>
      <c r="T32" s="8"/>
      <c r="U32" s="8"/>
      <c r="V32" s="8"/>
    </row>
    <row r="33" spans="1:22" customFormat="1" ht="15" x14ac:dyDescent="0.25">
      <c r="A33" s="164" t="s">
        <v>149</v>
      </c>
      <c r="B33" s="164" t="s">
        <v>147</v>
      </c>
      <c r="C33" s="215">
        <v>5477</v>
      </c>
      <c r="D33" s="214">
        <v>7362</v>
      </c>
      <c r="E33" s="214">
        <v>7695</v>
      </c>
      <c r="F33" s="168">
        <f t="shared" si="4"/>
        <v>20534</v>
      </c>
      <c r="G33" s="164" t="s">
        <v>148</v>
      </c>
      <c r="H33" s="166" t="s">
        <v>35</v>
      </c>
      <c r="I33" s="166" t="s">
        <v>35</v>
      </c>
      <c r="J33" s="166" t="s">
        <v>35</v>
      </c>
      <c r="K33" s="166" t="s">
        <v>35</v>
      </c>
      <c r="L33" s="166" t="s">
        <v>35</v>
      </c>
      <c r="M33" s="166" t="s">
        <v>35</v>
      </c>
      <c r="N33" s="166" t="s">
        <v>35</v>
      </c>
      <c r="O33" s="166" t="s">
        <v>35</v>
      </c>
      <c r="P33" s="166" t="s">
        <v>35</v>
      </c>
      <c r="Q33" s="8"/>
      <c r="R33" s="8"/>
      <c r="S33" s="8"/>
      <c r="T33" s="8"/>
      <c r="U33" s="8"/>
      <c r="V33" s="8"/>
    </row>
    <row r="34" spans="1:22" customFormat="1" ht="15" x14ac:dyDescent="0.25">
      <c r="A34" s="164" t="s">
        <v>150</v>
      </c>
      <c r="B34" s="164" t="s">
        <v>147</v>
      </c>
      <c r="C34" s="215">
        <v>732791</v>
      </c>
      <c r="D34" s="214">
        <v>936362</v>
      </c>
      <c r="E34" s="214">
        <v>995954</v>
      </c>
      <c r="F34" s="168">
        <f t="shared" si="4"/>
        <v>2665107</v>
      </c>
      <c r="G34" s="164" t="s">
        <v>148</v>
      </c>
      <c r="H34" s="166" t="s">
        <v>35</v>
      </c>
      <c r="I34" s="166" t="s">
        <v>35</v>
      </c>
      <c r="J34" s="166" t="s">
        <v>35</v>
      </c>
      <c r="K34" s="166" t="s">
        <v>35</v>
      </c>
      <c r="L34" s="166" t="s">
        <v>35</v>
      </c>
      <c r="M34" s="166" t="s">
        <v>35</v>
      </c>
      <c r="N34" s="166" t="s">
        <v>35</v>
      </c>
      <c r="O34" s="166" t="s">
        <v>35</v>
      </c>
      <c r="P34" s="166" t="s">
        <v>35</v>
      </c>
      <c r="Q34" s="8"/>
      <c r="R34" s="8"/>
      <c r="S34" s="8"/>
      <c r="T34" s="8"/>
      <c r="U34" s="8"/>
      <c r="V34" s="8"/>
    </row>
    <row r="35" spans="1:22" customFormat="1" ht="15" x14ac:dyDescent="0.25">
      <c r="A35" s="164" t="s">
        <v>151</v>
      </c>
      <c r="B35" s="164" t="s">
        <v>147</v>
      </c>
      <c r="C35" s="215">
        <v>49</v>
      </c>
      <c r="D35" s="214">
        <v>35</v>
      </c>
      <c r="E35" s="214">
        <v>78</v>
      </c>
      <c r="F35" s="168">
        <f t="shared" si="4"/>
        <v>162</v>
      </c>
      <c r="G35" s="164" t="s">
        <v>148</v>
      </c>
      <c r="H35" s="166" t="s">
        <v>35</v>
      </c>
      <c r="I35" s="166" t="s">
        <v>35</v>
      </c>
      <c r="J35" s="166" t="s">
        <v>35</v>
      </c>
      <c r="K35" s="166" t="s">
        <v>35</v>
      </c>
      <c r="L35" s="166" t="s">
        <v>35</v>
      </c>
      <c r="M35" s="166" t="s">
        <v>35</v>
      </c>
      <c r="N35" s="166" t="s">
        <v>35</v>
      </c>
      <c r="O35" s="166" t="s">
        <v>35</v>
      </c>
      <c r="P35" s="166" t="s">
        <v>35</v>
      </c>
      <c r="Q35" s="8"/>
      <c r="R35" s="8"/>
      <c r="S35" s="8"/>
      <c r="T35" s="8"/>
      <c r="U35" s="8"/>
      <c r="V35" s="8"/>
    </row>
    <row r="36" spans="1:22" customFormat="1" ht="15" x14ac:dyDescent="0.25">
      <c r="A36" s="164" t="s">
        <v>152</v>
      </c>
      <c r="B36" s="164" t="s">
        <v>147</v>
      </c>
      <c r="C36" s="215">
        <v>121</v>
      </c>
      <c r="D36" s="214">
        <v>126</v>
      </c>
      <c r="E36" s="214">
        <v>94</v>
      </c>
      <c r="F36" s="168">
        <f t="shared" si="4"/>
        <v>341</v>
      </c>
      <c r="G36" s="164" t="s">
        <v>148</v>
      </c>
      <c r="H36" s="166" t="s">
        <v>35</v>
      </c>
      <c r="I36" s="166" t="s">
        <v>35</v>
      </c>
      <c r="J36" s="166" t="s">
        <v>35</v>
      </c>
      <c r="K36" s="166" t="s">
        <v>35</v>
      </c>
      <c r="L36" s="166" t="s">
        <v>35</v>
      </c>
      <c r="M36" s="166" t="s">
        <v>35</v>
      </c>
      <c r="N36" s="166" t="s">
        <v>35</v>
      </c>
      <c r="O36" s="166" t="s">
        <v>35</v>
      </c>
      <c r="P36" s="166" t="s">
        <v>35</v>
      </c>
      <c r="Q36" s="8"/>
      <c r="R36" s="8"/>
      <c r="S36" s="8"/>
      <c r="T36" s="8"/>
      <c r="U36" s="8"/>
      <c r="V36" s="8"/>
    </row>
    <row r="37" spans="1:22" customFormat="1" ht="15" x14ac:dyDescent="0.25">
      <c r="A37" s="164" t="s">
        <v>153</v>
      </c>
      <c r="B37" s="164" t="s">
        <v>147</v>
      </c>
      <c r="C37" s="215">
        <v>497635</v>
      </c>
      <c r="D37" s="214">
        <v>521730</v>
      </c>
      <c r="E37" s="214">
        <v>416644</v>
      </c>
      <c r="F37" s="168">
        <f t="shared" si="4"/>
        <v>1436009</v>
      </c>
      <c r="G37" s="164" t="s">
        <v>148</v>
      </c>
      <c r="H37" s="166" t="s">
        <v>35</v>
      </c>
      <c r="I37" s="166" t="s">
        <v>35</v>
      </c>
      <c r="J37" s="166" t="s">
        <v>35</v>
      </c>
      <c r="K37" s="166" t="s">
        <v>35</v>
      </c>
      <c r="L37" s="166" t="s">
        <v>35</v>
      </c>
      <c r="M37" s="166" t="s">
        <v>35</v>
      </c>
      <c r="N37" s="166" t="s">
        <v>35</v>
      </c>
      <c r="O37" s="166" t="s">
        <v>35</v>
      </c>
      <c r="P37" s="166" t="s">
        <v>35</v>
      </c>
      <c r="Q37" s="8"/>
      <c r="R37" s="8"/>
      <c r="S37" s="8"/>
      <c r="T37" s="8"/>
      <c r="U37" s="8"/>
      <c r="V37" s="8"/>
    </row>
    <row r="38" spans="1:22" customFormat="1" ht="26.25" x14ac:dyDescent="0.25">
      <c r="A38" s="164" t="s">
        <v>154</v>
      </c>
      <c r="B38" s="164" t="s">
        <v>155</v>
      </c>
      <c r="C38" s="216">
        <v>238502.28</v>
      </c>
      <c r="D38" s="217">
        <v>517841.53</v>
      </c>
      <c r="E38" s="214">
        <v>206426.47</v>
      </c>
      <c r="F38" s="168">
        <f t="shared" si="4"/>
        <v>962770.28</v>
      </c>
      <c r="G38" s="164" t="s">
        <v>142</v>
      </c>
      <c r="H38" s="166" t="s">
        <v>35</v>
      </c>
      <c r="I38" s="166" t="s">
        <v>35</v>
      </c>
      <c r="J38" s="166" t="s">
        <v>35</v>
      </c>
      <c r="K38" s="166" t="s">
        <v>35</v>
      </c>
      <c r="L38" s="166" t="s">
        <v>35</v>
      </c>
      <c r="M38" s="166" t="s">
        <v>35</v>
      </c>
      <c r="N38" s="166" t="s">
        <v>35</v>
      </c>
      <c r="O38" s="166" t="s">
        <v>35</v>
      </c>
      <c r="P38" s="166" t="s">
        <v>35</v>
      </c>
      <c r="Q38" s="8"/>
      <c r="R38" s="8"/>
      <c r="S38" s="8"/>
      <c r="T38" s="8"/>
      <c r="U38" s="8"/>
      <c r="V38" s="8"/>
    </row>
    <row r="39" spans="1:22" customFormat="1" ht="15" x14ac:dyDescent="0.25">
      <c r="A39" s="164" t="s">
        <v>156</v>
      </c>
      <c r="B39" s="164" t="s">
        <v>157</v>
      </c>
      <c r="C39" s="216">
        <v>92494.21</v>
      </c>
      <c r="D39" s="217">
        <v>285743.65999999997</v>
      </c>
      <c r="E39" s="214">
        <v>211515.02</v>
      </c>
      <c r="F39" s="168">
        <f t="shared" si="4"/>
        <v>589752.89</v>
      </c>
      <c r="G39" s="164" t="s">
        <v>142</v>
      </c>
      <c r="H39" s="166" t="s">
        <v>35</v>
      </c>
      <c r="I39" s="166" t="s">
        <v>35</v>
      </c>
      <c r="J39" s="166" t="s">
        <v>35</v>
      </c>
      <c r="K39" s="166" t="s">
        <v>35</v>
      </c>
      <c r="L39" s="166" t="s">
        <v>35</v>
      </c>
      <c r="M39" s="166" t="s">
        <v>35</v>
      </c>
      <c r="N39" s="166" t="s">
        <v>35</v>
      </c>
      <c r="O39" s="166" t="s">
        <v>35</v>
      </c>
      <c r="P39" s="166" t="s">
        <v>35</v>
      </c>
      <c r="Q39" s="8"/>
      <c r="R39" s="8"/>
      <c r="S39" s="8"/>
      <c r="T39" s="8"/>
      <c r="U39" s="8"/>
      <c r="V39" s="8"/>
    </row>
    <row r="40" spans="1:22" customFormat="1" ht="26.25" x14ac:dyDescent="0.25">
      <c r="A40" s="164" t="s">
        <v>158</v>
      </c>
      <c r="B40" s="164" t="s">
        <v>155</v>
      </c>
      <c r="C40" s="216">
        <v>157213.17000000001</v>
      </c>
      <c r="D40" s="217">
        <v>77736.84</v>
      </c>
      <c r="E40" s="214">
        <v>117461.15</v>
      </c>
      <c r="F40" s="168">
        <f t="shared" si="4"/>
        <v>352411.16000000003</v>
      </c>
      <c r="G40" s="164" t="s">
        <v>142</v>
      </c>
      <c r="H40" s="166" t="s">
        <v>35</v>
      </c>
      <c r="I40" s="166" t="s">
        <v>35</v>
      </c>
      <c r="J40" s="166" t="s">
        <v>35</v>
      </c>
      <c r="K40" s="166" t="s">
        <v>35</v>
      </c>
      <c r="L40" s="166" t="s">
        <v>35</v>
      </c>
      <c r="M40" s="166" t="s">
        <v>35</v>
      </c>
      <c r="N40" s="166" t="s">
        <v>35</v>
      </c>
      <c r="O40" s="166" t="s">
        <v>35</v>
      </c>
      <c r="P40" s="166" t="s">
        <v>35</v>
      </c>
      <c r="Q40" s="8"/>
      <c r="R40" s="8"/>
      <c r="S40" s="8"/>
      <c r="T40" s="8"/>
      <c r="U40" s="8"/>
      <c r="V40" s="8"/>
    </row>
    <row r="41" spans="1:22" customFormat="1" ht="15" x14ac:dyDescent="0.25">
      <c r="A41" s="164" t="s">
        <v>159</v>
      </c>
      <c r="B41" s="164" t="s">
        <v>34</v>
      </c>
      <c r="C41" s="218">
        <v>3821</v>
      </c>
      <c r="D41" s="214">
        <v>3800</v>
      </c>
      <c r="E41" s="214">
        <v>1966</v>
      </c>
      <c r="F41" s="168">
        <f t="shared" si="4"/>
        <v>9587</v>
      </c>
      <c r="G41" s="164" t="s">
        <v>148</v>
      </c>
      <c r="H41" s="166" t="s">
        <v>35</v>
      </c>
      <c r="I41" s="166" t="s">
        <v>35</v>
      </c>
      <c r="J41" s="166" t="s">
        <v>35</v>
      </c>
      <c r="K41" s="166" t="s">
        <v>35</v>
      </c>
      <c r="L41" s="166" t="s">
        <v>35</v>
      </c>
      <c r="M41" s="166" t="s">
        <v>35</v>
      </c>
      <c r="N41" s="166" t="s">
        <v>35</v>
      </c>
      <c r="O41" s="166" t="s">
        <v>35</v>
      </c>
      <c r="P41" s="166" t="s">
        <v>35</v>
      </c>
      <c r="Q41" s="8"/>
      <c r="R41" s="8"/>
      <c r="S41" s="8"/>
      <c r="T41" s="8"/>
      <c r="U41" s="8"/>
      <c r="V41" s="8"/>
    </row>
    <row r="42" spans="1:22" customFormat="1" ht="15" x14ac:dyDescent="0.25">
      <c r="A42" s="164" t="s">
        <v>160</v>
      </c>
      <c r="B42" s="164" t="s">
        <v>161</v>
      </c>
      <c r="C42" s="215">
        <v>1640</v>
      </c>
      <c r="D42" s="214">
        <v>2077</v>
      </c>
      <c r="E42" s="214">
        <v>3659.49</v>
      </c>
      <c r="F42" s="168">
        <f t="shared" si="4"/>
        <v>7376.49</v>
      </c>
      <c r="G42" s="164" t="s">
        <v>142</v>
      </c>
      <c r="H42" s="166" t="s">
        <v>35</v>
      </c>
      <c r="I42" s="166" t="s">
        <v>35</v>
      </c>
      <c r="J42" s="166" t="s">
        <v>35</v>
      </c>
      <c r="K42" s="166" t="s">
        <v>35</v>
      </c>
      <c r="L42" s="166" t="s">
        <v>35</v>
      </c>
      <c r="M42" s="166" t="s">
        <v>35</v>
      </c>
      <c r="N42" s="166" t="s">
        <v>35</v>
      </c>
      <c r="O42" s="166" t="s">
        <v>35</v>
      </c>
      <c r="P42" s="166" t="s">
        <v>35</v>
      </c>
      <c r="Q42" s="8"/>
      <c r="R42" s="8"/>
      <c r="S42" s="8"/>
      <c r="T42" s="8"/>
      <c r="U42" s="8"/>
      <c r="V42" s="8"/>
    </row>
    <row r="43" spans="1:22" customFormat="1" ht="26.25" x14ac:dyDescent="0.25">
      <c r="A43" s="164" t="s">
        <v>162</v>
      </c>
      <c r="B43" s="164" t="s">
        <v>161</v>
      </c>
      <c r="C43" s="219">
        <v>236888.4</v>
      </c>
      <c r="D43" s="217">
        <v>157934.57</v>
      </c>
      <c r="E43" s="217">
        <v>218214.96</v>
      </c>
      <c r="F43" s="229">
        <f t="shared" si="4"/>
        <v>613037.92999999993</v>
      </c>
      <c r="G43" s="164" t="s">
        <v>142</v>
      </c>
      <c r="H43" s="166" t="s">
        <v>35</v>
      </c>
      <c r="I43" s="166" t="s">
        <v>35</v>
      </c>
      <c r="J43" s="166" t="s">
        <v>35</v>
      </c>
      <c r="K43" s="166" t="s">
        <v>35</v>
      </c>
      <c r="L43" s="166" t="s">
        <v>35</v>
      </c>
      <c r="M43" s="166" t="s">
        <v>35</v>
      </c>
      <c r="N43" s="166" t="s">
        <v>35</v>
      </c>
      <c r="O43" s="166" t="s">
        <v>35</v>
      </c>
      <c r="P43" s="166" t="s">
        <v>35</v>
      </c>
      <c r="Q43" s="8"/>
      <c r="R43" s="8"/>
      <c r="S43" s="8"/>
      <c r="T43" s="8"/>
      <c r="U43" s="8"/>
      <c r="V43" s="8"/>
    </row>
    <row r="44" spans="1:22" customFormat="1" ht="26.25" x14ac:dyDescent="0.25">
      <c r="A44" s="164" t="s">
        <v>163</v>
      </c>
      <c r="B44" s="164" t="s">
        <v>155</v>
      </c>
      <c r="C44" s="219">
        <v>2192.69</v>
      </c>
      <c r="D44" s="217">
        <v>2325.4299999999998</v>
      </c>
      <c r="E44" s="220">
        <v>2428.1</v>
      </c>
      <c r="F44" s="168">
        <f t="shared" si="4"/>
        <v>6946.2199999999993</v>
      </c>
      <c r="G44" s="164" t="s">
        <v>142</v>
      </c>
      <c r="H44" s="166" t="s">
        <v>35</v>
      </c>
      <c r="I44" s="166" t="s">
        <v>35</v>
      </c>
      <c r="J44" s="166" t="s">
        <v>35</v>
      </c>
      <c r="K44" s="166" t="s">
        <v>35</v>
      </c>
      <c r="L44" s="166" t="s">
        <v>35</v>
      </c>
      <c r="M44" s="166" t="s">
        <v>35</v>
      </c>
      <c r="N44" s="166" t="s">
        <v>35</v>
      </c>
      <c r="O44" s="166" t="s">
        <v>35</v>
      </c>
      <c r="P44" s="166" t="s">
        <v>35</v>
      </c>
      <c r="Q44" s="8"/>
      <c r="R44" s="8"/>
      <c r="S44" s="8"/>
      <c r="T44" s="8"/>
      <c r="U44" s="8"/>
      <c r="V44" s="8"/>
    </row>
    <row r="45" spans="1:22" customFormat="1" ht="15" x14ac:dyDescent="0.25">
      <c r="A45" s="164" t="s">
        <v>164</v>
      </c>
      <c r="B45" s="164" t="s">
        <v>34</v>
      </c>
      <c r="C45" s="216">
        <v>473</v>
      </c>
      <c r="D45" s="214">
        <v>663</v>
      </c>
      <c r="E45" s="214">
        <v>738</v>
      </c>
      <c r="F45" s="168">
        <f t="shared" si="4"/>
        <v>1874</v>
      </c>
      <c r="G45" s="164" t="s">
        <v>142</v>
      </c>
      <c r="H45" s="166" t="s">
        <v>35</v>
      </c>
      <c r="I45" s="166" t="s">
        <v>35</v>
      </c>
      <c r="J45" s="166" t="s">
        <v>35</v>
      </c>
      <c r="K45" s="166" t="s">
        <v>35</v>
      </c>
      <c r="L45" s="166" t="s">
        <v>35</v>
      </c>
      <c r="M45" s="166" t="s">
        <v>35</v>
      </c>
      <c r="N45" s="166" t="s">
        <v>35</v>
      </c>
      <c r="O45" s="166" t="s">
        <v>35</v>
      </c>
      <c r="P45" s="166" t="s">
        <v>35</v>
      </c>
      <c r="Q45" s="8"/>
      <c r="R45" s="8"/>
      <c r="S45" s="8"/>
      <c r="T45" s="8"/>
      <c r="U45" s="8"/>
      <c r="V45" s="8"/>
    </row>
    <row r="46" spans="1:22" customFormat="1" ht="15" x14ac:dyDescent="0.25">
      <c r="A46" s="164" t="s">
        <v>165</v>
      </c>
      <c r="B46" s="164" t="s">
        <v>34</v>
      </c>
      <c r="C46" s="216">
        <v>118</v>
      </c>
      <c r="D46" s="214">
        <v>118</v>
      </c>
      <c r="E46" s="214">
        <v>115</v>
      </c>
      <c r="F46" s="168">
        <f t="shared" si="4"/>
        <v>351</v>
      </c>
      <c r="G46" s="164" t="s">
        <v>142</v>
      </c>
      <c r="H46" s="166" t="s">
        <v>35</v>
      </c>
      <c r="I46" s="166" t="s">
        <v>35</v>
      </c>
      <c r="J46" s="166" t="s">
        <v>35</v>
      </c>
      <c r="K46" s="166" t="s">
        <v>35</v>
      </c>
      <c r="L46" s="166" t="s">
        <v>35</v>
      </c>
      <c r="M46" s="166" t="s">
        <v>35</v>
      </c>
      <c r="N46" s="166" t="s">
        <v>35</v>
      </c>
      <c r="O46" s="166" t="s">
        <v>35</v>
      </c>
      <c r="P46" s="166" t="s">
        <v>35</v>
      </c>
      <c r="Q46" s="8"/>
      <c r="R46" s="8"/>
      <c r="S46" s="8"/>
      <c r="T46" s="8"/>
      <c r="U46" s="8"/>
      <c r="V46" s="8"/>
    </row>
    <row r="47" spans="1:22" customFormat="1" ht="26.25" x14ac:dyDescent="0.25">
      <c r="A47" s="164" t="s">
        <v>166</v>
      </c>
      <c r="B47" s="164" t="s">
        <v>34</v>
      </c>
      <c r="C47" s="216">
        <v>53</v>
      </c>
      <c r="D47" s="214">
        <v>57</v>
      </c>
      <c r="E47" s="214">
        <v>59</v>
      </c>
      <c r="F47" s="168">
        <f t="shared" si="4"/>
        <v>169</v>
      </c>
      <c r="G47" s="164" t="s">
        <v>142</v>
      </c>
      <c r="H47" s="166" t="s">
        <v>35</v>
      </c>
      <c r="I47" s="166" t="s">
        <v>35</v>
      </c>
      <c r="J47" s="166" t="s">
        <v>35</v>
      </c>
      <c r="K47" s="166" t="s">
        <v>35</v>
      </c>
      <c r="L47" s="166" t="s">
        <v>35</v>
      </c>
      <c r="M47" s="166" t="s">
        <v>35</v>
      </c>
      <c r="N47" s="166" t="s">
        <v>35</v>
      </c>
      <c r="O47" s="166" t="s">
        <v>35</v>
      </c>
      <c r="P47" s="166" t="s">
        <v>35</v>
      </c>
      <c r="Q47" s="8"/>
      <c r="R47" s="8"/>
      <c r="S47" s="8"/>
      <c r="T47" s="8"/>
      <c r="U47" s="8"/>
      <c r="V47" s="8"/>
    </row>
    <row r="48" spans="1:22" customFormat="1" ht="26.25" x14ac:dyDescent="0.25">
      <c r="A48" s="164" t="s">
        <v>167</v>
      </c>
      <c r="B48" s="164" t="s">
        <v>168</v>
      </c>
      <c r="C48" s="214">
        <v>722</v>
      </c>
      <c r="D48" s="214">
        <v>1159</v>
      </c>
      <c r="E48" s="214">
        <v>633</v>
      </c>
      <c r="F48" s="168">
        <f t="shared" si="4"/>
        <v>2514</v>
      </c>
      <c r="G48" s="164" t="s">
        <v>142</v>
      </c>
      <c r="H48" s="166" t="s">
        <v>35</v>
      </c>
      <c r="I48" s="166" t="s">
        <v>35</v>
      </c>
      <c r="J48" s="166" t="s">
        <v>35</v>
      </c>
      <c r="K48" s="166" t="s">
        <v>35</v>
      </c>
      <c r="L48" s="166" t="s">
        <v>35</v>
      </c>
      <c r="M48" s="166" t="s">
        <v>35</v>
      </c>
      <c r="N48" s="166" t="s">
        <v>35</v>
      </c>
      <c r="O48" s="166" t="s">
        <v>35</v>
      </c>
      <c r="P48" s="166" t="s">
        <v>35</v>
      </c>
      <c r="Q48" s="8"/>
      <c r="R48" s="8"/>
      <c r="S48" s="8"/>
      <c r="T48" s="8"/>
      <c r="U48" s="8"/>
      <c r="V48" s="8"/>
    </row>
    <row r="49" spans="1:22" customFormat="1" ht="15" x14ac:dyDescent="0.25">
      <c r="A49" s="164" t="s">
        <v>169</v>
      </c>
      <c r="B49" s="164" t="s">
        <v>168</v>
      </c>
      <c r="C49" s="221">
        <v>1462</v>
      </c>
      <c r="D49" s="221">
        <v>1644</v>
      </c>
      <c r="E49" s="214">
        <v>1429</v>
      </c>
      <c r="F49" s="168">
        <f t="shared" si="4"/>
        <v>4535</v>
      </c>
      <c r="G49" s="164" t="s">
        <v>142</v>
      </c>
      <c r="H49" s="166" t="s">
        <v>35</v>
      </c>
      <c r="I49" s="166" t="s">
        <v>35</v>
      </c>
      <c r="J49" s="166" t="s">
        <v>35</v>
      </c>
      <c r="K49" s="166" t="s">
        <v>35</v>
      </c>
      <c r="L49" s="166" t="s">
        <v>35</v>
      </c>
      <c r="M49" s="166" t="s">
        <v>35</v>
      </c>
      <c r="N49" s="166" t="s">
        <v>35</v>
      </c>
      <c r="O49" s="166" t="s">
        <v>35</v>
      </c>
      <c r="P49" s="166" t="s">
        <v>35</v>
      </c>
      <c r="Q49" s="8"/>
      <c r="R49" s="8"/>
      <c r="S49" s="8"/>
      <c r="T49" s="8"/>
      <c r="U49" s="8"/>
      <c r="V49" s="8"/>
    </row>
    <row r="50" spans="1:22" customFormat="1" ht="26.25" x14ac:dyDescent="0.25">
      <c r="A50" s="164" t="s">
        <v>170</v>
      </c>
      <c r="B50" s="164" t="s">
        <v>168</v>
      </c>
      <c r="C50" s="221">
        <v>2057</v>
      </c>
      <c r="D50" s="221">
        <v>2257</v>
      </c>
      <c r="E50" s="214">
        <v>2091</v>
      </c>
      <c r="F50" s="168">
        <f t="shared" si="4"/>
        <v>6405</v>
      </c>
      <c r="G50" s="164" t="s">
        <v>142</v>
      </c>
      <c r="H50" s="166" t="s">
        <v>35</v>
      </c>
      <c r="I50" s="166" t="s">
        <v>35</v>
      </c>
      <c r="J50" s="166" t="s">
        <v>35</v>
      </c>
      <c r="K50" s="166" t="s">
        <v>35</v>
      </c>
      <c r="L50" s="166" t="s">
        <v>35</v>
      </c>
      <c r="M50" s="166" t="s">
        <v>35</v>
      </c>
      <c r="N50" s="166" t="s">
        <v>35</v>
      </c>
      <c r="O50" s="166" t="s">
        <v>35</v>
      </c>
      <c r="P50" s="166" t="s">
        <v>35</v>
      </c>
      <c r="Q50" s="8"/>
      <c r="R50" s="8"/>
      <c r="S50" s="8"/>
      <c r="T50" s="8"/>
      <c r="U50" s="8"/>
      <c r="V50" s="8"/>
    </row>
    <row r="51" spans="1:22" customFormat="1" ht="26.25" x14ac:dyDescent="0.25">
      <c r="A51" s="164" t="s">
        <v>171</v>
      </c>
      <c r="B51" s="164" t="s">
        <v>168</v>
      </c>
      <c r="C51" s="221">
        <v>2690</v>
      </c>
      <c r="D51" s="221">
        <v>3183</v>
      </c>
      <c r="E51" s="214">
        <v>2841</v>
      </c>
      <c r="F51" s="168">
        <f t="shared" si="4"/>
        <v>8714</v>
      </c>
      <c r="G51" s="164" t="s">
        <v>142</v>
      </c>
      <c r="H51" s="166" t="s">
        <v>35</v>
      </c>
      <c r="I51" s="166" t="s">
        <v>35</v>
      </c>
      <c r="J51" s="166" t="s">
        <v>35</v>
      </c>
      <c r="K51" s="166" t="s">
        <v>35</v>
      </c>
      <c r="L51" s="166" t="s">
        <v>35</v>
      </c>
      <c r="M51" s="166" t="s">
        <v>35</v>
      </c>
      <c r="N51" s="166" t="s">
        <v>35</v>
      </c>
      <c r="O51" s="166" t="s">
        <v>35</v>
      </c>
      <c r="P51" s="166" t="s">
        <v>35</v>
      </c>
      <c r="Q51" s="8"/>
      <c r="R51" s="8"/>
      <c r="S51" s="8"/>
      <c r="T51" s="8"/>
      <c r="U51" s="8"/>
      <c r="V51" s="8"/>
    </row>
    <row r="52" spans="1:22" customFormat="1" ht="15" x14ac:dyDescent="0.25">
      <c r="A52" s="164" t="s">
        <v>172</v>
      </c>
      <c r="B52" s="164" t="s">
        <v>173</v>
      </c>
      <c r="C52" s="221">
        <v>49</v>
      </c>
      <c r="D52" s="221">
        <v>63</v>
      </c>
      <c r="E52" s="169">
        <v>52</v>
      </c>
      <c r="F52" s="168">
        <f t="shared" si="4"/>
        <v>164</v>
      </c>
      <c r="G52" s="164" t="s">
        <v>142</v>
      </c>
      <c r="H52" s="166" t="s">
        <v>35</v>
      </c>
      <c r="I52" s="166" t="s">
        <v>35</v>
      </c>
      <c r="J52" s="166" t="s">
        <v>35</v>
      </c>
      <c r="K52" s="166" t="s">
        <v>35</v>
      </c>
      <c r="L52" s="166" t="s">
        <v>35</v>
      </c>
      <c r="M52" s="166" t="s">
        <v>35</v>
      </c>
      <c r="N52" s="166" t="s">
        <v>35</v>
      </c>
      <c r="O52" s="166" t="s">
        <v>35</v>
      </c>
      <c r="P52" s="166" t="s">
        <v>35</v>
      </c>
      <c r="Q52" s="8"/>
      <c r="R52" s="8"/>
      <c r="S52" s="8"/>
      <c r="T52" s="8"/>
      <c r="U52" s="8"/>
      <c r="V52" s="8"/>
    </row>
    <row r="53" spans="1:22" customFormat="1" ht="15" x14ac:dyDescent="0.25">
      <c r="A53" s="164" t="s">
        <v>174</v>
      </c>
      <c r="B53" s="164" t="s">
        <v>175</v>
      </c>
      <c r="C53" s="221">
        <v>28</v>
      </c>
      <c r="D53" s="221">
        <v>19</v>
      </c>
      <c r="E53" s="169">
        <v>36</v>
      </c>
      <c r="F53" s="168">
        <f t="shared" si="4"/>
        <v>83</v>
      </c>
      <c r="G53" s="164" t="s">
        <v>142</v>
      </c>
      <c r="H53" s="166" t="s">
        <v>35</v>
      </c>
      <c r="I53" s="166" t="s">
        <v>35</v>
      </c>
      <c r="J53" s="166" t="s">
        <v>35</v>
      </c>
      <c r="K53" s="166" t="s">
        <v>35</v>
      </c>
      <c r="L53" s="166" t="s">
        <v>35</v>
      </c>
      <c r="M53" s="166" t="s">
        <v>35</v>
      </c>
      <c r="N53" s="166" t="s">
        <v>35</v>
      </c>
      <c r="O53" s="166" t="s">
        <v>35</v>
      </c>
      <c r="P53" s="166" t="s">
        <v>35</v>
      </c>
      <c r="Q53" s="8"/>
      <c r="R53" s="8"/>
      <c r="S53" s="8"/>
      <c r="T53" s="8"/>
      <c r="U53" s="8"/>
      <c r="V53" s="8"/>
    </row>
    <row r="54" spans="1:22" customFormat="1" ht="15" x14ac:dyDescent="0.25">
      <c r="A54" s="164" t="s">
        <v>176</v>
      </c>
      <c r="B54" s="164" t="s">
        <v>177</v>
      </c>
      <c r="C54" s="221">
        <v>627</v>
      </c>
      <c r="D54" s="221">
        <v>516</v>
      </c>
      <c r="E54" s="169">
        <v>606</v>
      </c>
      <c r="F54" s="168">
        <f t="shared" si="4"/>
        <v>1749</v>
      </c>
      <c r="G54" s="164" t="s">
        <v>142</v>
      </c>
      <c r="H54" s="166" t="s">
        <v>35</v>
      </c>
      <c r="I54" s="166" t="s">
        <v>35</v>
      </c>
      <c r="J54" s="166" t="s">
        <v>35</v>
      </c>
      <c r="K54" s="166" t="s">
        <v>35</v>
      </c>
      <c r="L54" s="166" t="s">
        <v>35</v>
      </c>
      <c r="M54" s="166" t="s">
        <v>35</v>
      </c>
      <c r="N54" s="166" t="s">
        <v>35</v>
      </c>
      <c r="O54" s="166" t="s">
        <v>35</v>
      </c>
      <c r="P54" s="166" t="s">
        <v>35</v>
      </c>
      <c r="Q54" s="8"/>
      <c r="R54" s="8"/>
      <c r="S54" s="8"/>
      <c r="T54" s="8"/>
      <c r="U54" s="8"/>
      <c r="V54" s="8"/>
    </row>
    <row r="55" spans="1:22" customFormat="1" ht="15" x14ac:dyDescent="0.25">
      <c r="A55" s="164" t="s">
        <v>178</v>
      </c>
      <c r="B55" s="164" t="s">
        <v>179</v>
      </c>
      <c r="C55" s="221">
        <v>6</v>
      </c>
      <c r="D55" s="221">
        <v>8</v>
      </c>
      <c r="E55" s="169">
        <v>9</v>
      </c>
      <c r="F55" s="168">
        <f t="shared" si="4"/>
        <v>23</v>
      </c>
      <c r="G55" s="164" t="s">
        <v>142</v>
      </c>
      <c r="H55" s="166" t="s">
        <v>35</v>
      </c>
      <c r="I55" s="166" t="s">
        <v>35</v>
      </c>
      <c r="J55" s="166" t="s">
        <v>35</v>
      </c>
      <c r="K55" s="166" t="s">
        <v>35</v>
      </c>
      <c r="L55" s="166" t="s">
        <v>35</v>
      </c>
      <c r="M55" s="166" t="s">
        <v>35</v>
      </c>
      <c r="N55" s="166" t="s">
        <v>35</v>
      </c>
      <c r="O55" s="166" t="s">
        <v>35</v>
      </c>
      <c r="P55" s="166" t="s">
        <v>35</v>
      </c>
      <c r="Q55" s="8"/>
      <c r="R55" s="8"/>
      <c r="S55" s="8"/>
      <c r="T55" s="8"/>
      <c r="U55" s="8"/>
      <c r="V55" s="8"/>
    </row>
    <row r="56" spans="1:22" customFormat="1" ht="15" x14ac:dyDescent="0.25">
      <c r="A56" s="164" t="s">
        <v>60</v>
      </c>
      <c r="B56" s="164" t="s">
        <v>73</v>
      </c>
      <c r="C56" s="221"/>
      <c r="D56" s="221">
        <v>1</v>
      </c>
      <c r="E56" s="169">
        <v>1</v>
      </c>
      <c r="F56" s="168"/>
      <c r="G56" s="164"/>
      <c r="H56" s="166"/>
      <c r="I56" s="166"/>
      <c r="J56" s="166">
        <v>20</v>
      </c>
      <c r="K56" s="166">
        <v>9</v>
      </c>
      <c r="L56" s="166"/>
      <c r="M56" s="166"/>
      <c r="N56" s="166"/>
      <c r="O56" s="166"/>
      <c r="P56" s="166"/>
      <c r="Q56" s="8"/>
      <c r="R56" s="8"/>
      <c r="S56" s="8"/>
      <c r="T56" s="8"/>
      <c r="U56" s="8"/>
      <c r="V56" s="8"/>
    </row>
    <row r="57" spans="1:22" customFormat="1" ht="15" x14ac:dyDescent="0.25">
      <c r="A57" s="164" t="s">
        <v>180</v>
      </c>
      <c r="B57" s="164" t="s">
        <v>181</v>
      </c>
      <c r="C57" s="221">
        <v>6</v>
      </c>
      <c r="D57" s="221">
        <v>10</v>
      </c>
      <c r="E57" s="169">
        <v>9</v>
      </c>
      <c r="F57" s="168">
        <f t="shared" si="4"/>
        <v>25</v>
      </c>
      <c r="G57" s="164" t="s">
        <v>142</v>
      </c>
      <c r="H57" s="166" t="s">
        <v>35</v>
      </c>
      <c r="I57" s="166" t="s">
        <v>35</v>
      </c>
      <c r="J57" s="166" t="s">
        <v>35</v>
      </c>
      <c r="K57" s="166" t="s">
        <v>35</v>
      </c>
      <c r="L57" s="166" t="s">
        <v>35</v>
      </c>
      <c r="M57" s="166" t="s">
        <v>35</v>
      </c>
      <c r="N57" s="166" t="s">
        <v>35</v>
      </c>
      <c r="O57" s="166" t="s">
        <v>35</v>
      </c>
      <c r="P57" s="166" t="s">
        <v>35</v>
      </c>
      <c r="Q57" s="8"/>
      <c r="R57" s="8"/>
      <c r="S57" s="8"/>
      <c r="T57" s="8"/>
      <c r="U57" s="8"/>
      <c r="V57" s="8"/>
    </row>
    <row r="58" spans="1:22" ht="31.5" customHeight="1" x14ac:dyDescent="0.2">
      <c r="F58" s="80"/>
    </row>
    <row r="59" spans="1:22" ht="31.5" customHeight="1" x14ac:dyDescent="0.2">
      <c r="C59" s="8"/>
      <c r="D59" s="79"/>
      <c r="E59" s="8"/>
    </row>
    <row r="60" spans="1:22" ht="31.5" customHeight="1" x14ac:dyDescent="0.2">
      <c r="C60" s="8"/>
      <c r="D60" s="79"/>
      <c r="E60" s="8"/>
    </row>
    <row r="61" spans="1:22" ht="31.5" customHeight="1" x14ac:dyDescent="0.2">
      <c r="C61" s="8"/>
      <c r="D61" s="79"/>
      <c r="E61" s="8"/>
    </row>
    <row r="62" spans="1:22" ht="31.5" customHeight="1" x14ac:dyDescent="0.2">
      <c r="C62" s="8"/>
      <c r="D62" s="79"/>
      <c r="E62" s="8"/>
    </row>
    <row r="66" spans="1:22" customFormat="1" ht="31.5" customHeight="1" x14ac:dyDescent="0.2">
      <c r="A66" s="8"/>
      <c r="B66" s="8"/>
      <c r="C66" s="9"/>
      <c r="D66" s="78"/>
      <c r="E66" s="9"/>
      <c r="F66" s="8"/>
      <c r="G66" s="8"/>
      <c r="H66" s="8"/>
      <c r="I66" s="10"/>
      <c r="J66" s="10"/>
      <c r="K66" s="10"/>
      <c r="L66" s="10"/>
      <c r="M66" s="8"/>
      <c r="N66" s="8"/>
      <c r="O66" s="8"/>
      <c r="P66" s="8"/>
      <c r="Q66" s="8"/>
      <c r="R66" s="8"/>
      <c r="S66" s="8"/>
      <c r="T66" s="8"/>
      <c r="U66" s="8"/>
      <c r="V66" s="8"/>
    </row>
  </sheetData>
  <mergeCells count="33">
    <mergeCell ref="E27:E28"/>
    <mergeCell ref="O11:O12"/>
    <mergeCell ref="A25:P25"/>
    <mergeCell ref="A26:A28"/>
    <mergeCell ref="B26:B28"/>
    <mergeCell ref="C26:F26"/>
    <mergeCell ref="G26:G28"/>
    <mergeCell ref="H26:P26"/>
    <mergeCell ref="C27:C28"/>
    <mergeCell ref="D27:D28"/>
    <mergeCell ref="P27:P28"/>
    <mergeCell ref="F27:F28"/>
    <mergeCell ref="H27:I27"/>
    <mergeCell ref="J27:K27"/>
    <mergeCell ref="L27:M27"/>
    <mergeCell ref="N27:N28"/>
    <mergeCell ref="O27:O28"/>
    <mergeCell ref="A8:P8"/>
    <mergeCell ref="A9:P9"/>
    <mergeCell ref="A10:A12"/>
    <mergeCell ref="B10:B12"/>
    <mergeCell ref="C10:F10"/>
    <mergeCell ref="G10:G12"/>
    <mergeCell ref="H10:P10"/>
    <mergeCell ref="C11:C12"/>
    <mergeCell ref="D11:D12"/>
    <mergeCell ref="E11:E12"/>
    <mergeCell ref="P11:P12"/>
    <mergeCell ref="F11:F12"/>
    <mergeCell ref="H11:I11"/>
    <mergeCell ref="J11:K11"/>
    <mergeCell ref="L11:M11"/>
    <mergeCell ref="N11:N12"/>
  </mergeCells>
  <printOptions horizontalCentered="1"/>
  <pageMargins left="0.23622047244094491" right="0.23622047244094491" top="0.74803149606299213" bottom="0.74803149606299213" header="0.31496062992125984" footer="0.31496062992125984"/>
  <pageSetup scale="60" fitToWidth="0" fitToHeight="0" orientation="landscape" r:id="rId1"/>
  <rowBreaks count="1" manualBreakCount="1">
    <brk id="2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8"/>
  <sheetViews>
    <sheetView topLeftCell="A34" zoomScaleNormal="100" workbookViewId="0">
      <selection activeCell="D48" sqref="D48"/>
    </sheetView>
  </sheetViews>
  <sheetFormatPr baseColWidth="10" defaultColWidth="14.42578125" defaultRowHeight="30.75" customHeight="1" x14ac:dyDescent="0.2"/>
  <cols>
    <col min="1" max="1" width="29.5703125" style="1" customWidth="1"/>
    <col min="2" max="2" width="17.140625" style="1" customWidth="1"/>
    <col min="3" max="7" width="10.7109375" style="1" customWidth="1"/>
    <col min="8" max="8" width="8.7109375" style="1" customWidth="1"/>
    <col min="9" max="9" width="8.140625" style="1" customWidth="1"/>
    <col min="10" max="10" width="6.5703125" style="1" customWidth="1"/>
    <col min="11" max="12" width="7.140625" style="1" customWidth="1"/>
    <col min="13" max="13" width="6.5703125" style="1" customWidth="1"/>
    <col min="14" max="14" width="7.28515625" style="1" customWidth="1"/>
    <col min="15" max="16" width="7.7109375" style="1" customWidth="1"/>
    <col min="17" max="23" width="9.28515625" style="1" customWidth="1"/>
    <col min="24" max="24" width="14.42578125" style="1" customWidth="1"/>
    <col min="25" max="16384" width="14.42578125" style="1"/>
  </cols>
  <sheetData>
    <row r="1" spans="1:16" ht="2.25" hidden="1" customHeight="1" thickBot="1" x14ac:dyDescent="0.25"/>
    <row r="2" spans="1:16" ht="15.75" x14ac:dyDescent="0.2">
      <c r="A2" s="203" t="s">
        <v>89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125"/>
    </row>
    <row r="3" spans="1:16" ht="15.75" x14ac:dyDescent="0.2">
      <c r="A3" s="203" t="s">
        <v>90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125"/>
    </row>
    <row r="4" spans="1:16" ht="15.75" x14ac:dyDescent="0.2">
      <c r="A4" s="203" t="s">
        <v>1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125"/>
    </row>
    <row r="5" spans="1:16" ht="15.75" x14ac:dyDescent="0.2">
      <c r="A5" s="203" t="s">
        <v>2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125"/>
    </row>
    <row r="6" spans="1:16" ht="15.75" x14ac:dyDescent="0.2">
      <c r="A6" s="203" t="s">
        <v>3</v>
      </c>
      <c r="B6" s="203"/>
      <c r="C6" s="203"/>
      <c r="D6" s="203"/>
      <c r="E6" s="203"/>
      <c r="F6" s="203"/>
      <c r="G6" s="203"/>
      <c r="H6" s="203"/>
      <c r="I6" s="203" t="s">
        <v>4</v>
      </c>
      <c r="J6" s="203"/>
      <c r="K6" s="203"/>
      <c r="L6" s="203"/>
      <c r="M6" s="203"/>
      <c r="N6" s="203"/>
      <c r="O6" s="203"/>
      <c r="P6" s="125"/>
    </row>
    <row r="7" spans="1:16" ht="15.75" x14ac:dyDescent="0.25">
      <c r="A7" s="203" t="s">
        <v>5</v>
      </c>
      <c r="B7" s="203"/>
      <c r="C7" s="203"/>
      <c r="D7" s="203"/>
      <c r="E7" s="203"/>
      <c r="F7" s="203"/>
      <c r="G7" s="203"/>
      <c r="H7" s="203"/>
      <c r="I7" s="170" t="s">
        <v>281</v>
      </c>
      <c r="J7" s="170"/>
      <c r="K7" s="170"/>
      <c r="L7" s="170"/>
      <c r="M7" s="170"/>
      <c r="N7" s="170"/>
      <c r="O7" s="170"/>
      <c r="P7" s="125"/>
    </row>
    <row r="8" spans="1:16" ht="12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</row>
    <row r="9" spans="1:16" ht="30.75" customHeight="1" x14ac:dyDescent="0.2">
      <c r="A9" s="126" t="s">
        <v>182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</row>
    <row r="10" spans="1:16" ht="18.75" customHeight="1" x14ac:dyDescent="0.2">
      <c r="A10" s="127" t="s">
        <v>7</v>
      </c>
      <c r="B10" s="127" t="s">
        <v>8</v>
      </c>
      <c r="C10" s="127" t="s">
        <v>9</v>
      </c>
      <c r="D10" s="127"/>
      <c r="E10" s="127"/>
      <c r="F10" s="127"/>
      <c r="G10" s="127" t="s">
        <v>10</v>
      </c>
      <c r="H10" s="127" t="s">
        <v>11</v>
      </c>
      <c r="I10" s="127"/>
      <c r="J10" s="127"/>
      <c r="K10" s="127"/>
      <c r="L10" s="127"/>
      <c r="M10" s="127"/>
      <c r="N10" s="127"/>
      <c r="O10" s="127"/>
      <c r="P10" s="127"/>
    </row>
    <row r="11" spans="1:16" ht="14.25" customHeight="1" x14ac:dyDescent="0.2">
      <c r="A11" s="127"/>
      <c r="B11" s="127"/>
      <c r="C11" s="200" t="s">
        <v>266</v>
      </c>
      <c r="D11" s="200" t="s">
        <v>267</v>
      </c>
      <c r="E11" s="200" t="s">
        <v>268</v>
      </c>
      <c r="F11" s="200" t="s">
        <v>271</v>
      </c>
      <c r="G11" s="127"/>
      <c r="H11" s="200" t="s">
        <v>277</v>
      </c>
      <c r="I11" s="200"/>
      <c r="J11" s="200" t="s">
        <v>267</v>
      </c>
      <c r="K11" s="200"/>
      <c r="L11" s="200" t="s">
        <v>268</v>
      </c>
      <c r="M11" s="200"/>
      <c r="N11" s="200" t="s">
        <v>264</v>
      </c>
      <c r="O11" s="200" t="s">
        <v>12</v>
      </c>
      <c r="P11" s="127" t="s">
        <v>270</v>
      </c>
    </row>
    <row r="12" spans="1:16" ht="19.5" customHeight="1" x14ac:dyDescent="0.2">
      <c r="A12" s="127"/>
      <c r="B12" s="127"/>
      <c r="C12" s="200"/>
      <c r="D12" s="200"/>
      <c r="E12" s="200"/>
      <c r="F12" s="200"/>
      <c r="G12" s="127"/>
      <c r="H12" s="189" t="s">
        <v>15</v>
      </c>
      <c r="I12" s="189" t="s">
        <v>14</v>
      </c>
      <c r="J12" s="189" t="s">
        <v>15</v>
      </c>
      <c r="K12" s="189" t="s">
        <v>14</v>
      </c>
      <c r="L12" s="189" t="s">
        <v>15</v>
      </c>
      <c r="M12" s="189" t="s">
        <v>14</v>
      </c>
      <c r="N12" s="200"/>
      <c r="O12" s="200"/>
      <c r="P12" s="127"/>
    </row>
    <row r="13" spans="1:16" ht="25.5" customHeight="1" x14ac:dyDescent="0.2">
      <c r="A13" s="129" t="s">
        <v>183</v>
      </c>
      <c r="B13" s="129" t="s">
        <v>184</v>
      </c>
      <c r="C13" s="140">
        <v>5909</v>
      </c>
      <c r="D13" s="140">
        <v>7206</v>
      </c>
      <c r="E13" s="140">
        <v>6160</v>
      </c>
      <c r="F13" s="133">
        <f t="shared" ref="F13:F29" si="0">SUM(C13:E13)</f>
        <v>19275</v>
      </c>
      <c r="G13" s="129" t="s">
        <v>18</v>
      </c>
      <c r="H13" s="139">
        <v>686</v>
      </c>
      <c r="I13" s="133">
        <v>4982</v>
      </c>
      <c r="J13" s="133">
        <v>885</v>
      </c>
      <c r="K13" s="133">
        <v>5903</v>
      </c>
      <c r="L13" s="133">
        <v>749</v>
      </c>
      <c r="M13" s="133">
        <v>4956</v>
      </c>
      <c r="N13" s="230">
        <f t="shared" ref="N13:N29" si="1">SUM(H13,J13,L13)</f>
        <v>2320</v>
      </c>
      <c r="O13" s="231">
        <f t="shared" ref="O13:O29" si="2">SUM(I13,K13,M13)</f>
        <v>15841</v>
      </c>
      <c r="P13" s="133">
        <f t="shared" ref="P13:P29" si="3">SUM(H13:M13)</f>
        <v>18161</v>
      </c>
    </row>
    <row r="14" spans="1:16" ht="30.75" customHeight="1" x14ac:dyDescent="0.2">
      <c r="A14" s="129" t="s">
        <v>185</v>
      </c>
      <c r="B14" s="129" t="s">
        <v>184</v>
      </c>
      <c r="C14" s="140">
        <v>2530</v>
      </c>
      <c r="D14" s="140">
        <v>0</v>
      </c>
      <c r="E14" s="140">
        <v>0</v>
      </c>
      <c r="F14" s="133">
        <f t="shared" si="0"/>
        <v>2530</v>
      </c>
      <c r="G14" s="129" t="s">
        <v>18</v>
      </c>
      <c r="H14" s="139">
        <v>216</v>
      </c>
      <c r="I14" s="139">
        <v>2263</v>
      </c>
      <c r="J14" s="133">
        <v>0</v>
      </c>
      <c r="K14" s="133">
        <v>0</v>
      </c>
      <c r="L14" s="232">
        <v>0</v>
      </c>
      <c r="M14" s="133">
        <v>0</v>
      </c>
      <c r="N14" s="230">
        <f t="shared" si="1"/>
        <v>216</v>
      </c>
      <c r="O14" s="133">
        <f t="shared" si="2"/>
        <v>2263</v>
      </c>
      <c r="P14" s="133">
        <f t="shared" si="3"/>
        <v>2479</v>
      </c>
    </row>
    <row r="15" spans="1:16" ht="23.25" customHeight="1" x14ac:dyDescent="0.2">
      <c r="A15" s="129" t="s">
        <v>187</v>
      </c>
      <c r="B15" s="129" t="s">
        <v>186</v>
      </c>
      <c r="C15" s="140">
        <v>39</v>
      </c>
      <c r="D15" s="140">
        <v>0</v>
      </c>
      <c r="E15" s="230">
        <v>0</v>
      </c>
      <c r="F15" s="133">
        <f t="shared" si="0"/>
        <v>39</v>
      </c>
      <c r="G15" s="129" t="s">
        <v>18</v>
      </c>
      <c r="H15" s="139">
        <v>98</v>
      </c>
      <c r="I15" s="133">
        <v>497</v>
      </c>
      <c r="J15" s="133">
        <v>0</v>
      </c>
      <c r="K15" s="133">
        <v>0</v>
      </c>
      <c r="L15" s="133">
        <v>0</v>
      </c>
      <c r="M15" s="133">
        <v>0</v>
      </c>
      <c r="N15" s="133">
        <f t="shared" si="1"/>
        <v>98</v>
      </c>
      <c r="O15" s="133">
        <f t="shared" si="2"/>
        <v>497</v>
      </c>
      <c r="P15" s="133">
        <f t="shared" si="3"/>
        <v>595</v>
      </c>
    </row>
    <row r="16" spans="1:16" ht="23.25" customHeight="1" x14ac:dyDescent="0.2">
      <c r="A16" s="233" t="s">
        <v>261</v>
      </c>
      <c r="B16" s="233" t="s">
        <v>186</v>
      </c>
      <c r="C16" s="140">
        <v>21</v>
      </c>
      <c r="D16" s="140">
        <v>0</v>
      </c>
      <c r="E16" s="230">
        <v>2</v>
      </c>
      <c r="F16" s="133">
        <f t="shared" si="0"/>
        <v>23</v>
      </c>
      <c r="G16" s="129" t="s">
        <v>262</v>
      </c>
      <c r="H16" s="139">
        <v>54</v>
      </c>
      <c r="I16" s="133">
        <v>213</v>
      </c>
      <c r="J16" s="133">
        <v>0</v>
      </c>
      <c r="K16" s="133">
        <v>0</v>
      </c>
      <c r="L16" s="133">
        <v>8</v>
      </c>
      <c r="M16" s="133">
        <v>30</v>
      </c>
      <c r="N16" s="133">
        <f t="shared" si="1"/>
        <v>62</v>
      </c>
      <c r="O16" s="133">
        <f t="shared" si="2"/>
        <v>243</v>
      </c>
      <c r="P16" s="133">
        <f t="shared" si="3"/>
        <v>305</v>
      </c>
    </row>
    <row r="17" spans="1:16" ht="23.25" customHeight="1" x14ac:dyDescent="0.2">
      <c r="A17" s="233" t="s">
        <v>258</v>
      </c>
      <c r="B17" s="233" t="s">
        <v>186</v>
      </c>
      <c r="C17" s="140">
        <v>475</v>
      </c>
      <c r="D17" s="140">
        <v>1877</v>
      </c>
      <c r="E17" s="230">
        <v>4240</v>
      </c>
      <c r="F17" s="133">
        <f t="shared" si="0"/>
        <v>6592</v>
      </c>
      <c r="G17" s="129" t="s">
        <v>262</v>
      </c>
      <c r="H17" s="139">
        <v>81</v>
      </c>
      <c r="I17" s="133">
        <v>393</v>
      </c>
      <c r="J17" s="133">
        <v>346</v>
      </c>
      <c r="K17" s="133">
        <v>1501</v>
      </c>
      <c r="L17" s="133">
        <v>561</v>
      </c>
      <c r="M17" s="133">
        <v>3701</v>
      </c>
      <c r="N17" s="133">
        <f t="shared" si="1"/>
        <v>988</v>
      </c>
      <c r="O17" s="133">
        <f t="shared" si="2"/>
        <v>5595</v>
      </c>
      <c r="P17" s="133">
        <f t="shared" si="3"/>
        <v>6583</v>
      </c>
    </row>
    <row r="18" spans="1:16" ht="17.25" customHeight="1" x14ac:dyDescent="0.2">
      <c r="A18" s="129" t="s">
        <v>188</v>
      </c>
      <c r="B18" s="129" t="s">
        <v>189</v>
      </c>
      <c r="C18" s="138">
        <v>13</v>
      </c>
      <c r="D18" s="138">
        <v>0</v>
      </c>
      <c r="E18" s="138">
        <v>0</v>
      </c>
      <c r="F18" s="133">
        <f t="shared" si="0"/>
        <v>13</v>
      </c>
      <c r="G18" s="129" t="s">
        <v>18</v>
      </c>
      <c r="H18" s="140">
        <v>7</v>
      </c>
      <c r="I18" s="140">
        <v>62</v>
      </c>
      <c r="J18" s="140">
        <v>0</v>
      </c>
      <c r="K18" s="140">
        <v>0</v>
      </c>
      <c r="L18" s="140">
        <v>0</v>
      </c>
      <c r="M18" s="140">
        <v>0</v>
      </c>
      <c r="N18" s="133">
        <f t="shared" si="1"/>
        <v>7</v>
      </c>
      <c r="O18" s="133">
        <f t="shared" si="2"/>
        <v>62</v>
      </c>
      <c r="P18" s="133">
        <f t="shared" si="3"/>
        <v>69</v>
      </c>
    </row>
    <row r="19" spans="1:16" s="12" customFormat="1" ht="18" customHeight="1" x14ac:dyDescent="0.2">
      <c r="A19" s="143" t="s">
        <v>190</v>
      </c>
      <c r="B19" s="143" t="s">
        <v>191</v>
      </c>
      <c r="C19" s="234">
        <v>4</v>
      </c>
      <c r="D19" s="138">
        <v>0</v>
      </c>
      <c r="E19" s="140">
        <v>0</v>
      </c>
      <c r="F19" s="232">
        <f t="shared" si="0"/>
        <v>4</v>
      </c>
      <c r="G19" s="143" t="s">
        <v>18</v>
      </c>
      <c r="H19" s="235">
        <v>7</v>
      </c>
      <c r="I19" s="235">
        <v>49</v>
      </c>
      <c r="J19" s="140">
        <v>0</v>
      </c>
      <c r="K19" s="140">
        <v>0</v>
      </c>
      <c r="L19" s="140">
        <v>0</v>
      </c>
      <c r="M19" s="140">
        <v>0</v>
      </c>
      <c r="N19" s="232">
        <f t="shared" si="1"/>
        <v>7</v>
      </c>
      <c r="O19" s="232">
        <f t="shared" si="2"/>
        <v>49</v>
      </c>
      <c r="P19" s="232">
        <f t="shared" si="3"/>
        <v>56</v>
      </c>
    </row>
    <row r="20" spans="1:16" ht="19.5" customHeight="1" x14ac:dyDescent="0.2">
      <c r="A20" s="129" t="s">
        <v>192</v>
      </c>
      <c r="B20" s="129" t="s">
        <v>193</v>
      </c>
      <c r="C20" s="140">
        <v>20</v>
      </c>
      <c r="D20" s="140">
        <v>17</v>
      </c>
      <c r="E20" s="140">
        <v>26</v>
      </c>
      <c r="F20" s="133">
        <f t="shared" si="0"/>
        <v>63</v>
      </c>
      <c r="G20" s="129" t="s">
        <v>18</v>
      </c>
      <c r="H20" s="139">
        <v>173</v>
      </c>
      <c r="I20" s="140">
        <v>278</v>
      </c>
      <c r="J20" s="140">
        <v>202</v>
      </c>
      <c r="K20" s="140">
        <v>221</v>
      </c>
      <c r="L20" s="140">
        <v>80</v>
      </c>
      <c r="M20" s="140">
        <v>39</v>
      </c>
      <c r="N20" s="133">
        <f t="shared" si="1"/>
        <v>455</v>
      </c>
      <c r="O20" s="133">
        <f t="shared" si="2"/>
        <v>538</v>
      </c>
      <c r="P20" s="133">
        <f t="shared" si="3"/>
        <v>993</v>
      </c>
    </row>
    <row r="21" spans="1:16" s="65" customFormat="1" ht="18" customHeight="1" x14ac:dyDescent="0.2">
      <c r="A21" s="129" t="s">
        <v>194</v>
      </c>
      <c r="B21" s="129" t="s">
        <v>103</v>
      </c>
      <c r="C21" s="235">
        <v>0</v>
      </c>
      <c r="D21" s="235">
        <v>0</v>
      </c>
      <c r="E21" s="140">
        <v>1</v>
      </c>
      <c r="F21" s="133">
        <f t="shared" si="0"/>
        <v>1</v>
      </c>
      <c r="G21" s="129" t="s">
        <v>18</v>
      </c>
      <c r="H21" s="139">
        <v>0</v>
      </c>
      <c r="I21" s="139">
        <v>0</v>
      </c>
      <c r="J21" s="235">
        <v>0</v>
      </c>
      <c r="K21" s="235">
        <v>0</v>
      </c>
      <c r="L21" s="140">
        <v>9</v>
      </c>
      <c r="M21" s="140">
        <v>0</v>
      </c>
      <c r="N21" s="133">
        <f t="shared" si="1"/>
        <v>9</v>
      </c>
      <c r="O21" s="133">
        <f t="shared" si="2"/>
        <v>0</v>
      </c>
      <c r="P21" s="133">
        <f t="shared" si="3"/>
        <v>9</v>
      </c>
    </row>
    <row r="22" spans="1:16" s="65" customFormat="1" ht="16.5" customHeight="1" x14ac:dyDescent="0.2">
      <c r="A22" s="129" t="s">
        <v>195</v>
      </c>
      <c r="B22" s="129" t="s">
        <v>103</v>
      </c>
      <c r="C22" s="140">
        <v>3</v>
      </c>
      <c r="D22" s="140">
        <v>0</v>
      </c>
      <c r="E22" s="140">
        <v>1</v>
      </c>
      <c r="F22" s="133">
        <f t="shared" si="0"/>
        <v>4</v>
      </c>
      <c r="G22" s="129" t="s">
        <v>73</v>
      </c>
      <c r="H22" s="139">
        <v>10</v>
      </c>
      <c r="I22" s="140">
        <v>24</v>
      </c>
      <c r="J22" s="140">
        <v>0</v>
      </c>
      <c r="K22" s="140">
        <v>0</v>
      </c>
      <c r="L22" s="140">
        <v>27</v>
      </c>
      <c r="M22" s="140">
        <v>2</v>
      </c>
      <c r="N22" s="133">
        <f t="shared" si="1"/>
        <v>37</v>
      </c>
      <c r="O22" s="133">
        <f t="shared" si="2"/>
        <v>26</v>
      </c>
      <c r="P22" s="133">
        <f t="shared" si="3"/>
        <v>63</v>
      </c>
    </row>
    <row r="23" spans="1:16" s="65" customFormat="1" ht="18.75" customHeight="1" x14ac:dyDescent="0.2">
      <c r="A23" s="129" t="s">
        <v>196</v>
      </c>
      <c r="B23" s="129" t="s">
        <v>197</v>
      </c>
      <c r="C23" s="235">
        <v>0</v>
      </c>
      <c r="D23" s="235">
        <v>0</v>
      </c>
      <c r="E23" s="140">
        <v>6</v>
      </c>
      <c r="F23" s="133">
        <f t="shared" si="0"/>
        <v>6</v>
      </c>
      <c r="G23" s="129" t="s">
        <v>73</v>
      </c>
      <c r="H23" s="139">
        <v>0</v>
      </c>
      <c r="I23" s="235">
        <v>0</v>
      </c>
      <c r="J23" s="235">
        <v>0</v>
      </c>
      <c r="K23" s="235">
        <v>0</v>
      </c>
      <c r="L23" s="140">
        <v>100</v>
      </c>
      <c r="M23" s="140">
        <v>7</v>
      </c>
      <c r="N23" s="133">
        <f t="shared" si="1"/>
        <v>100</v>
      </c>
      <c r="O23" s="133">
        <f t="shared" si="2"/>
        <v>7</v>
      </c>
      <c r="P23" s="133">
        <f t="shared" si="3"/>
        <v>107</v>
      </c>
    </row>
    <row r="24" spans="1:16" ht="15.75" customHeight="1" x14ac:dyDescent="0.2">
      <c r="A24" s="129" t="s">
        <v>198</v>
      </c>
      <c r="B24" s="129" t="s">
        <v>197</v>
      </c>
      <c r="C24" s="140">
        <v>8</v>
      </c>
      <c r="D24" s="140">
        <v>1</v>
      </c>
      <c r="E24" s="140">
        <v>2</v>
      </c>
      <c r="F24" s="133">
        <f t="shared" si="0"/>
        <v>11</v>
      </c>
      <c r="G24" s="129" t="s">
        <v>18</v>
      </c>
      <c r="H24" s="139">
        <v>21</v>
      </c>
      <c r="I24" s="140">
        <v>123</v>
      </c>
      <c r="J24" s="140">
        <v>5</v>
      </c>
      <c r="K24" s="140">
        <v>25</v>
      </c>
      <c r="L24" s="140">
        <v>10</v>
      </c>
      <c r="M24" s="140">
        <v>36</v>
      </c>
      <c r="N24" s="133">
        <f t="shared" si="1"/>
        <v>36</v>
      </c>
      <c r="O24" s="133">
        <f t="shared" si="2"/>
        <v>184</v>
      </c>
      <c r="P24" s="133">
        <f t="shared" si="3"/>
        <v>220</v>
      </c>
    </row>
    <row r="25" spans="1:16" ht="15.75" customHeight="1" x14ac:dyDescent="0.2">
      <c r="A25" s="129" t="s">
        <v>256</v>
      </c>
      <c r="B25" s="129" t="s">
        <v>259</v>
      </c>
      <c r="C25" s="140">
        <v>10</v>
      </c>
      <c r="D25" s="140">
        <v>1727</v>
      </c>
      <c r="E25" s="140">
        <v>156</v>
      </c>
      <c r="F25" s="133">
        <f t="shared" si="0"/>
        <v>1893</v>
      </c>
      <c r="G25" s="129" t="s">
        <v>18</v>
      </c>
      <c r="H25" s="139">
        <v>25</v>
      </c>
      <c r="I25" s="140">
        <v>130</v>
      </c>
      <c r="J25" s="140">
        <v>507</v>
      </c>
      <c r="K25" s="140">
        <v>1388</v>
      </c>
      <c r="L25" s="140">
        <v>46</v>
      </c>
      <c r="M25" s="140">
        <v>1069</v>
      </c>
      <c r="N25" s="133">
        <f t="shared" si="1"/>
        <v>578</v>
      </c>
      <c r="O25" s="133">
        <f t="shared" si="2"/>
        <v>2587</v>
      </c>
      <c r="P25" s="133">
        <f t="shared" si="3"/>
        <v>3165</v>
      </c>
    </row>
    <row r="26" spans="1:16" ht="15.75" customHeight="1" x14ac:dyDescent="0.2">
      <c r="A26" s="129" t="s">
        <v>257</v>
      </c>
      <c r="B26" s="129" t="s">
        <v>260</v>
      </c>
      <c r="C26" s="140">
        <v>27</v>
      </c>
      <c r="D26" s="235">
        <v>0</v>
      </c>
      <c r="E26" s="140">
        <v>7</v>
      </c>
      <c r="F26" s="133">
        <f t="shared" si="0"/>
        <v>34</v>
      </c>
      <c r="G26" s="129" t="s">
        <v>18</v>
      </c>
      <c r="H26" s="139">
        <v>84</v>
      </c>
      <c r="I26" s="140">
        <v>133</v>
      </c>
      <c r="J26" s="140">
        <v>0</v>
      </c>
      <c r="K26" s="140">
        <v>0</v>
      </c>
      <c r="L26" s="140">
        <v>135</v>
      </c>
      <c r="M26" s="140">
        <v>8</v>
      </c>
      <c r="N26" s="133">
        <f t="shared" si="1"/>
        <v>219</v>
      </c>
      <c r="O26" s="133">
        <f t="shared" si="2"/>
        <v>141</v>
      </c>
      <c r="P26" s="133">
        <f t="shared" si="3"/>
        <v>360</v>
      </c>
    </row>
    <row r="27" spans="1:16" ht="15" customHeight="1" x14ac:dyDescent="0.2">
      <c r="A27" s="129" t="s">
        <v>137</v>
      </c>
      <c r="B27" s="129" t="s">
        <v>137</v>
      </c>
      <c r="C27" s="140">
        <v>491</v>
      </c>
      <c r="D27" s="140">
        <v>301</v>
      </c>
      <c r="E27" s="140">
        <v>640</v>
      </c>
      <c r="F27" s="133">
        <f t="shared" si="0"/>
        <v>1432</v>
      </c>
      <c r="G27" s="129" t="s">
        <v>18</v>
      </c>
      <c r="H27" s="139">
        <v>55</v>
      </c>
      <c r="I27" s="140">
        <v>446</v>
      </c>
      <c r="J27" s="140">
        <v>2</v>
      </c>
      <c r="K27" s="140">
        <v>220</v>
      </c>
      <c r="L27" s="140">
        <v>106</v>
      </c>
      <c r="M27" s="140">
        <v>578</v>
      </c>
      <c r="N27" s="133">
        <f t="shared" si="1"/>
        <v>163</v>
      </c>
      <c r="O27" s="133">
        <f t="shared" si="2"/>
        <v>1244</v>
      </c>
      <c r="P27" s="133">
        <f t="shared" si="3"/>
        <v>1407</v>
      </c>
    </row>
    <row r="28" spans="1:16" ht="14.25" customHeight="1" x14ac:dyDescent="0.2">
      <c r="A28" s="129" t="s">
        <v>199</v>
      </c>
      <c r="B28" s="129" t="s">
        <v>200</v>
      </c>
      <c r="C28" s="140">
        <v>206</v>
      </c>
      <c r="D28" s="140">
        <v>0</v>
      </c>
      <c r="E28" s="140">
        <v>12</v>
      </c>
      <c r="F28" s="133">
        <f t="shared" si="0"/>
        <v>218</v>
      </c>
      <c r="G28" s="129" t="s">
        <v>18</v>
      </c>
      <c r="H28" s="139">
        <v>82</v>
      </c>
      <c r="I28" s="140">
        <v>348</v>
      </c>
      <c r="J28" s="140">
        <v>0</v>
      </c>
      <c r="K28" s="140">
        <v>0</v>
      </c>
      <c r="L28" s="140">
        <v>20</v>
      </c>
      <c r="M28" s="140">
        <v>1</v>
      </c>
      <c r="N28" s="133">
        <f t="shared" si="1"/>
        <v>102</v>
      </c>
      <c r="O28" s="133">
        <f t="shared" si="2"/>
        <v>349</v>
      </c>
      <c r="P28" s="133">
        <f t="shared" si="3"/>
        <v>451</v>
      </c>
    </row>
    <row r="29" spans="1:16" ht="15" customHeight="1" x14ac:dyDescent="0.2">
      <c r="A29" s="129" t="s">
        <v>201</v>
      </c>
      <c r="B29" s="129" t="s">
        <v>202</v>
      </c>
      <c r="C29" s="140">
        <v>181</v>
      </c>
      <c r="D29" s="140">
        <v>0</v>
      </c>
      <c r="E29" s="140">
        <v>0</v>
      </c>
      <c r="F29" s="133">
        <f t="shared" si="0"/>
        <v>181</v>
      </c>
      <c r="G29" s="129" t="s">
        <v>18</v>
      </c>
      <c r="H29" s="139">
        <v>76</v>
      </c>
      <c r="I29" s="140">
        <v>212</v>
      </c>
      <c r="J29" s="140">
        <v>0</v>
      </c>
      <c r="K29" s="140">
        <v>0</v>
      </c>
      <c r="L29" s="140">
        <v>0</v>
      </c>
      <c r="M29" s="140">
        <v>0</v>
      </c>
      <c r="N29" s="133">
        <f t="shared" si="1"/>
        <v>76</v>
      </c>
      <c r="O29" s="133">
        <f t="shared" si="2"/>
        <v>212</v>
      </c>
      <c r="P29" s="133">
        <f t="shared" si="3"/>
        <v>288</v>
      </c>
    </row>
    <row r="30" spans="1:16" customFormat="1" ht="30.75" customHeight="1" x14ac:dyDescent="0.2">
      <c r="A30" s="126" t="s">
        <v>203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</row>
    <row r="31" spans="1:16" customFormat="1" ht="18.75" customHeight="1" x14ac:dyDescent="0.2">
      <c r="A31" s="127" t="s">
        <v>7</v>
      </c>
      <c r="B31" s="127" t="s">
        <v>8</v>
      </c>
      <c r="C31" s="127" t="s">
        <v>9</v>
      </c>
      <c r="D31" s="127"/>
      <c r="E31" s="127"/>
      <c r="F31" s="127"/>
      <c r="G31" s="127" t="s">
        <v>10</v>
      </c>
      <c r="H31" s="127" t="s">
        <v>11</v>
      </c>
      <c r="I31" s="127"/>
      <c r="J31" s="127"/>
      <c r="K31" s="127"/>
      <c r="L31" s="127"/>
      <c r="M31" s="127"/>
      <c r="N31" s="127"/>
      <c r="O31" s="127"/>
      <c r="P31" s="127"/>
    </row>
    <row r="32" spans="1:16" customFormat="1" ht="19.5" customHeight="1" x14ac:dyDescent="0.2">
      <c r="A32" s="127"/>
      <c r="B32" s="127"/>
      <c r="C32" s="200" t="s">
        <v>266</v>
      </c>
      <c r="D32" s="200" t="s">
        <v>267</v>
      </c>
      <c r="E32" s="200" t="s">
        <v>268</v>
      </c>
      <c r="F32" s="200" t="s">
        <v>271</v>
      </c>
      <c r="G32" s="127"/>
      <c r="H32" s="200" t="s">
        <v>277</v>
      </c>
      <c r="I32" s="200"/>
      <c r="J32" s="200" t="s">
        <v>267</v>
      </c>
      <c r="K32" s="200"/>
      <c r="L32" s="200" t="s">
        <v>268</v>
      </c>
      <c r="M32" s="200"/>
      <c r="N32" s="200" t="s">
        <v>12</v>
      </c>
      <c r="O32" s="200" t="s">
        <v>13</v>
      </c>
      <c r="P32" s="127" t="s">
        <v>270</v>
      </c>
    </row>
    <row r="33" spans="1:16" customFormat="1" ht="21.75" customHeight="1" x14ac:dyDescent="0.2">
      <c r="A33" s="127"/>
      <c r="B33" s="127"/>
      <c r="C33" s="200"/>
      <c r="D33" s="200"/>
      <c r="E33" s="200"/>
      <c r="F33" s="200"/>
      <c r="G33" s="127"/>
      <c r="H33" s="189" t="s">
        <v>14</v>
      </c>
      <c r="I33" s="189" t="s">
        <v>15</v>
      </c>
      <c r="J33" s="189" t="s">
        <v>14</v>
      </c>
      <c r="K33" s="189" t="s">
        <v>15</v>
      </c>
      <c r="L33" s="189" t="s">
        <v>14</v>
      </c>
      <c r="M33" s="189" t="s">
        <v>15</v>
      </c>
      <c r="N33" s="200"/>
      <c r="O33" s="200"/>
      <c r="P33" s="127"/>
    </row>
    <row r="34" spans="1:16" customFormat="1" ht="53.25" customHeight="1" x14ac:dyDescent="0.2">
      <c r="A34" s="129" t="s">
        <v>204</v>
      </c>
      <c r="B34" s="129" t="s">
        <v>205</v>
      </c>
      <c r="C34" s="133">
        <v>0</v>
      </c>
      <c r="D34" s="133">
        <v>5</v>
      </c>
      <c r="E34" s="133">
        <v>0</v>
      </c>
      <c r="F34" s="133">
        <f>+E34+D34+C34</f>
        <v>5</v>
      </c>
      <c r="G34" s="129" t="s">
        <v>18</v>
      </c>
      <c r="H34" s="129">
        <v>0</v>
      </c>
      <c r="I34" s="133">
        <v>0</v>
      </c>
      <c r="J34" s="133">
        <v>147</v>
      </c>
      <c r="K34" s="133">
        <v>148</v>
      </c>
      <c r="L34" s="133">
        <v>0</v>
      </c>
      <c r="M34" s="133">
        <v>0</v>
      </c>
      <c r="N34" s="133">
        <f>SUM(H34,J34,L34)</f>
        <v>147</v>
      </c>
      <c r="O34" s="133">
        <f>SUM(I34,K34,M34)</f>
        <v>148</v>
      </c>
      <c r="P34" s="133">
        <f>SUM(H34:M34)</f>
        <v>295</v>
      </c>
    </row>
    <row r="35" spans="1:16" customFormat="1" ht="48.75" customHeight="1" x14ac:dyDescent="0.2">
      <c r="A35" s="129" t="s">
        <v>206</v>
      </c>
      <c r="B35" s="129" t="s">
        <v>17</v>
      </c>
      <c r="C35" s="133">
        <v>0</v>
      </c>
      <c r="D35" s="133">
        <v>0</v>
      </c>
      <c r="E35" s="133">
        <v>0</v>
      </c>
      <c r="F35" s="133">
        <f>+E35+D35+C35</f>
        <v>0</v>
      </c>
      <c r="G35" s="129" t="s">
        <v>18</v>
      </c>
      <c r="H35" s="236">
        <v>0</v>
      </c>
      <c r="I35" s="236">
        <v>0</v>
      </c>
      <c r="J35" s="236">
        <v>0</v>
      </c>
      <c r="K35" s="236">
        <v>0</v>
      </c>
      <c r="L35" s="236">
        <v>0</v>
      </c>
      <c r="M35" s="236">
        <v>0</v>
      </c>
      <c r="N35" s="237">
        <f>SUM(H35,J35,L35)</f>
        <v>0</v>
      </c>
      <c r="O35" s="237">
        <v>0</v>
      </c>
      <c r="P35" s="237">
        <f>SUM(H35:M35)</f>
        <v>0</v>
      </c>
    </row>
    <row r="36" spans="1:16" customFormat="1" ht="48.75" customHeight="1" x14ac:dyDescent="0.2">
      <c r="A36" s="129" t="s">
        <v>207</v>
      </c>
      <c r="B36" s="129" t="s">
        <v>208</v>
      </c>
      <c r="C36" s="133">
        <v>0</v>
      </c>
      <c r="D36" s="133">
        <v>3</v>
      </c>
      <c r="E36" s="133"/>
      <c r="F36" s="133">
        <f>+E36+D36+C36</f>
        <v>3</v>
      </c>
      <c r="G36" s="129" t="s">
        <v>18</v>
      </c>
      <c r="H36" s="236"/>
      <c r="I36" s="236"/>
      <c r="J36" s="236"/>
      <c r="K36" s="236"/>
      <c r="L36" s="236"/>
      <c r="M36" s="236"/>
      <c r="N36" s="237"/>
      <c r="O36" s="237"/>
      <c r="P36" s="237"/>
    </row>
    <row r="37" spans="1:16" customFormat="1" ht="32.25" customHeight="1" x14ac:dyDescent="0.2">
      <c r="A37" s="129" t="s">
        <v>209</v>
      </c>
      <c r="B37" s="129" t="s">
        <v>208</v>
      </c>
      <c r="C37" s="133">
        <v>0</v>
      </c>
      <c r="D37" s="133">
        <v>0</v>
      </c>
      <c r="E37" s="133"/>
      <c r="F37" s="133">
        <f>+E37+D37+C37</f>
        <v>0</v>
      </c>
      <c r="G37" s="129" t="s">
        <v>18</v>
      </c>
      <c r="H37" s="236"/>
      <c r="I37" s="236"/>
      <c r="J37" s="236"/>
      <c r="K37" s="236"/>
      <c r="L37" s="236"/>
      <c r="M37" s="236"/>
      <c r="N37" s="237"/>
      <c r="O37" s="237"/>
      <c r="P37" s="237"/>
    </row>
    <row r="38" spans="1:16" customFormat="1" ht="18.75" customHeight="1" x14ac:dyDescent="0.2">
      <c r="A38" s="129" t="s">
        <v>45</v>
      </c>
      <c r="B38" s="129" t="s">
        <v>210</v>
      </c>
      <c r="C38" s="133">
        <v>30</v>
      </c>
      <c r="D38" s="133">
        <v>21</v>
      </c>
      <c r="E38" s="133">
        <v>15</v>
      </c>
      <c r="F38" s="133">
        <f>+E38+D38+C38</f>
        <v>66</v>
      </c>
      <c r="G38" s="129" t="s">
        <v>18</v>
      </c>
      <c r="H38" s="133">
        <v>30</v>
      </c>
      <c r="I38" s="133">
        <v>24</v>
      </c>
      <c r="J38" s="133">
        <v>21</v>
      </c>
      <c r="K38" s="133">
        <v>14</v>
      </c>
      <c r="L38" s="133">
        <v>43</v>
      </c>
      <c r="M38" s="133">
        <v>72</v>
      </c>
      <c r="N38" s="133">
        <f>SUM(H38,J38,L38)</f>
        <v>94</v>
      </c>
      <c r="O38" s="133">
        <f>SUM(I38,K38,M38)</f>
        <v>110</v>
      </c>
      <c r="P38" s="133">
        <f>SUM(H38:M38)</f>
        <v>204</v>
      </c>
    </row>
    <row r="39" spans="1:16" customFormat="1" ht="30.75" customHeight="1" x14ac:dyDescent="0.2">
      <c r="A39" s="238" t="s">
        <v>211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</row>
    <row r="40" spans="1:16" customFormat="1" ht="17.25" customHeight="1" x14ac:dyDescent="0.2">
      <c r="A40" s="127" t="s">
        <v>47</v>
      </c>
      <c r="B40" s="127" t="s">
        <v>51</v>
      </c>
      <c r="C40" s="127" t="s">
        <v>278</v>
      </c>
      <c r="D40" s="127" t="s">
        <v>279</v>
      </c>
      <c r="E40" s="152" t="s">
        <v>52</v>
      </c>
      <c r="F40" s="152"/>
      <c r="G40" s="152"/>
      <c r="H40" s="152" t="s">
        <v>212</v>
      </c>
      <c r="I40" s="152"/>
      <c r="J40" s="152"/>
      <c r="K40" s="152"/>
      <c r="L40" s="152"/>
      <c r="M40" s="152"/>
      <c r="N40" s="152"/>
      <c r="O40" s="152"/>
      <c r="P40" s="152"/>
    </row>
    <row r="41" spans="1:16" customFormat="1" ht="15" customHeight="1" x14ac:dyDescent="0.2">
      <c r="A41" s="127"/>
      <c r="B41" s="127"/>
      <c r="C41" s="127"/>
      <c r="D41" s="127"/>
      <c r="E41" s="152"/>
      <c r="F41" s="152"/>
      <c r="G41" s="152"/>
      <c r="H41" s="200" t="s">
        <v>10</v>
      </c>
      <c r="I41" s="200"/>
      <c r="J41" s="200" t="s">
        <v>266</v>
      </c>
      <c r="K41" s="200"/>
      <c r="L41" s="200" t="s">
        <v>267</v>
      </c>
      <c r="M41" s="200"/>
      <c r="N41" s="200" t="s">
        <v>268</v>
      </c>
      <c r="O41" s="200"/>
      <c r="P41" s="127" t="s">
        <v>270</v>
      </c>
    </row>
    <row r="42" spans="1:16" customFormat="1" ht="35.25" customHeight="1" x14ac:dyDescent="0.2">
      <c r="A42" s="127"/>
      <c r="B42" s="127"/>
      <c r="C42" s="127"/>
      <c r="D42" s="127"/>
      <c r="E42" s="189" t="s">
        <v>266</v>
      </c>
      <c r="F42" s="189" t="s">
        <v>267</v>
      </c>
      <c r="G42" s="189" t="s">
        <v>268</v>
      </c>
      <c r="H42" s="200"/>
      <c r="I42" s="200"/>
      <c r="J42" s="189" t="s">
        <v>14</v>
      </c>
      <c r="K42" s="189" t="s">
        <v>15</v>
      </c>
      <c r="L42" s="189" t="s">
        <v>14</v>
      </c>
      <c r="M42" s="189" t="s">
        <v>15</v>
      </c>
      <c r="N42" s="189" t="s">
        <v>14</v>
      </c>
      <c r="O42" s="189" t="s">
        <v>15</v>
      </c>
      <c r="P42" s="127"/>
    </row>
    <row r="43" spans="1:16" customFormat="1" ht="30.75" customHeight="1" x14ac:dyDescent="0.2">
      <c r="A43" s="129" t="s">
        <v>213</v>
      </c>
      <c r="B43" s="143" t="s">
        <v>214</v>
      </c>
      <c r="C43" s="239">
        <v>4056</v>
      </c>
      <c r="D43" s="144">
        <f>(E43+F43+G43)</f>
        <v>1700</v>
      </c>
      <c r="E43" s="144">
        <v>1700</v>
      </c>
      <c r="F43" s="140">
        <v>0</v>
      </c>
      <c r="G43" s="140">
        <v>0</v>
      </c>
      <c r="H43" s="240" t="s">
        <v>18</v>
      </c>
      <c r="I43" s="240"/>
      <c r="J43" s="144">
        <v>110</v>
      </c>
      <c r="K43" s="144">
        <v>6</v>
      </c>
      <c r="L43" s="241">
        <v>0</v>
      </c>
      <c r="M43" s="241">
        <v>0</v>
      </c>
      <c r="N43" s="241">
        <v>0</v>
      </c>
      <c r="O43" s="241">
        <v>0</v>
      </c>
      <c r="P43" s="144">
        <f>SUM(J43:O43)</f>
        <v>116</v>
      </c>
    </row>
    <row r="44" spans="1:16" customFormat="1" ht="30.75" customHeight="1" x14ac:dyDescent="0.2">
      <c r="A44" s="129" t="s">
        <v>215</v>
      </c>
      <c r="B44" s="129" t="s">
        <v>216</v>
      </c>
      <c r="C44" s="239">
        <v>10</v>
      </c>
      <c r="D44" s="144">
        <v>197</v>
      </c>
      <c r="E44" s="143">
        <v>197</v>
      </c>
      <c r="F44" s="140">
        <v>0</v>
      </c>
      <c r="G44" s="140">
        <v>0</v>
      </c>
      <c r="H44" s="240" t="s">
        <v>61</v>
      </c>
      <c r="I44" s="240"/>
      <c r="J44" s="123">
        <v>154</v>
      </c>
      <c r="K44" s="123">
        <v>43</v>
      </c>
      <c r="L44" s="242">
        <v>0</v>
      </c>
      <c r="M44" s="242">
        <v>0</v>
      </c>
      <c r="N44" s="144">
        <v>0</v>
      </c>
      <c r="O44" s="144">
        <v>0</v>
      </c>
      <c r="P44" s="144">
        <f>SUM(J44:O44)</f>
        <v>197</v>
      </c>
    </row>
    <row r="45" spans="1:16" ht="30.75" customHeight="1" x14ac:dyDescent="0.2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</row>
    <row r="48" spans="1:16" customFormat="1" ht="30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3"/>
      <c r="L48" s="1"/>
      <c r="M48" s="1"/>
      <c r="N48" s="1"/>
      <c r="O48" s="1"/>
      <c r="P48" s="1"/>
    </row>
  </sheetData>
  <mergeCells count="56">
    <mergeCell ref="H43:I43"/>
    <mergeCell ref="H44:I44"/>
    <mergeCell ref="A39:P39"/>
    <mergeCell ref="A40:A42"/>
    <mergeCell ref="B40:B42"/>
    <mergeCell ref="C40:C42"/>
    <mergeCell ref="D40:D42"/>
    <mergeCell ref="E40:G41"/>
    <mergeCell ref="H40:P40"/>
    <mergeCell ref="H41:I42"/>
    <mergeCell ref="J41:K41"/>
    <mergeCell ref="L41:M41"/>
    <mergeCell ref="N41:O41"/>
    <mergeCell ref="P41:P42"/>
    <mergeCell ref="M35:M37"/>
    <mergeCell ref="N35:N37"/>
    <mergeCell ref="O35:O37"/>
    <mergeCell ref="P35:P37"/>
    <mergeCell ref="O32:O33"/>
    <mergeCell ref="H35:H37"/>
    <mergeCell ref="I35:I37"/>
    <mergeCell ref="J35:J37"/>
    <mergeCell ref="K35:K37"/>
    <mergeCell ref="L35:L37"/>
    <mergeCell ref="O11:O12"/>
    <mergeCell ref="F32:F33"/>
    <mergeCell ref="H32:I32"/>
    <mergeCell ref="J32:K32"/>
    <mergeCell ref="L32:M32"/>
    <mergeCell ref="N32:N33"/>
    <mergeCell ref="A30:P30"/>
    <mergeCell ref="A31:A33"/>
    <mergeCell ref="B31:B33"/>
    <mergeCell ref="C31:F31"/>
    <mergeCell ref="G31:G33"/>
    <mergeCell ref="H31:P31"/>
    <mergeCell ref="C32:C33"/>
    <mergeCell ref="D32:D33"/>
    <mergeCell ref="E32:E33"/>
    <mergeCell ref="P32:P33"/>
    <mergeCell ref="A8:P8"/>
    <mergeCell ref="A9:P9"/>
    <mergeCell ref="A10:A12"/>
    <mergeCell ref="B10:B12"/>
    <mergeCell ref="C10:F10"/>
    <mergeCell ref="G10:G12"/>
    <mergeCell ref="H10:P10"/>
    <mergeCell ref="C11:C12"/>
    <mergeCell ref="D11:D12"/>
    <mergeCell ref="E11:E12"/>
    <mergeCell ref="P11:P12"/>
    <mergeCell ref="F11:F12"/>
    <mergeCell ref="H11:I11"/>
    <mergeCell ref="J11:K11"/>
    <mergeCell ref="L11:M11"/>
    <mergeCell ref="N11:N12"/>
  </mergeCells>
  <printOptions horizontalCentered="1" verticalCentered="1"/>
  <pageMargins left="0.23622047244094502" right="0.23622047244094502" top="0.74803149606299213" bottom="0.74803149606299213" header="0.31496062992126012" footer="0.31496062992126012"/>
  <pageSetup scale="78" fitToWidth="0" fitToHeight="0" orientation="landscape" verticalDpi="0" r:id="rId1"/>
  <rowBreaks count="1" manualBreakCount="1">
    <brk id="2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A4" sqref="A4:P7"/>
    </sheetView>
  </sheetViews>
  <sheetFormatPr baseColWidth="10" defaultRowHeight="12.75" x14ac:dyDescent="0.2"/>
  <cols>
    <col min="9" max="16" width="11.42578125" customWidth="1"/>
  </cols>
  <sheetData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00"/>
  <sheetViews>
    <sheetView workbookViewId="0"/>
  </sheetViews>
  <sheetFormatPr baseColWidth="10" defaultColWidth="14.42578125" defaultRowHeight="15" customHeight="1" x14ac:dyDescent="0.2"/>
  <cols>
    <col min="1" max="1" width="25" customWidth="1"/>
    <col min="2" max="2" width="26.7109375" customWidth="1"/>
    <col min="3" max="5" width="7.85546875" customWidth="1"/>
    <col min="6" max="6" width="10.85546875" customWidth="1"/>
    <col min="7" max="7" width="13.42578125" customWidth="1"/>
    <col min="8" max="13" width="7.85546875" customWidth="1"/>
    <col min="14" max="16" width="10.85546875" customWidth="1"/>
    <col min="17" max="36" width="9.28515625" customWidth="1"/>
    <col min="37" max="37" width="14.42578125" customWidth="1"/>
  </cols>
  <sheetData>
    <row r="1" spans="1:36" ht="12.75" customHeight="1" thickBot="1" x14ac:dyDescent="0.25">
      <c r="A1" s="7"/>
      <c r="B1" s="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3"/>
      <c r="R1" s="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18" customHeight="1" thickBot="1" x14ac:dyDescent="0.25">
      <c r="A2" s="81"/>
      <c r="B2" s="83" t="s">
        <v>58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13"/>
      <c r="R2" s="1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18" customHeight="1" thickBot="1" x14ac:dyDescent="0.25">
      <c r="A3" s="8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13"/>
      <c r="R3" s="13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18" customHeight="1" thickBot="1" x14ac:dyDescent="0.25">
      <c r="A4" s="81"/>
      <c r="B4" s="84" t="s">
        <v>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13"/>
      <c r="R4" s="13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18" customHeight="1" thickBot="1" x14ac:dyDescent="0.25">
      <c r="A5" s="81"/>
      <c r="B5" s="88" t="s">
        <v>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13"/>
      <c r="R5" s="13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ht="18" customHeight="1" thickBot="1" x14ac:dyDescent="0.3">
      <c r="A6" s="81"/>
      <c r="B6" s="82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13"/>
      <c r="R6" s="13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18" customHeight="1" thickBot="1" x14ac:dyDescent="0.25">
      <c r="A7" s="81"/>
      <c r="B7" s="89" t="s">
        <v>3</v>
      </c>
      <c r="C7" s="89"/>
      <c r="D7" s="89"/>
      <c r="E7" s="89"/>
      <c r="F7" s="89"/>
      <c r="G7" s="89"/>
      <c r="H7" s="89"/>
      <c r="I7" s="89"/>
      <c r="J7" s="90" t="s">
        <v>4</v>
      </c>
      <c r="K7" s="90"/>
      <c r="L7" s="90"/>
      <c r="M7" s="90"/>
      <c r="N7" s="90"/>
      <c r="O7" s="90"/>
      <c r="P7" s="90"/>
      <c r="Q7" s="7"/>
      <c r="R7" s="13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18" customHeight="1" thickBot="1" x14ac:dyDescent="0.25">
      <c r="A8" s="81"/>
      <c r="B8" s="91" t="s">
        <v>5</v>
      </c>
      <c r="C8" s="91"/>
      <c r="D8" s="91"/>
      <c r="E8" s="91"/>
      <c r="F8" s="91"/>
      <c r="G8" s="91"/>
      <c r="H8" s="91"/>
      <c r="I8" s="91"/>
      <c r="J8" s="92" t="s">
        <v>217</v>
      </c>
      <c r="K8" s="92"/>
      <c r="L8" s="92"/>
      <c r="M8" s="92"/>
      <c r="N8" s="92"/>
      <c r="O8" s="92"/>
      <c r="P8" s="92"/>
      <c r="Q8" s="7"/>
      <c r="R8" s="13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18" customHeight="1" x14ac:dyDescent="0.2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7"/>
      <c r="R9" s="13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8" customHeight="1" thickBot="1" x14ac:dyDescent="0.25">
      <c r="A10" s="94" t="s">
        <v>218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7"/>
      <c r="R10" s="13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18" customHeight="1" thickBot="1" x14ac:dyDescent="0.25">
      <c r="A11" s="95" t="s">
        <v>7</v>
      </c>
      <c r="B11" s="96" t="s">
        <v>8</v>
      </c>
      <c r="C11" s="96" t="s">
        <v>9</v>
      </c>
      <c r="D11" s="96"/>
      <c r="E11" s="96"/>
      <c r="F11" s="96"/>
      <c r="G11" s="85" t="s">
        <v>10</v>
      </c>
      <c r="H11" s="97" t="s">
        <v>11</v>
      </c>
      <c r="I11" s="97"/>
      <c r="J11" s="97"/>
      <c r="K11" s="97"/>
      <c r="L11" s="97"/>
      <c r="M11" s="97"/>
      <c r="N11" s="97"/>
      <c r="O11" s="97"/>
      <c r="P11" s="97"/>
      <c r="Q11" s="7"/>
      <c r="R11" s="13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18" customHeight="1" thickBot="1" x14ac:dyDescent="0.25">
      <c r="A12" s="95"/>
      <c r="B12" s="96"/>
      <c r="C12" s="86" t="s">
        <v>219</v>
      </c>
      <c r="D12" s="86" t="s">
        <v>220</v>
      </c>
      <c r="E12" s="86" t="s">
        <v>221</v>
      </c>
      <c r="F12" s="99" t="s">
        <v>222</v>
      </c>
      <c r="G12" s="85"/>
      <c r="H12" s="87" t="s">
        <v>219</v>
      </c>
      <c r="I12" s="87"/>
      <c r="J12" s="87" t="s">
        <v>223</v>
      </c>
      <c r="K12" s="87"/>
      <c r="L12" s="87" t="s">
        <v>221</v>
      </c>
      <c r="M12" s="87"/>
      <c r="N12" s="87" t="s">
        <v>12</v>
      </c>
      <c r="O12" s="87" t="s">
        <v>13</v>
      </c>
      <c r="P12" s="98" t="s">
        <v>222</v>
      </c>
      <c r="Q12" s="7"/>
      <c r="R12" s="13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18" customHeight="1" x14ac:dyDescent="0.2">
      <c r="A13" s="95"/>
      <c r="B13" s="96"/>
      <c r="C13" s="86"/>
      <c r="D13" s="86"/>
      <c r="E13" s="86"/>
      <c r="F13" s="99"/>
      <c r="G13" s="85"/>
      <c r="H13" s="2" t="s">
        <v>14</v>
      </c>
      <c r="I13" s="2" t="s">
        <v>15</v>
      </c>
      <c r="J13" s="2" t="s">
        <v>14</v>
      </c>
      <c r="K13" s="2" t="s">
        <v>15</v>
      </c>
      <c r="L13" s="2" t="s">
        <v>14</v>
      </c>
      <c r="M13" s="2" t="s">
        <v>15</v>
      </c>
      <c r="N13" s="87"/>
      <c r="O13" s="87"/>
      <c r="P13" s="98"/>
      <c r="Q13" s="7"/>
      <c r="R13" s="13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18" customHeight="1" x14ac:dyDescent="0.2">
      <c r="A14" s="14" t="s">
        <v>16</v>
      </c>
      <c r="B14" s="15" t="s">
        <v>17</v>
      </c>
      <c r="C14" s="16"/>
      <c r="D14" s="16"/>
      <c r="E14" s="17"/>
      <c r="F14" s="18">
        <f t="shared" ref="F14:F20" si="0">SUM(C14:E14)</f>
        <v>0</v>
      </c>
      <c r="G14" s="15" t="s">
        <v>18</v>
      </c>
      <c r="H14" s="17"/>
      <c r="I14" s="17"/>
      <c r="J14" s="19"/>
      <c r="K14" s="19"/>
      <c r="L14" s="19"/>
      <c r="M14" s="19"/>
      <c r="N14" s="20">
        <f t="shared" ref="N14:O20" si="1">SUM(H14,J14,L14)</f>
        <v>0</v>
      </c>
      <c r="O14" s="20">
        <f t="shared" si="1"/>
        <v>0</v>
      </c>
      <c r="P14" s="21">
        <f t="shared" ref="P14:P20" si="2">SUM(H14:M14)</f>
        <v>0</v>
      </c>
      <c r="Q14" s="7"/>
      <c r="R14" s="13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18" customHeight="1" x14ac:dyDescent="0.2">
      <c r="A15" s="14" t="s">
        <v>19</v>
      </c>
      <c r="B15" s="15" t="s">
        <v>20</v>
      </c>
      <c r="C15" s="17"/>
      <c r="D15" s="16"/>
      <c r="E15" s="17"/>
      <c r="F15" s="18">
        <f t="shared" si="0"/>
        <v>0</v>
      </c>
      <c r="G15" s="15" t="s">
        <v>18</v>
      </c>
      <c r="H15" s="17"/>
      <c r="I15" s="17"/>
      <c r="J15" s="17"/>
      <c r="K15" s="17"/>
      <c r="L15" s="17"/>
      <c r="M15" s="17"/>
      <c r="N15" s="22">
        <f t="shared" si="1"/>
        <v>0</v>
      </c>
      <c r="O15" s="22">
        <f t="shared" si="1"/>
        <v>0</v>
      </c>
      <c r="P15" s="21">
        <f t="shared" si="2"/>
        <v>0</v>
      </c>
      <c r="Q15" s="7"/>
      <c r="R15" s="13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18" customHeight="1" x14ac:dyDescent="0.2">
      <c r="A16" s="14" t="s">
        <v>21</v>
      </c>
      <c r="B16" s="15" t="s">
        <v>22</v>
      </c>
      <c r="C16" s="17"/>
      <c r="D16" s="16"/>
      <c r="E16" s="17"/>
      <c r="F16" s="18">
        <f t="shared" si="0"/>
        <v>0</v>
      </c>
      <c r="G16" s="15" t="s">
        <v>18</v>
      </c>
      <c r="H16" s="17"/>
      <c r="I16" s="17"/>
      <c r="J16" s="17"/>
      <c r="K16" s="17"/>
      <c r="L16" s="17"/>
      <c r="M16" s="17"/>
      <c r="N16" s="22">
        <f t="shared" si="1"/>
        <v>0</v>
      </c>
      <c r="O16" s="22">
        <f t="shared" si="1"/>
        <v>0</v>
      </c>
      <c r="P16" s="21">
        <f t="shared" si="2"/>
        <v>0</v>
      </c>
      <c r="Q16" s="7"/>
      <c r="R16" s="13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18" customHeight="1" x14ac:dyDescent="0.2">
      <c r="A17" s="14" t="s">
        <v>23</v>
      </c>
      <c r="B17" s="15" t="s">
        <v>17</v>
      </c>
      <c r="C17" s="17"/>
      <c r="D17" s="16"/>
      <c r="E17" s="17"/>
      <c r="F17" s="18">
        <f t="shared" si="0"/>
        <v>0</v>
      </c>
      <c r="G17" s="15" t="s">
        <v>18</v>
      </c>
      <c r="H17" s="17"/>
      <c r="I17" s="17"/>
      <c r="J17" s="17"/>
      <c r="K17" s="17"/>
      <c r="L17" s="17"/>
      <c r="M17" s="17"/>
      <c r="N17" s="22">
        <f t="shared" si="1"/>
        <v>0</v>
      </c>
      <c r="O17" s="22">
        <f t="shared" si="1"/>
        <v>0</v>
      </c>
      <c r="P17" s="21">
        <f t="shared" si="2"/>
        <v>0</v>
      </c>
      <c r="Q17" s="7"/>
      <c r="R17" s="13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18" customHeight="1" x14ac:dyDescent="0.2">
      <c r="A18" s="14" t="s">
        <v>24</v>
      </c>
      <c r="B18" s="15" t="s">
        <v>25</v>
      </c>
      <c r="C18" s="17"/>
      <c r="D18" s="16"/>
      <c r="E18" s="17"/>
      <c r="F18" s="18">
        <f t="shared" si="0"/>
        <v>0</v>
      </c>
      <c r="G18" s="15" t="s">
        <v>18</v>
      </c>
      <c r="H18" s="17"/>
      <c r="I18" s="17"/>
      <c r="J18" s="17"/>
      <c r="K18" s="17"/>
      <c r="L18" s="17"/>
      <c r="M18" s="17"/>
      <c r="N18" s="22">
        <f t="shared" si="1"/>
        <v>0</v>
      </c>
      <c r="O18" s="22">
        <f t="shared" si="1"/>
        <v>0</v>
      </c>
      <c r="P18" s="21">
        <f t="shared" si="2"/>
        <v>0</v>
      </c>
      <c r="Q18" s="7"/>
      <c r="R18" s="13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18" customHeight="1" x14ac:dyDescent="0.2">
      <c r="A19" s="14" t="s">
        <v>24</v>
      </c>
      <c r="B19" s="15" t="s">
        <v>26</v>
      </c>
      <c r="C19" s="17"/>
      <c r="D19" s="16"/>
      <c r="E19" s="17"/>
      <c r="F19" s="18">
        <f t="shared" si="0"/>
        <v>0</v>
      </c>
      <c r="G19" s="15" t="s">
        <v>18</v>
      </c>
      <c r="H19" s="17"/>
      <c r="I19" s="17"/>
      <c r="J19" s="17"/>
      <c r="K19" s="17"/>
      <c r="L19" s="17"/>
      <c r="M19" s="17"/>
      <c r="N19" s="22">
        <f t="shared" si="1"/>
        <v>0</v>
      </c>
      <c r="O19" s="22">
        <f t="shared" si="1"/>
        <v>0</v>
      </c>
      <c r="P19" s="21">
        <f t="shared" si="2"/>
        <v>0</v>
      </c>
      <c r="Q19" s="7"/>
      <c r="R19" s="13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18" customHeight="1" thickBot="1" x14ac:dyDescent="0.25">
      <c r="A20" s="23" t="s">
        <v>27</v>
      </c>
      <c r="B20" s="24" t="s">
        <v>28</v>
      </c>
      <c r="C20" s="25"/>
      <c r="D20" s="26"/>
      <c r="E20" s="25"/>
      <c r="F20" s="27">
        <f t="shared" si="0"/>
        <v>0</v>
      </c>
      <c r="G20" s="24" t="s">
        <v>18</v>
      </c>
      <c r="H20" s="25"/>
      <c r="I20" s="25"/>
      <c r="J20" s="25"/>
      <c r="K20" s="25"/>
      <c r="L20" s="25"/>
      <c r="M20" s="25"/>
      <c r="N20" s="28">
        <f t="shared" si="1"/>
        <v>0</v>
      </c>
      <c r="O20" s="28">
        <f t="shared" si="1"/>
        <v>0</v>
      </c>
      <c r="P20" s="29">
        <f t="shared" si="2"/>
        <v>0</v>
      </c>
      <c r="Q20" s="7"/>
      <c r="R20" s="13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18" customHeight="1" thickBot="1" x14ac:dyDescent="0.25">
      <c r="A21" s="30"/>
      <c r="B21" s="31"/>
      <c r="C21" s="32"/>
      <c r="D21" s="33"/>
      <c r="E21" s="34"/>
      <c r="F21" s="35"/>
      <c r="G21" s="31"/>
      <c r="H21" s="34"/>
      <c r="I21" s="34"/>
      <c r="J21" s="34"/>
      <c r="K21" s="34"/>
      <c r="L21" s="34"/>
      <c r="M21" s="34"/>
      <c r="N21" s="35"/>
      <c r="O21" s="35"/>
      <c r="P21" s="35"/>
      <c r="Q21" s="7"/>
      <c r="R21" s="13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18" customHeight="1" x14ac:dyDescent="0.2">
      <c r="A22" s="100" t="s">
        <v>224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7"/>
      <c r="R22" s="13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18" customHeight="1" thickBot="1" x14ac:dyDescent="0.25">
      <c r="A23" s="101" t="s">
        <v>7</v>
      </c>
      <c r="B23" s="87" t="s">
        <v>8</v>
      </c>
      <c r="C23" s="87" t="s">
        <v>9</v>
      </c>
      <c r="D23" s="87"/>
      <c r="E23" s="87"/>
      <c r="F23" s="87"/>
      <c r="G23" s="87" t="s">
        <v>10</v>
      </c>
      <c r="H23" s="102" t="s">
        <v>11</v>
      </c>
      <c r="I23" s="102"/>
      <c r="J23" s="102"/>
      <c r="K23" s="102"/>
      <c r="L23" s="102"/>
      <c r="M23" s="102"/>
      <c r="N23" s="102"/>
      <c r="O23" s="102"/>
      <c r="P23" s="102"/>
      <c r="Q23" s="7"/>
      <c r="R23" s="13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18" customHeight="1" thickTop="1" thickBot="1" x14ac:dyDescent="0.25">
      <c r="A24" s="101"/>
      <c r="B24" s="87"/>
      <c r="C24" s="87" t="s">
        <v>219</v>
      </c>
      <c r="D24" s="87" t="s">
        <v>220</v>
      </c>
      <c r="E24" s="87" t="s">
        <v>221</v>
      </c>
      <c r="F24" s="99" t="s">
        <v>222</v>
      </c>
      <c r="G24" s="87"/>
      <c r="H24" s="87" t="s">
        <v>219</v>
      </c>
      <c r="I24" s="87"/>
      <c r="J24" s="87" t="s">
        <v>223</v>
      </c>
      <c r="K24" s="87"/>
      <c r="L24" s="87" t="s">
        <v>221</v>
      </c>
      <c r="M24" s="87"/>
      <c r="N24" s="87" t="s">
        <v>12</v>
      </c>
      <c r="O24" s="87" t="s">
        <v>13</v>
      </c>
      <c r="P24" s="98" t="s">
        <v>222</v>
      </c>
      <c r="Q24" s="7"/>
      <c r="R24" s="13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ht="18" customHeight="1" thickTop="1" thickBot="1" x14ac:dyDescent="0.25">
      <c r="A25" s="101"/>
      <c r="B25" s="87"/>
      <c r="C25" s="87"/>
      <c r="D25" s="87"/>
      <c r="E25" s="87"/>
      <c r="F25" s="99"/>
      <c r="G25" s="87"/>
      <c r="H25" s="2" t="s">
        <v>14</v>
      </c>
      <c r="I25" s="2" t="s">
        <v>15</v>
      </c>
      <c r="J25" s="2" t="s">
        <v>14</v>
      </c>
      <c r="K25" s="2" t="s">
        <v>15</v>
      </c>
      <c r="L25" s="2" t="s">
        <v>14</v>
      </c>
      <c r="M25" s="2" t="s">
        <v>15</v>
      </c>
      <c r="N25" s="87"/>
      <c r="O25" s="87"/>
      <c r="P25" s="98"/>
      <c r="Q25" s="7"/>
      <c r="R25" s="13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ht="33.75" customHeight="1" thickTop="1" thickBot="1" x14ac:dyDescent="0.25">
      <c r="A26" s="36" t="s">
        <v>225</v>
      </c>
      <c r="B26" s="37" t="s">
        <v>226</v>
      </c>
      <c r="C26" s="17"/>
      <c r="D26" s="17"/>
      <c r="E26" s="17"/>
      <c r="F26" s="38">
        <f>+C26+D26+E26</f>
        <v>0</v>
      </c>
      <c r="G26" s="39" t="s">
        <v>18</v>
      </c>
      <c r="H26" s="16"/>
      <c r="I26" s="16"/>
      <c r="J26" s="16"/>
      <c r="K26" s="16"/>
      <c r="L26" s="16"/>
      <c r="M26" s="16"/>
      <c r="N26" s="16" t="s">
        <v>35</v>
      </c>
      <c r="O26" s="16" t="s">
        <v>35</v>
      </c>
      <c r="P26" s="40" t="s">
        <v>35</v>
      </c>
      <c r="Q26" s="7"/>
      <c r="R26" s="13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34.5" customHeight="1" x14ac:dyDescent="0.2">
      <c r="A27" s="41" t="s">
        <v>227</v>
      </c>
      <c r="B27" s="42" t="s">
        <v>228</v>
      </c>
      <c r="C27" s="43"/>
      <c r="D27" s="17"/>
      <c r="E27" s="17"/>
      <c r="F27" s="38">
        <f>+C27+D27+E27</f>
        <v>0</v>
      </c>
      <c r="G27" s="39" t="s">
        <v>18</v>
      </c>
      <c r="H27" s="16"/>
      <c r="I27" s="16"/>
      <c r="J27" s="16"/>
      <c r="K27" s="16"/>
      <c r="L27" s="16"/>
      <c r="M27" s="16"/>
      <c r="N27" s="16" t="s">
        <v>35</v>
      </c>
      <c r="O27" s="16" t="s">
        <v>35</v>
      </c>
      <c r="P27" s="40" t="s">
        <v>35</v>
      </c>
      <c r="Q27" s="7"/>
      <c r="R27" s="13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ht="26.25" customHeight="1" x14ac:dyDescent="0.2">
      <c r="A28" s="41" t="s">
        <v>229</v>
      </c>
      <c r="B28" s="42" t="s">
        <v>230</v>
      </c>
      <c r="C28" s="44"/>
      <c r="D28" s="45"/>
      <c r="E28" s="45"/>
      <c r="F28" s="38">
        <f>+C28+D28+E28</f>
        <v>0</v>
      </c>
      <c r="G28" s="39" t="s">
        <v>18</v>
      </c>
      <c r="H28" s="103"/>
      <c r="I28" s="103"/>
      <c r="J28" s="103"/>
      <c r="K28" s="103"/>
      <c r="L28" s="103"/>
      <c r="M28" s="103"/>
      <c r="N28" s="104">
        <f>+H28+J28+L28</f>
        <v>0</v>
      </c>
      <c r="O28" s="104">
        <f>+I28+K28+M28</f>
        <v>0</v>
      </c>
      <c r="P28" s="105">
        <f>+N28+O28</f>
        <v>0</v>
      </c>
      <c r="Q28" s="7"/>
      <c r="R28" s="13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ht="43.5" customHeight="1" x14ac:dyDescent="0.2">
      <c r="A29" s="46" t="s">
        <v>231</v>
      </c>
      <c r="B29" s="6" t="s">
        <v>232</v>
      </c>
      <c r="C29" s="44"/>
      <c r="D29" s="45"/>
      <c r="E29" s="45"/>
      <c r="F29" s="38">
        <f>SUM(C29:E29)</f>
        <v>0</v>
      </c>
      <c r="G29" s="39" t="s">
        <v>18</v>
      </c>
      <c r="H29" s="103"/>
      <c r="I29" s="103"/>
      <c r="J29" s="103"/>
      <c r="K29" s="103"/>
      <c r="L29" s="103"/>
      <c r="M29" s="103"/>
      <c r="N29" s="104"/>
      <c r="O29" s="104"/>
      <c r="P29" s="105"/>
      <c r="Q29" s="7"/>
      <c r="R29" s="13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ht="18" customHeight="1" x14ac:dyDescent="0.2">
      <c r="A30" s="47" t="s">
        <v>233</v>
      </c>
      <c r="B30" s="48" t="s">
        <v>230</v>
      </c>
      <c r="C30" s="44"/>
      <c r="D30" s="45"/>
      <c r="E30" s="45"/>
      <c r="F30" s="38">
        <f>SUM(C30:E30)</f>
        <v>0</v>
      </c>
      <c r="G30" s="39" t="s">
        <v>18</v>
      </c>
      <c r="H30" s="16"/>
      <c r="I30" s="16"/>
      <c r="J30" s="49"/>
      <c r="K30" s="50"/>
      <c r="L30" s="50"/>
      <c r="M30" s="50"/>
      <c r="N30" s="51">
        <f>SUM(H30,J30,L30)</f>
        <v>0</v>
      </c>
      <c r="O30" s="52">
        <f>SUM(I30,K30,M30)</f>
        <v>0</v>
      </c>
      <c r="P30" s="53">
        <f>SUM(H30:M30)</f>
        <v>0</v>
      </c>
      <c r="Q30" s="7"/>
      <c r="R30" s="13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18" customHeight="1" thickBot="1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</row>
    <row r="32" spans="1:36" ht="18" customHeight="1" thickBot="1" x14ac:dyDescent="0.25">
      <c r="A32" s="106" t="s">
        <v>234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7"/>
      <c r="R32" s="13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ht="18" customHeight="1" thickBot="1" x14ac:dyDescent="0.25">
      <c r="A33" s="107" t="s">
        <v>7</v>
      </c>
      <c r="B33" s="85" t="s">
        <v>8</v>
      </c>
      <c r="C33" s="85" t="s">
        <v>9</v>
      </c>
      <c r="D33" s="85"/>
      <c r="E33" s="85"/>
      <c r="F33" s="85"/>
      <c r="G33" s="108" t="s">
        <v>10</v>
      </c>
      <c r="H33" s="97" t="s">
        <v>11</v>
      </c>
      <c r="I33" s="97"/>
      <c r="J33" s="97"/>
      <c r="K33" s="97"/>
      <c r="L33" s="97"/>
      <c r="M33" s="97"/>
      <c r="N33" s="97"/>
      <c r="O33" s="97"/>
      <c r="P33" s="97"/>
      <c r="Q33" s="7"/>
      <c r="R33" s="13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ht="18" customHeight="1" thickBot="1" x14ac:dyDescent="0.25">
      <c r="A34" s="107"/>
      <c r="B34" s="85"/>
      <c r="C34" s="87" t="s">
        <v>219</v>
      </c>
      <c r="D34" s="87" t="s">
        <v>220</v>
      </c>
      <c r="E34" s="87" t="s">
        <v>221</v>
      </c>
      <c r="F34" s="99" t="s">
        <v>222</v>
      </c>
      <c r="G34" s="108"/>
      <c r="H34" s="87" t="s">
        <v>219</v>
      </c>
      <c r="I34" s="87"/>
      <c r="J34" s="87" t="s">
        <v>223</v>
      </c>
      <c r="K34" s="87"/>
      <c r="L34" s="87" t="s">
        <v>221</v>
      </c>
      <c r="M34" s="87"/>
      <c r="N34" s="87" t="s">
        <v>12</v>
      </c>
      <c r="O34" s="87" t="s">
        <v>13</v>
      </c>
      <c r="P34" s="98" t="s">
        <v>222</v>
      </c>
      <c r="Q34" s="7"/>
      <c r="R34" s="13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18" customHeight="1" x14ac:dyDescent="0.2">
      <c r="A35" s="107"/>
      <c r="B35" s="85"/>
      <c r="C35" s="87"/>
      <c r="D35" s="87"/>
      <c r="E35" s="87"/>
      <c r="F35" s="99"/>
      <c r="G35" s="108"/>
      <c r="H35" s="5" t="s">
        <v>14</v>
      </c>
      <c r="I35" s="5" t="s">
        <v>15</v>
      </c>
      <c r="J35" s="5" t="s">
        <v>14</v>
      </c>
      <c r="K35" s="5" t="s">
        <v>15</v>
      </c>
      <c r="L35" s="5" t="s">
        <v>14</v>
      </c>
      <c r="M35" s="5" t="s">
        <v>15</v>
      </c>
      <c r="N35" s="87"/>
      <c r="O35" s="87"/>
      <c r="P35" s="98"/>
      <c r="Q35" s="7"/>
      <c r="R35" s="13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ht="18" customHeight="1" x14ac:dyDescent="0.2">
      <c r="A36" s="56"/>
      <c r="B36" s="15" t="s">
        <v>34</v>
      </c>
      <c r="C36" s="17"/>
      <c r="D36" s="17"/>
      <c r="E36" s="17"/>
      <c r="F36" s="38">
        <f>SUM(C36:E36)</f>
        <v>0</v>
      </c>
      <c r="G36" s="57"/>
      <c r="H36" s="17"/>
      <c r="I36" s="17"/>
      <c r="J36" s="17"/>
      <c r="K36" s="17"/>
      <c r="L36" s="17"/>
      <c r="M36" s="17"/>
      <c r="N36" s="38">
        <f>SUM(H36,J36,L36)</f>
        <v>0</v>
      </c>
      <c r="O36" s="38">
        <f>SUM(I36,K36,M36)</f>
        <v>0</v>
      </c>
      <c r="P36" s="38">
        <f>SUM(H36:M36)</f>
        <v>0</v>
      </c>
      <c r="Q36" s="7"/>
      <c r="R36" s="13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ht="18" customHeight="1" x14ac:dyDescent="0.2">
      <c r="A37" s="56"/>
      <c r="B37" s="15" t="s">
        <v>34</v>
      </c>
      <c r="C37" s="17"/>
      <c r="D37" s="17"/>
      <c r="E37" s="17"/>
      <c r="F37" s="38">
        <f>SUM(C37:E37)</f>
        <v>0</v>
      </c>
      <c r="G37" s="57"/>
      <c r="H37" s="103"/>
      <c r="I37" s="103"/>
      <c r="J37" s="103"/>
      <c r="K37" s="103"/>
      <c r="L37" s="103"/>
      <c r="M37" s="103"/>
      <c r="N37" s="109">
        <f>SUM(H37,J37,L37)</f>
        <v>0</v>
      </c>
      <c r="O37" s="109">
        <f>SUM(I37,K37,M37)</f>
        <v>0</v>
      </c>
      <c r="P37" s="109">
        <f>SUM(H37:M37)</f>
        <v>0</v>
      </c>
      <c r="Q37" s="7"/>
      <c r="R37" s="13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ht="18" customHeight="1" x14ac:dyDescent="0.2">
      <c r="A38" s="56"/>
      <c r="B38" s="15" t="s">
        <v>34</v>
      </c>
      <c r="C38" s="17"/>
      <c r="D38" s="17"/>
      <c r="E38" s="17"/>
      <c r="F38" s="38">
        <f>SUM(C38:E38)</f>
        <v>0</v>
      </c>
      <c r="G38" s="57"/>
      <c r="H38" s="103"/>
      <c r="I38" s="103"/>
      <c r="J38" s="103"/>
      <c r="K38" s="103"/>
      <c r="L38" s="103"/>
      <c r="M38" s="103"/>
      <c r="N38" s="109"/>
      <c r="O38" s="109"/>
      <c r="P38" s="109"/>
      <c r="Q38" s="7"/>
      <c r="R38" s="13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ht="18" customHeight="1" x14ac:dyDescent="0.2">
      <c r="A39" s="56"/>
      <c r="B39" s="15" t="s">
        <v>34</v>
      </c>
      <c r="C39" s="17"/>
      <c r="D39" s="17"/>
      <c r="E39" s="17"/>
      <c r="F39" s="38">
        <f>SUM(C39:E39)</f>
        <v>0</v>
      </c>
      <c r="G39" s="57"/>
      <c r="H39" s="17"/>
      <c r="I39" s="17"/>
      <c r="J39" s="17"/>
      <c r="K39" s="17"/>
      <c r="L39" s="17"/>
      <c r="M39" s="17"/>
      <c r="N39" s="38">
        <f>SUM(H39,J39,L39)</f>
        <v>0</v>
      </c>
      <c r="O39" s="38">
        <f>SUM(I39,K39,M39)</f>
        <v>0</v>
      </c>
      <c r="P39" s="38">
        <f>SUM(H39:M39)</f>
        <v>0</v>
      </c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7"/>
      <c r="AG39" s="7"/>
      <c r="AH39" s="7"/>
      <c r="AI39" s="7"/>
      <c r="AJ39" s="7"/>
    </row>
    <row r="40" spans="1:36" ht="18" customHeight="1" x14ac:dyDescent="0.2">
      <c r="A40" s="56"/>
      <c r="B40" s="15" t="s">
        <v>34</v>
      </c>
      <c r="C40" s="17"/>
      <c r="D40" s="17"/>
      <c r="E40" s="17"/>
      <c r="F40" s="38">
        <f>SUM(C40:E40)</f>
        <v>0</v>
      </c>
      <c r="G40" s="57"/>
      <c r="H40" s="17"/>
      <c r="I40" s="17"/>
      <c r="J40" s="17"/>
      <c r="K40" s="17"/>
      <c r="L40" s="17"/>
      <c r="M40" s="17"/>
      <c r="N40" s="38">
        <f>SUM(H40,J40,L40)</f>
        <v>0</v>
      </c>
      <c r="O40" s="38">
        <f>SUM(I40,K40,M40)</f>
        <v>0</v>
      </c>
      <c r="P40" s="38">
        <f>SUM(H40:M40)</f>
        <v>0</v>
      </c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7"/>
      <c r="AG40" s="7"/>
      <c r="AH40" s="7"/>
      <c r="AI40" s="7"/>
      <c r="AJ40" s="7"/>
    </row>
    <row r="41" spans="1:36" ht="18" customHeight="1" thickBot="1" x14ac:dyDescent="0.25">
      <c r="A41" s="30"/>
      <c r="B41" s="59"/>
      <c r="C41" s="34"/>
      <c r="D41" s="34"/>
      <c r="E41" s="34"/>
      <c r="F41" s="35"/>
      <c r="G41" s="31"/>
      <c r="H41" s="34"/>
      <c r="I41" s="34"/>
      <c r="J41" s="34"/>
      <c r="K41" s="34"/>
      <c r="L41" s="34"/>
      <c r="M41" s="34"/>
      <c r="N41" s="35"/>
      <c r="O41" s="35"/>
      <c r="P41" s="35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7"/>
      <c r="AG41" s="7"/>
      <c r="AH41" s="7"/>
      <c r="AI41" s="7"/>
      <c r="AJ41" s="7"/>
    </row>
    <row r="42" spans="1:36" ht="18" customHeight="1" x14ac:dyDescent="0.2">
      <c r="A42" s="100" t="s">
        <v>235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7"/>
      <c r="AG42" s="7"/>
      <c r="AH42" s="7"/>
      <c r="AI42" s="7"/>
      <c r="AJ42" s="7"/>
    </row>
    <row r="43" spans="1:36" ht="18" customHeight="1" x14ac:dyDescent="0.2">
      <c r="A43" s="110" t="s">
        <v>7</v>
      </c>
      <c r="B43" s="87" t="s">
        <v>8</v>
      </c>
      <c r="C43" s="87" t="s">
        <v>9</v>
      </c>
      <c r="D43" s="87"/>
      <c r="E43" s="87"/>
      <c r="F43" s="87"/>
      <c r="G43" s="87" t="s">
        <v>10</v>
      </c>
      <c r="H43" s="102" t="s">
        <v>11</v>
      </c>
      <c r="I43" s="102"/>
      <c r="J43" s="102"/>
      <c r="K43" s="102"/>
      <c r="L43" s="102"/>
      <c r="M43" s="102"/>
      <c r="N43" s="102"/>
      <c r="O43" s="102"/>
      <c r="P43" s="102"/>
      <c r="Q43" s="7"/>
      <c r="R43" s="13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ht="18" customHeight="1" x14ac:dyDescent="0.2">
      <c r="A44" s="110"/>
      <c r="B44" s="87"/>
      <c r="C44" s="87" t="s">
        <v>219</v>
      </c>
      <c r="D44" s="87" t="s">
        <v>220</v>
      </c>
      <c r="E44" s="87" t="s">
        <v>221</v>
      </c>
      <c r="F44" s="99" t="s">
        <v>222</v>
      </c>
      <c r="G44" s="87"/>
      <c r="H44" s="87" t="s">
        <v>219</v>
      </c>
      <c r="I44" s="87"/>
      <c r="J44" s="87" t="s">
        <v>223</v>
      </c>
      <c r="K44" s="87"/>
      <c r="L44" s="87" t="s">
        <v>221</v>
      </c>
      <c r="M44" s="87"/>
      <c r="N44" s="87" t="s">
        <v>12</v>
      </c>
      <c r="O44" s="87" t="s">
        <v>13</v>
      </c>
      <c r="P44" s="98" t="s">
        <v>222</v>
      </c>
      <c r="Q44" s="7"/>
      <c r="R44" s="13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ht="18" customHeight="1" x14ac:dyDescent="0.2">
      <c r="A45" s="110"/>
      <c r="B45" s="87"/>
      <c r="C45" s="87"/>
      <c r="D45" s="87"/>
      <c r="E45" s="87"/>
      <c r="F45" s="99"/>
      <c r="G45" s="87"/>
      <c r="H45" s="5" t="s">
        <v>14</v>
      </c>
      <c r="I45" s="5" t="s">
        <v>15</v>
      </c>
      <c r="J45" s="5" t="s">
        <v>14</v>
      </c>
      <c r="K45" s="5" t="s">
        <v>15</v>
      </c>
      <c r="L45" s="5" t="s">
        <v>14</v>
      </c>
      <c r="M45" s="5" t="s">
        <v>15</v>
      </c>
      <c r="N45" s="87"/>
      <c r="O45" s="87"/>
      <c r="P45" s="98"/>
      <c r="Q45" s="7"/>
      <c r="R45" s="13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ht="27.75" customHeight="1" x14ac:dyDescent="0.2">
      <c r="A46" s="60" t="s">
        <v>236</v>
      </c>
      <c r="B46" s="61" t="s">
        <v>237</v>
      </c>
      <c r="C46" s="61"/>
      <c r="D46" s="61"/>
      <c r="E46" s="61"/>
      <c r="F46" s="4"/>
      <c r="G46" s="61"/>
      <c r="H46" s="61"/>
      <c r="I46" s="61"/>
      <c r="J46" s="61"/>
      <c r="K46" s="61"/>
      <c r="L46" s="61"/>
      <c r="M46" s="61"/>
      <c r="N46" s="61"/>
      <c r="O46" s="61"/>
      <c r="P46" s="4"/>
      <c r="Q46" s="7"/>
      <c r="R46" s="13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ht="24" customHeight="1" x14ac:dyDescent="0.2">
      <c r="A47" s="60" t="s">
        <v>238</v>
      </c>
      <c r="B47" s="61" t="s">
        <v>237</v>
      </c>
      <c r="C47" s="61"/>
      <c r="D47" s="61"/>
      <c r="E47" s="61"/>
      <c r="F47" s="4"/>
      <c r="G47" s="61"/>
      <c r="H47" s="61"/>
      <c r="I47" s="61"/>
      <c r="J47" s="61"/>
      <c r="K47" s="61"/>
      <c r="L47" s="61"/>
      <c r="M47" s="61"/>
      <c r="N47" s="61"/>
      <c r="O47" s="61"/>
      <c r="P47" s="4"/>
      <c r="Q47" s="7"/>
      <c r="R47" s="13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ht="18" customHeight="1" x14ac:dyDescent="0.2">
      <c r="A48" s="62" t="s">
        <v>239</v>
      </c>
      <c r="B48" s="61" t="s">
        <v>237</v>
      </c>
      <c r="C48" s="61"/>
      <c r="D48" s="61"/>
      <c r="E48" s="61"/>
      <c r="F48" s="4"/>
      <c r="G48" s="61"/>
      <c r="H48" s="61"/>
      <c r="I48" s="61"/>
      <c r="J48" s="61"/>
      <c r="K48" s="61"/>
      <c r="L48" s="61"/>
      <c r="M48" s="61"/>
      <c r="N48" s="61"/>
      <c r="O48" s="61"/>
      <c r="P48" s="4"/>
      <c r="Q48" s="7"/>
      <c r="R48" s="13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ht="18" customHeight="1" x14ac:dyDescent="0.2">
      <c r="A49" s="60" t="s">
        <v>240</v>
      </c>
      <c r="B49" s="61" t="s">
        <v>237</v>
      </c>
      <c r="C49" s="61"/>
      <c r="D49" s="61"/>
      <c r="E49" s="61"/>
      <c r="F49" s="4"/>
      <c r="G49" s="61"/>
      <c r="H49" s="61"/>
      <c r="I49" s="61"/>
      <c r="J49" s="61"/>
      <c r="K49" s="61"/>
      <c r="L49" s="61"/>
      <c r="M49" s="61"/>
      <c r="N49" s="61"/>
      <c r="O49" s="61"/>
      <c r="P49" s="4"/>
      <c r="Q49" s="7"/>
      <c r="R49" s="13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ht="28.5" customHeight="1" x14ac:dyDescent="0.2">
      <c r="A50" s="60" t="s">
        <v>241</v>
      </c>
      <c r="B50" s="61" t="s">
        <v>237</v>
      </c>
      <c r="C50" s="17"/>
      <c r="D50" s="17"/>
      <c r="E50" s="17"/>
      <c r="F50" s="38">
        <f>SUM(C50:E50)</f>
        <v>0</v>
      </c>
      <c r="G50" s="15"/>
      <c r="H50" s="63"/>
      <c r="I50" s="17"/>
      <c r="J50" s="17"/>
      <c r="K50" s="17"/>
      <c r="L50" s="17"/>
      <c r="M50" s="17"/>
      <c r="N50" s="38">
        <f>SUM(H50,J50,L50)</f>
        <v>0</v>
      </c>
      <c r="O50" s="38">
        <f>SUM(I50,K50,M50)</f>
        <v>0</v>
      </c>
      <c r="P50" s="38">
        <f>SUM(H50:M50)</f>
        <v>0</v>
      </c>
      <c r="Q50" s="7"/>
      <c r="R50" s="13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1:36" ht="18" customHeight="1" x14ac:dyDescent="0.2">
      <c r="A51" s="62" t="s">
        <v>242</v>
      </c>
      <c r="B51" s="61" t="s">
        <v>237</v>
      </c>
      <c r="C51" s="17"/>
      <c r="D51" s="17"/>
      <c r="E51" s="17"/>
      <c r="F51" s="38"/>
      <c r="G51" s="15"/>
      <c r="H51" s="63"/>
      <c r="I51" s="17"/>
      <c r="J51" s="17"/>
      <c r="K51" s="17"/>
      <c r="L51" s="17"/>
      <c r="M51" s="17"/>
      <c r="N51" s="38"/>
      <c r="O51" s="38"/>
      <c r="P51" s="38"/>
      <c r="Q51" s="7"/>
      <c r="R51" s="13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1:36" ht="12" customHeight="1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</row>
    <row r="53" spans="1:36" ht="12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</row>
    <row r="54" spans="1:36" ht="12" customHeight="1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</row>
    <row r="55" spans="1:36" ht="12" customHeight="1" x14ac:dyDescent="0.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</row>
    <row r="56" spans="1:36" ht="12" customHeight="1" x14ac:dyDescent="0.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</row>
    <row r="57" spans="1:36" ht="12" customHeight="1" x14ac:dyDescent="0.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</row>
    <row r="58" spans="1:36" ht="12" customHeight="1" x14ac:dyDescent="0.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</row>
    <row r="59" spans="1:36" ht="12" customHeight="1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</row>
    <row r="60" spans="1:36" ht="12" customHeight="1" x14ac:dyDescent="0.2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</row>
    <row r="61" spans="1:36" ht="12" customHeight="1" x14ac:dyDescent="0.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</row>
    <row r="62" spans="1:36" ht="12" customHeight="1" x14ac:dyDescent="0.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</row>
    <row r="63" spans="1:36" ht="12.75" customHeight="1" x14ac:dyDescent="0.2">
      <c r="A63" s="7"/>
      <c r="B63" s="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7"/>
      <c r="R63" s="13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</row>
    <row r="64" spans="1:36" ht="12.75" customHeight="1" x14ac:dyDescent="0.2">
      <c r="A64" s="7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7"/>
      <c r="R64" s="13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1:36" ht="12.75" customHeight="1" x14ac:dyDescent="0.2">
      <c r="A65" s="7"/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7"/>
      <c r="R65" s="13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1:36" ht="12.75" customHeight="1" x14ac:dyDescent="0.2">
      <c r="A66" s="7"/>
      <c r="B66" s="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7"/>
      <c r="R66" s="13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ht="12.75" customHeight="1" x14ac:dyDescent="0.2">
      <c r="A67" s="7"/>
      <c r="B67" s="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7"/>
      <c r="R67" s="13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1:36" ht="12.75" customHeight="1" x14ac:dyDescent="0.2">
      <c r="A68" s="7"/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7"/>
      <c r="R68" s="13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1:36" ht="12.75" customHeight="1" x14ac:dyDescent="0.2">
      <c r="A69" s="7"/>
      <c r="B69" s="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7"/>
      <c r="R69" s="13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1:36" ht="12.75" customHeight="1" x14ac:dyDescent="0.2">
      <c r="A70" s="7"/>
      <c r="B70" s="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7"/>
      <c r="R70" s="13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ht="12.75" customHeight="1" x14ac:dyDescent="0.2">
      <c r="A71" s="7"/>
      <c r="B71" s="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7"/>
      <c r="R71" s="13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ht="12.75" customHeight="1" x14ac:dyDescent="0.2">
      <c r="A72" s="7"/>
      <c r="B72" s="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7"/>
      <c r="R72" s="13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ht="12.75" customHeight="1" x14ac:dyDescent="0.2">
      <c r="A73" s="7"/>
      <c r="B73" s="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7"/>
      <c r="R73" s="13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 ht="12.75" customHeight="1" x14ac:dyDescent="0.2">
      <c r="A74" s="7"/>
      <c r="B74" s="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7"/>
      <c r="R74" s="13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</row>
    <row r="75" spans="1:36" ht="12.75" customHeight="1" x14ac:dyDescent="0.2">
      <c r="A75" s="7"/>
      <c r="B75" s="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7"/>
      <c r="R75" s="1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</row>
    <row r="76" spans="1:36" ht="12.75" customHeight="1" x14ac:dyDescent="0.2">
      <c r="A76" s="7"/>
      <c r="B76" s="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7"/>
      <c r="R76" s="13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ht="12.75" customHeight="1" x14ac:dyDescent="0.2">
      <c r="A77" s="7"/>
      <c r="B77" s="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7"/>
      <c r="R77" s="13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ht="12.75" customHeight="1" x14ac:dyDescent="0.2">
      <c r="A78" s="7"/>
      <c r="B78" s="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7"/>
      <c r="R78" s="13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ht="12.75" customHeight="1" x14ac:dyDescent="0.2">
      <c r="A79" s="7"/>
      <c r="B79" s="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7"/>
      <c r="R79" s="1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ht="12.75" customHeight="1" x14ac:dyDescent="0.2">
      <c r="A80" s="7"/>
      <c r="B80" s="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7"/>
      <c r="R80" s="13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ht="12.75" customHeight="1" x14ac:dyDescent="0.2">
      <c r="A81" s="7"/>
      <c r="B81" s="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7"/>
      <c r="R81" s="13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</row>
    <row r="82" spans="1:36" ht="12.75" customHeight="1" x14ac:dyDescent="0.2">
      <c r="A82" s="7"/>
      <c r="B82" s="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7"/>
      <c r="R82" s="13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ht="12.75" customHeight="1" x14ac:dyDescent="0.2">
      <c r="A83" s="7"/>
      <c r="B83" s="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7"/>
      <c r="R83" s="1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ht="12.75" customHeight="1" x14ac:dyDescent="0.2">
      <c r="A84" s="7"/>
      <c r="B84" s="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7"/>
      <c r="R84" s="13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ht="12.75" customHeight="1" x14ac:dyDescent="0.2">
      <c r="A85" s="7"/>
      <c r="B85" s="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7"/>
      <c r="R85" s="13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 ht="12.75" customHeight="1" x14ac:dyDescent="0.2">
      <c r="A86" s="7"/>
      <c r="B86" s="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7"/>
      <c r="R86" s="13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ht="12.75" customHeight="1" x14ac:dyDescent="0.2">
      <c r="A87" s="7"/>
      <c r="B87" s="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7"/>
      <c r="R87" s="1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ht="12.75" customHeight="1" x14ac:dyDescent="0.2">
      <c r="A88" s="7"/>
      <c r="B88" s="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7"/>
      <c r="R88" s="1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1:36" ht="12.75" customHeight="1" x14ac:dyDescent="0.2">
      <c r="A89" s="7"/>
      <c r="B89" s="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7"/>
      <c r="R89" s="13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1:36" ht="12.75" customHeight="1" x14ac:dyDescent="0.2">
      <c r="A90" s="7"/>
      <c r="B90" s="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7"/>
      <c r="R90" s="13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ht="12.75" customHeight="1" x14ac:dyDescent="0.2">
      <c r="A91" s="7"/>
      <c r="B91" s="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7"/>
      <c r="R91" s="13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1:36" ht="12.75" customHeight="1" x14ac:dyDescent="0.2">
      <c r="A92" s="7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7"/>
      <c r="R92" s="13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1:36" ht="12.75" customHeight="1" x14ac:dyDescent="0.2">
      <c r="A93" s="7"/>
      <c r="B93" s="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7"/>
      <c r="R93" s="13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1:36" ht="12.75" customHeight="1" x14ac:dyDescent="0.2">
      <c r="A94" s="7"/>
      <c r="B94" s="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7"/>
      <c r="R94" s="13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1:36" ht="12.75" customHeight="1" x14ac:dyDescent="0.2">
      <c r="A95" s="7"/>
      <c r="B95" s="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7"/>
      <c r="R95" s="13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1:36" ht="12.75" customHeight="1" x14ac:dyDescent="0.2">
      <c r="A96" s="7"/>
      <c r="B96" s="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7"/>
      <c r="R96" s="13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 spans="1:36" ht="12.75" customHeight="1" x14ac:dyDescent="0.2">
      <c r="A97" s="7"/>
      <c r="B97" s="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7"/>
      <c r="R97" s="13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1:36" ht="12.75" customHeight="1" x14ac:dyDescent="0.2">
      <c r="A98" s="7"/>
      <c r="B98" s="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7"/>
      <c r="R98" s="13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1:36" ht="12.75" customHeight="1" x14ac:dyDescent="0.2">
      <c r="A99" s="7"/>
      <c r="B99" s="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7"/>
      <c r="R99" s="13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1:36" ht="12.75" customHeight="1" x14ac:dyDescent="0.2">
      <c r="A100" s="7"/>
      <c r="B100" s="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7"/>
      <c r="R100" s="13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</sheetData>
  <mergeCells count="92">
    <mergeCell ref="N44:N45"/>
    <mergeCell ref="O44:O45"/>
    <mergeCell ref="P44:P45"/>
    <mergeCell ref="D44:D45"/>
    <mergeCell ref="E44:E45"/>
    <mergeCell ref="F44:F45"/>
    <mergeCell ref="H44:I44"/>
    <mergeCell ref="J44:K44"/>
    <mergeCell ref="L44:M44"/>
    <mergeCell ref="N37:N38"/>
    <mergeCell ref="O37:O38"/>
    <mergeCell ref="P37:P38"/>
    <mergeCell ref="A42:P42"/>
    <mergeCell ref="A43:A45"/>
    <mergeCell ref="B43:B45"/>
    <mergeCell ref="C43:F43"/>
    <mergeCell ref="G43:G45"/>
    <mergeCell ref="H43:P43"/>
    <mergeCell ref="C44:C45"/>
    <mergeCell ref="H37:H38"/>
    <mergeCell ref="I37:I38"/>
    <mergeCell ref="J37:J38"/>
    <mergeCell ref="K37:K38"/>
    <mergeCell ref="L37:L38"/>
    <mergeCell ref="M37:M38"/>
    <mergeCell ref="P34:P35"/>
    <mergeCell ref="A32:P32"/>
    <mergeCell ref="A33:A35"/>
    <mergeCell ref="B33:B35"/>
    <mergeCell ref="C33:F33"/>
    <mergeCell ref="G33:G35"/>
    <mergeCell ref="H33:P33"/>
    <mergeCell ref="C34:C35"/>
    <mergeCell ref="D34:D35"/>
    <mergeCell ref="E34:E35"/>
    <mergeCell ref="F34:F35"/>
    <mergeCell ref="H34:I34"/>
    <mergeCell ref="J34:K34"/>
    <mergeCell ref="L34:M34"/>
    <mergeCell ref="N34:N35"/>
    <mergeCell ref="O34:O35"/>
    <mergeCell ref="M28:M29"/>
    <mergeCell ref="N28:N29"/>
    <mergeCell ref="O28:O29"/>
    <mergeCell ref="P28:P29"/>
    <mergeCell ref="O24:O25"/>
    <mergeCell ref="H28:H29"/>
    <mergeCell ref="I28:I29"/>
    <mergeCell ref="J28:J29"/>
    <mergeCell ref="K28:K29"/>
    <mergeCell ref="L28:L29"/>
    <mergeCell ref="O12:O13"/>
    <mergeCell ref="F24:F25"/>
    <mergeCell ref="H24:I24"/>
    <mergeCell ref="J24:K24"/>
    <mergeCell ref="L24:M24"/>
    <mergeCell ref="N24:N25"/>
    <mergeCell ref="A22:P22"/>
    <mergeCell ref="A23:A25"/>
    <mergeCell ref="B23:B25"/>
    <mergeCell ref="C23:F23"/>
    <mergeCell ref="G23:G25"/>
    <mergeCell ref="H23:P23"/>
    <mergeCell ref="C24:C25"/>
    <mergeCell ref="D24:D25"/>
    <mergeCell ref="E24:E25"/>
    <mergeCell ref="P24:P25"/>
    <mergeCell ref="A9:P9"/>
    <mergeCell ref="A10:P10"/>
    <mergeCell ref="A11:A13"/>
    <mergeCell ref="B11:B13"/>
    <mergeCell ref="C11:F11"/>
    <mergeCell ref="G11:G13"/>
    <mergeCell ref="H11:P11"/>
    <mergeCell ref="C12:C13"/>
    <mergeCell ref="D12:D13"/>
    <mergeCell ref="E12:E13"/>
    <mergeCell ref="P12:P13"/>
    <mergeCell ref="F12:F13"/>
    <mergeCell ref="H12:I12"/>
    <mergeCell ref="J12:K12"/>
    <mergeCell ref="L12:M12"/>
    <mergeCell ref="N12:N13"/>
    <mergeCell ref="A2:A8"/>
    <mergeCell ref="B2:P3"/>
    <mergeCell ref="B4:P4"/>
    <mergeCell ref="B5:P5"/>
    <mergeCell ref="B6:P6"/>
    <mergeCell ref="B7:I7"/>
    <mergeCell ref="J7:P7"/>
    <mergeCell ref="B8:I8"/>
    <mergeCell ref="J8:P8"/>
  </mergeCells>
  <printOptions horizontalCentered="1"/>
  <pageMargins left="0.23622047244094502" right="0.23622047244094502" top="0.74803149606299213" bottom="0.74803149606299213" header="0" footer="0"/>
  <pageSetup paperSize="0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Table_1</vt:lpstr>
      <vt:lpstr>Table_2</vt:lpstr>
      <vt:lpstr>Table_3</vt:lpstr>
      <vt:lpstr>Table_4</vt:lpstr>
      <vt:lpstr>Table_5</vt:lpstr>
      <vt:lpstr>Hoja2</vt:lpstr>
      <vt:lpstr>Hoja1</vt:lpstr>
      <vt:lpstr>Table_6</vt:lpstr>
      <vt:lpstr>Table_1!Área_de_impresión</vt:lpstr>
      <vt:lpstr>Table_2!Área_de_impresión</vt:lpstr>
      <vt:lpstr>Table_3!Área_de_impresión</vt:lpstr>
      <vt:lpstr>Table_4!Área_de_impresión</vt:lpstr>
      <vt:lpstr>Table_5!Área_de_impresión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seguimiento</dc:creator>
  <dc:description/>
  <cp:lastModifiedBy>Rafaela Villar</cp:lastModifiedBy>
  <cp:lastPrinted>2026-04-15T14:37:53Z</cp:lastPrinted>
  <dcterms:created xsi:type="dcterms:W3CDTF">2023-01-18T12:41:37Z</dcterms:created>
  <dcterms:modified xsi:type="dcterms:W3CDTF">2026-04-15T14:47:16Z</dcterms:modified>
</cp:coreProperties>
</file>