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0-Presupuesto\2-Ejecución Presupuestaria\1-Ejecución Mensual de Presupuesto\2-Febrero\"/>
    </mc:Choice>
  </mc:AlternateContent>
  <xr:revisionPtr revIDLastSave="0" documentId="13_ncr:1_{3B802693-FFB2-42FD-83D9-51E61A0248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3 Ejecucion Febrero 26  " sheetId="3" r:id="rId1"/>
    <sheet name=" P1 Presup. aprob. Febrero 26" sheetId="1" r:id="rId2"/>
    <sheet name="P2Presup.aprobado Ejec. Feb.26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3" l="1"/>
  <c r="M83" i="3"/>
  <c r="L83" i="3"/>
  <c r="K83" i="3"/>
  <c r="J83" i="3"/>
  <c r="I83" i="3"/>
  <c r="H83" i="3"/>
  <c r="G83" i="3"/>
  <c r="F83" i="3"/>
  <c r="E83" i="3"/>
  <c r="D83" i="3"/>
  <c r="C83" i="3"/>
  <c r="B83" i="3"/>
  <c r="N82" i="3"/>
  <c r="N81" i="3"/>
  <c r="M80" i="3"/>
  <c r="L80" i="3"/>
  <c r="K80" i="3"/>
  <c r="J80" i="3"/>
  <c r="I80" i="3"/>
  <c r="H80" i="3"/>
  <c r="G80" i="3"/>
  <c r="F80" i="3"/>
  <c r="E80" i="3"/>
  <c r="D80" i="3"/>
  <c r="C80" i="3"/>
  <c r="B80" i="3"/>
  <c r="N79" i="3"/>
  <c r="N78" i="3"/>
  <c r="M77" i="3"/>
  <c r="L77" i="3"/>
  <c r="K77" i="3"/>
  <c r="J77" i="3"/>
  <c r="I77" i="3"/>
  <c r="H77" i="3"/>
  <c r="G77" i="3"/>
  <c r="F77" i="3"/>
  <c r="E77" i="3"/>
  <c r="D77" i="3"/>
  <c r="C77" i="3"/>
  <c r="B77" i="3"/>
  <c r="N76" i="3"/>
  <c r="N75" i="3"/>
  <c r="N74" i="3"/>
  <c r="N73" i="3"/>
  <c r="M72" i="3"/>
  <c r="L72" i="3"/>
  <c r="K72" i="3"/>
  <c r="J72" i="3"/>
  <c r="I72" i="3"/>
  <c r="H72" i="3"/>
  <c r="G72" i="3"/>
  <c r="F72" i="3"/>
  <c r="E72" i="3"/>
  <c r="D72" i="3"/>
  <c r="C72" i="3"/>
  <c r="B72" i="3"/>
  <c r="N71" i="3"/>
  <c r="N70" i="3"/>
  <c r="M69" i="3"/>
  <c r="L69" i="3"/>
  <c r="K69" i="3"/>
  <c r="J69" i="3"/>
  <c r="I69" i="3"/>
  <c r="H69" i="3"/>
  <c r="G69" i="3"/>
  <c r="F69" i="3"/>
  <c r="E69" i="3"/>
  <c r="D69" i="3"/>
  <c r="C69" i="3"/>
  <c r="B69" i="3"/>
  <c r="N68" i="3"/>
  <c r="N67" i="3"/>
  <c r="N66" i="3"/>
  <c r="N65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N59" i="3"/>
  <c r="N58" i="3"/>
  <c r="N57" i="3"/>
  <c r="N56" i="3"/>
  <c r="N55" i="3"/>
  <c r="M54" i="3"/>
  <c r="L54" i="3"/>
  <c r="K54" i="3"/>
  <c r="J54" i="3"/>
  <c r="I54" i="3"/>
  <c r="H54" i="3"/>
  <c r="G54" i="3"/>
  <c r="F54" i="3"/>
  <c r="E54" i="3"/>
  <c r="D54" i="3"/>
  <c r="C54" i="3"/>
  <c r="B54" i="3"/>
  <c r="N53" i="3"/>
  <c r="N52" i="3"/>
  <c r="N51" i="3"/>
  <c r="N50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N43" i="3"/>
  <c r="N42" i="3"/>
  <c r="M41" i="3"/>
  <c r="L41" i="3"/>
  <c r="K41" i="3"/>
  <c r="J41" i="3"/>
  <c r="I41" i="3"/>
  <c r="H41" i="3"/>
  <c r="G41" i="3"/>
  <c r="F41" i="3"/>
  <c r="E41" i="3"/>
  <c r="D41" i="3"/>
  <c r="C41" i="3"/>
  <c r="B41" i="3"/>
  <c r="N40" i="3"/>
  <c r="N39" i="3"/>
  <c r="N38" i="3"/>
  <c r="N37" i="3"/>
  <c r="N36" i="3"/>
  <c r="N35" i="3"/>
  <c r="N34" i="3"/>
  <c r="N33" i="3"/>
  <c r="N32" i="3"/>
  <c r="M31" i="3"/>
  <c r="L31" i="3"/>
  <c r="K31" i="3"/>
  <c r="J31" i="3"/>
  <c r="I31" i="3"/>
  <c r="H31" i="3"/>
  <c r="G31" i="3"/>
  <c r="F31" i="3"/>
  <c r="E31" i="3"/>
  <c r="D31" i="3"/>
  <c r="C31" i="3"/>
  <c r="B31" i="3"/>
  <c r="N30" i="3"/>
  <c r="N29" i="3"/>
  <c r="N28" i="3"/>
  <c r="N27" i="3"/>
  <c r="N26" i="3"/>
  <c r="N25" i="3"/>
  <c r="N24" i="3"/>
  <c r="N23" i="3"/>
  <c r="N22" i="3"/>
  <c r="M21" i="3"/>
  <c r="L21" i="3"/>
  <c r="K21" i="3"/>
  <c r="J21" i="3"/>
  <c r="I21" i="3"/>
  <c r="H21" i="3"/>
  <c r="G21" i="3"/>
  <c r="F21" i="3"/>
  <c r="E21" i="3"/>
  <c r="D21" i="3"/>
  <c r="C21" i="3"/>
  <c r="B21" i="3"/>
  <c r="N20" i="3"/>
  <c r="N19" i="3"/>
  <c r="N18" i="3"/>
  <c r="N17" i="3"/>
  <c r="M16" i="3"/>
  <c r="L16" i="3"/>
  <c r="K16" i="3"/>
  <c r="J16" i="3"/>
  <c r="I16" i="3"/>
  <c r="H16" i="3"/>
  <c r="G16" i="3"/>
  <c r="F16" i="3"/>
  <c r="E16" i="3"/>
  <c r="D16" i="3"/>
  <c r="C16" i="3"/>
  <c r="B16" i="3"/>
  <c r="P80" i="2"/>
  <c r="P79" i="2"/>
  <c r="P78" i="2"/>
  <c r="P77" i="2"/>
  <c r="P76" i="2" s="1"/>
  <c r="O76" i="2"/>
  <c r="N76" i="2"/>
  <c r="M76" i="2"/>
  <c r="L76" i="2"/>
  <c r="K76" i="2"/>
  <c r="J76" i="2"/>
  <c r="I76" i="2"/>
  <c r="H76" i="2"/>
  <c r="G76" i="2"/>
  <c r="F76" i="2"/>
  <c r="E76" i="2"/>
  <c r="D76" i="2"/>
  <c r="B76" i="2"/>
  <c r="P75" i="2"/>
  <c r="P74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P72" i="2"/>
  <c r="P71" i="2"/>
  <c r="P70" i="2"/>
  <c r="P69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P66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P64" i="2"/>
  <c r="P63" i="2"/>
  <c r="P62" i="2"/>
  <c r="P61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P49" i="2"/>
  <c r="P48" i="2"/>
  <c r="P47" i="2"/>
  <c r="P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P36" i="2"/>
  <c r="P34" i="2"/>
  <c r="P33" i="2"/>
  <c r="P32" i="2"/>
  <c r="P31" i="2"/>
  <c r="P30" i="2"/>
  <c r="P29" i="2"/>
  <c r="P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6" i="2"/>
  <c r="P14" i="2"/>
  <c r="P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C78" i="1"/>
  <c r="B78" i="1"/>
  <c r="B75" i="1"/>
  <c r="C74" i="1"/>
  <c r="C70" i="1"/>
  <c r="B70" i="1"/>
  <c r="C67" i="1"/>
  <c r="B67" i="1"/>
  <c r="C62" i="1"/>
  <c r="B62" i="1"/>
  <c r="C52" i="1"/>
  <c r="B52" i="1"/>
  <c r="C47" i="1"/>
  <c r="B47" i="1"/>
  <c r="C39" i="1"/>
  <c r="B39" i="1"/>
  <c r="C29" i="1"/>
  <c r="B29" i="1"/>
  <c r="C19" i="1"/>
  <c r="B19" i="1"/>
  <c r="C14" i="1"/>
  <c r="B14" i="1"/>
  <c r="B83" i="1" s="1"/>
  <c r="C83" i="1" l="1"/>
  <c r="C85" i="3"/>
  <c r="E85" i="3"/>
  <c r="N72" i="3"/>
  <c r="H85" i="3"/>
  <c r="K85" i="3"/>
  <c r="J85" i="3"/>
  <c r="D85" i="3"/>
  <c r="G85" i="3"/>
  <c r="I85" i="3"/>
  <c r="L85" i="3"/>
  <c r="N83" i="3"/>
  <c r="M85" i="3"/>
  <c r="N80" i="3"/>
  <c r="F85" i="3"/>
  <c r="N31" i="3"/>
  <c r="N21" i="3"/>
  <c r="N69" i="3"/>
  <c r="N64" i="3"/>
  <c r="N54" i="3"/>
  <c r="N77" i="3"/>
  <c r="P17" i="2"/>
  <c r="P27" i="2"/>
  <c r="M81" i="2"/>
  <c r="F81" i="2"/>
  <c r="O81" i="2"/>
  <c r="P65" i="2"/>
  <c r="L81" i="2"/>
  <c r="P50" i="2"/>
  <c r="P45" i="2"/>
  <c r="N81" i="2"/>
  <c r="P37" i="2"/>
  <c r="B81" i="2"/>
  <c r="C81" i="2"/>
  <c r="P68" i="2"/>
  <c r="G81" i="2"/>
  <c r="P12" i="2"/>
  <c r="E81" i="2"/>
  <c r="H81" i="2"/>
  <c r="P73" i="2"/>
  <c r="I81" i="2"/>
  <c r="J81" i="2"/>
  <c r="K81" i="2"/>
  <c r="P60" i="2"/>
  <c r="N16" i="3"/>
  <c r="N41" i="3"/>
  <c r="B85" i="3"/>
  <c r="D81" i="2"/>
  <c r="N85" i="3" l="1"/>
  <c r="P81" i="2"/>
</calcChain>
</file>

<file path=xl/sharedStrings.xml><?xml version="1.0" encoding="utf-8"?>
<sst xmlns="http://schemas.openxmlformats.org/spreadsheetml/2006/main" count="274" uniqueCount="141">
  <si>
    <t>MINISTERIO DE AGRICULTURA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</si>
  <si>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</si>
  <si>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</si>
  <si>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</si>
  <si>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</si>
  <si>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</si>
  <si>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</si>
  <si>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</si>
  <si>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</si>
  <si>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</si>
  <si>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</si>
  <si>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</si>
  <si>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</si>
  <si>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</si>
  <si>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</si>
  <si>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</si>
  <si>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</si>
  <si>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</si>
  <si>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</si>
  <si>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</si>
  <si>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</si>
  <si>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</si>
  <si>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</si>
  <si>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</si>
  <si>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</si>
  <si>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</si>
  <si>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</si>
  <si>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</si>
  <si>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</si>
  <si>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</si>
  <si>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</si>
  <si>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</si>
  <si>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</si>
  <si>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</si>
  <si>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</si>
  <si>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</si>
  <si>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</si>
  <si>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</si>
  <si>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</si>
  <si>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</si>
  <si>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</si>
  <si>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</si>
  <si>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</si>
  <si>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</si>
  <si>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</si>
  <si>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</si>
  <si>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</si>
  <si>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</si>
  <si>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</si>
  <si>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</si>
  <si>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</si>
  <si>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</si>
  <si>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</si>
  <si>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</si>
  <si>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</si>
  <si>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</si>
  <si>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</si>
  <si>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</si>
  <si>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</si>
  <si>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</si>
  <si>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</si>
  <si>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</si>
  <si>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</si>
  <si>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</si>
  <si>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</si>
  <si>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</si>
  <si>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</si>
  <si>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</si>
  <si>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</si>
  <si>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</si>
  <si>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</si>
  <si>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</si>
  <si>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</si>
  <si>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</si>
  <si>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</si>
  <si>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</si>
  <si>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</si>
  <si>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</si>
  <si>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</si>
  <si>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</si>
  <si>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</si>
  <si>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2026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</si>
  <si>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</si>
  <si>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</si>
  <si>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</si>
  <si>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</si>
  <si>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</si>
  <si>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</si>
  <si>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</si>
  <si>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</si>
  <si>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</si>
  <si>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</si>
  <si>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</si>
  <si>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</si>
  <si>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</si>
  <si>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</si>
  <si>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</si>
  <si>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</si>
  <si>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</si>
  <si>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</si>
  <si>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</si>
  <si>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</si>
  <si>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</si>
  <si>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</si>
  <si>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</si>
  <si>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</si>
  <si>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</si>
  <si>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</si>
  <si>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</si>
  <si>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</si>
  <si>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</si>
  <si>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</si>
  <si>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</si>
  <si>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</si>
  <si>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</si>
  <si>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</si>
  <si>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</si>
  <si>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</si>
  <si>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</si>
  <si>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</si>
  <si>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</si>
  <si>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</si>
  <si>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</si>
  <si>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</si>
  <si>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</si>
  <si>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</si>
  <si>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</si>
  <si>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</si>
  <si>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</si>
  <si>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</si>
  <si>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</si>
  <si>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</si>
  <si>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</si>
  <si>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</si>
  <si>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</si>
  <si>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</si>
  <si>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</si>
  <si>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</si>
  <si>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</si>
  <si>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Elaborado por: Angela María Alcantara</t>
  </si>
  <si>
    <t>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</si>
</sst>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sz val="9"/>
      <color indexed="8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0"/>
        <bgColor theme="4" tint="0.79998168889431442"/>
      </patternFill>
    </fill>
  </fills>
  <borders count="6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64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8" xfId="0" applyFont="1" applyBorder="1" applyAlignment="1">
      <alignment horizontal="left"/>
    </xf>
    <xf numFmtId="164" fontId="11" fillId="0" borderId="9" xfId="0" applyNumberFormat="1" applyFont="1" applyBorder="1"/>
    <xf numFmtId="164" fontId="11" fillId="0" borderId="10" xfId="0" applyNumberFormat="1" applyFont="1" applyBorder="1"/>
    <xf numFmtId="0" fontId="12" fillId="0" borderId="11" xfId="0" applyFont="1" applyBorder="1" applyAlignment="1">
      <alignment horizontal="left" indent="1"/>
    </xf>
    <xf numFmtId="43" fontId="13" fillId="4" borderId="12" xfId="0" applyNumberFormat="1" applyFont="1" applyFill="1" applyBorder="1"/>
    <xf numFmtId="43" fontId="13" fillId="4" borderId="13" xfId="0" applyNumberFormat="1" applyFont="1" applyFill="1" applyBorder="1"/>
    <xf numFmtId="0" fontId="0" fillId="3" borderId="14" xfId="0" applyFill="1" applyBorder="1"/>
    <xf numFmtId="43" fontId="15" fillId="0" borderId="15" xfId="2" applyFont="1" applyBorder="1" applyAlignment="1">
      <alignment horizontal="right"/>
    </xf>
    <xf numFmtId="43" fontId="15" fillId="0" borderId="16" xfId="2" applyFont="1" applyBorder="1" applyAlignment="1">
      <alignment horizontal="right"/>
    </xf>
    <xf numFmtId="0" fontId="0" fillId="3" borderId="17" xfId="0" applyFill="1" applyBorder="1"/>
    <xf numFmtId="43" fontId="15" fillId="0" borderId="18" xfId="2" applyFont="1" applyBorder="1" applyAlignment="1">
      <alignment horizontal="right"/>
    </xf>
    <xf numFmtId="49" fontId="16" fillId="0" borderId="19" xfId="0" applyNumberFormat="1" applyFont="1" applyBorder="1"/>
    <xf numFmtId="43" fontId="15" fillId="0" borderId="20" xfId="2" applyFont="1" applyBorder="1" applyAlignment="1">
      <alignment horizontal="right"/>
    </xf>
    <xf numFmtId="43" fontId="13" fillId="4" borderId="21" xfId="0" applyNumberFormat="1" applyFont="1" applyFill="1" applyBorder="1"/>
    <xf numFmtId="49" fontId="16" fillId="0" borderId="14" xfId="0" applyNumberFormat="1" applyFont="1" applyBorder="1"/>
    <xf numFmtId="43" fontId="15" fillId="0" borderId="9" xfId="2" applyFont="1" applyBorder="1" applyAlignment="1">
      <alignment horizontal="right"/>
    </xf>
    <xf numFmtId="43" fontId="15" fillId="0" borderId="10" xfId="2" applyFont="1" applyBorder="1" applyAlignment="1">
      <alignment horizontal="right"/>
    </xf>
    <xf numFmtId="49" fontId="16" fillId="0" borderId="17" xfId="0" applyNumberFormat="1" applyFont="1" applyBorder="1"/>
    <xf numFmtId="43" fontId="15" fillId="0" borderId="22" xfId="2" applyFont="1" applyBorder="1" applyAlignment="1">
      <alignment horizontal="right"/>
    </xf>
    <xf numFmtId="49" fontId="16" fillId="0" borderId="17" xfId="0" applyNumberFormat="1" applyFont="1" applyBorder="1" applyAlignment="1">
      <alignment wrapText="1"/>
    </xf>
    <xf numFmtId="0" fontId="10" fillId="0" borderId="14" xfId="0" applyFont="1" applyBorder="1"/>
    <xf numFmtId="0" fontId="10" fillId="0" borderId="17" xfId="0" applyFont="1" applyBorder="1"/>
    <xf numFmtId="0" fontId="10" fillId="0" borderId="19" xfId="0" applyFont="1" applyBorder="1"/>
    <xf numFmtId="43" fontId="13" fillId="4" borderId="23" xfId="0" applyNumberFormat="1" applyFont="1" applyFill="1" applyBorder="1"/>
    <xf numFmtId="0" fontId="10" fillId="0" borderId="14" xfId="0" applyFont="1" applyBorder="1" applyAlignment="1">
      <alignment horizontal="left" indent="2"/>
    </xf>
    <xf numFmtId="0" fontId="10" fillId="0" borderId="17" xfId="0" applyFont="1" applyBorder="1" applyAlignment="1">
      <alignment horizontal="left" indent="2"/>
    </xf>
    <xf numFmtId="0" fontId="10" fillId="0" borderId="19" xfId="0" applyFont="1" applyBorder="1" applyAlignment="1">
      <alignment horizontal="left" wrapText="1" indent="2"/>
    </xf>
    <xf numFmtId="43" fontId="17" fillId="4" borderId="21" xfId="0" applyNumberFormat="1" applyFont="1" applyFill="1" applyBorder="1"/>
    <xf numFmtId="43" fontId="17" fillId="4" borderId="13" xfId="0" applyNumberFormat="1" applyFont="1" applyFill="1" applyBorder="1"/>
    <xf numFmtId="0" fontId="10" fillId="0" borderId="19" xfId="0" applyFont="1" applyBorder="1" applyAlignment="1">
      <alignment horizontal="left" indent="2"/>
    </xf>
    <xf numFmtId="43" fontId="15" fillId="0" borderId="24" xfId="2" applyFont="1" applyBorder="1" applyAlignment="1">
      <alignment horizontal="right"/>
    </xf>
    <xf numFmtId="0" fontId="12" fillId="0" borderId="11" xfId="0" applyFont="1" applyBorder="1" applyAlignment="1">
      <alignment horizontal="left"/>
    </xf>
    <xf numFmtId="0" fontId="10" fillId="0" borderId="14" xfId="0" applyFont="1" applyBorder="1" applyAlignment="1">
      <alignment horizontal="left" indent="1"/>
    </xf>
    <xf numFmtId="43" fontId="17" fillId="3" borderId="15" xfId="0" applyNumberFormat="1" applyFont="1" applyFill="1" applyBorder="1"/>
    <xf numFmtId="43" fontId="16" fillId="0" borderId="22" xfId="1" applyFont="1" applyBorder="1"/>
    <xf numFmtId="43" fontId="18" fillId="0" borderId="10" xfId="2" applyFont="1" applyBorder="1" applyAlignment="1">
      <alignment horizontal="right"/>
    </xf>
    <xf numFmtId="43" fontId="16" fillId="0" borderId="16" xfId="1" applyFont="1" applyBorder="1"/>
    <xf numFmtId="0" fontId="10" fillId="0" borderId="8" xfId="0" applyFont="1" applyBorder="1" applyAlignment="1">
      <alignment horizontal="left" indent="2"/>
    </xf>
    <xf numFmtId="0" fontId="19" fillId="2" borderId="11" xfId="0" applyFont="1" applyFill="1" applyBorder="1" applyAlignment="1">
      <alignment vertical="center"/>
    </xf>
    <xf numFmtId="43" fontId="13" fillId="2" borderId="21" xfId="1" applyFont="1" applyFill="1" applyBorder="1"/>
    <xf numFmtId="43" fontId="13" fillId="2" borderId="13" xfId="1" applyFont="1" applyFill="1" applyBorder="1"/>
    <xf numFmtId="0" fontId="20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13" fillId="6" borderId="35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/>
    </xf>
    <xf numFmtId="0" fontId="13" fillId="6" borderId="36" xfId="0" applyFont="1" applyFill="1" applyBorder="1" applyAlignment="1">
      <alignment horizontal="center"/>
    </xf>
    <xf numFmtId="0" fontId="13" fillId="0" borderId="37" xfId="0" applyFont="1" applyBorder="1" applyAlignment="1">
      <alignment horizontal="left" vertical="justify" wrapText="1"/>
    </xf>
    <xf numFmtId="164" fontId="13" fillId="0" borderId="0" xfId="0" applyNumberFormat="1" applyFont="1"/>
    <xf numFmtId="164" fontId="13" fillId="0" borderId="38" xfId="0" applyNumberFormat="1" applyFont="1" applyBorder="1"/>
    <xf numFmtId="43" fontId="13" fillId="4" borderId="39" xfId="0" applyNumberFormat="1" applyFont="1" applyFill="1" applyBorder="1"/>
    <xf numFmtId="43" fontId="13" fillId="4" borderId="40" xfId="0" applyNumberFormat="1" applyFont="1" applyFill="1" applyBorder="1"/>
    <xf numFmtId="43" fontId="13" fillId="4" borderId="41" xfId="0" applyNumberFormat="1" applyFont="1" applyFill="1" applyBorder="1"/>
    <xf numFmtId="43" fontId="13" fillId="4" borderId="42" xfId="0" applyNumberFormat="1" applyFont="1" applyFill="1" applyBorder="1"/>
    <xf numFmtId="0" fontId="0" fillId="0" borderId="40" xfId="0" applyBorder="1"/>
    <xf numFmtId="0" fontId="17" fillId="0" borderId="37" xfId="0" applyFont="1" applyBorder="1" applyAlignment="1">
      <alignment horizontal="left" vertical="justify" wrapText="1"/>
    </xf>
    <xf numFmtId="43" fontId="15" fillId="0" borderId="43" xfId="2" applyFont="1" applyBorder="1" applyAlignment="1">
      <alignment horizontal="right"/>
    </xf>
    <xf numFmtId="43" fontId="15" fillId="0" borderId="44" xfId="2" applyFont="1" applyBorder="1" applyAlignment="1">
      <alignment horizontal="right"/>
    </xf>
    <xf numFmtId="43" fontId="16" fillId="0" borderId="43" xfId="1" applyFont="1" applyBorder="1"/>
    <xf numFmtId="43" fontId="16" fillId="0" borderId="15" xfId="1" applyFont="1" applyBorder="1"/>
    <xf numFmtId="43" fontId="17" fillId="3" borderId="16" xfId="0" applyNumberFormat="1" applyFont="1" applyFill="1" applyBorder="1"/>
    <xf numFmtId="43" fontId="15" fillId="0" borderId="45" xfId="2" applyFont="1" applyBorder="1" applyAlignment="1">
      <alignment horizontal="right"/>
    </xf>
    <xf numFmtId="43" fontId="16" fillId="0" borderId="45" xfId="1" applyFont="1" applyBorder="1"/>
    <xf numFmtId="43" fontId="16" fillId="0" borderId="18" xfId="1" applyFont="1" applyBorder="1"/>
    <xf numFmtId="43" fontId="17" fillId="3" borderId="22" xfId="0" applyNumberFormat="1" applyFont="1" applyFill="1" applyBorder="1"/>
    <xf numFmtId="43" fontId="15" fillId="0" borderId="46" xfId="2" applyFont="1" applyBorder="1" applyAlignment="1">
      <alignment horizontal="right"/>
    </xf>
    <xf numFmtId="43" fontId="15" fillId="0" borderId="47" xfId="2" applyFont="1" applyBorder="1" applyAlignment="1">
      <alignment horizontal="right"/>
    </xf>
    <xf numFmtId="43" fontId="16" fillId="0" borderId="46" xfId="1" applyFont="1" applyBorder="1"/>
    <xf numFmtId="43" fontId="16" fillId="0" borderId="20" xfId="1" applyFont="1" applyBorder="1"/>
    <xf numFmtId="43" fontId="17" fillId="3" borderId="10" xfId="0" applyNumberFormat="1" applyFont="1" applyFill="1" applyBorder="1"/>
    <xf numFmtId="49" fontId="22" fillId="0" borderId="37" xfId="0" applyNumberFormat="1" applyFont="1" applyBorder="1" applyAlignment="1">
      <alignment horizontal="left" vertical="justify" wrapText="1"/>
    </xf>
    <xf numFmtId="43" fontId="15" fillId="0" borderId="25" xfId="2" applyFont="1" applyBorder="1" applyAlignment="1">
      <alignment horizontal="right"/>
    </xf>
    <xf numFmtId="43" fontId="18" fillId="0" borderId="15" xfId="2" applyFont="1" applyBorder="1" applyAlignment="1">
      <alignment horizontal="right"/>
    </xf>
    <xf numFmtId="43" fontId="16" fillId="0" borderId="15" xfId="2" applyFont="1" applyBorder="1"/>
    <xf numFmtId="43" fontId="15" fillId="0" borderId="48" xfId="2" applyFont="1" applyBorder="1" applyAlignment="1">
      <alignment horizontal="right"/>
    </xf>
    <xf numFmtId="43" fontId="16" fillId="0" borderId="18" xfId="2" applyFont="1" applyBorder="1"/>
    <xf numFmtId="43" fontId="16" fillId="0" borderId="20" xfId="2" applyFont="1" applyBorder="1"/>
    <xf numFmtId="49" fontId="22" fillId="0" borderId="37" xfId="0" applyNumberFormat="1" applyFont="1" applyBorder="1" applyAlignment="1">
      <alignment wrapText="1"/>
    </xf>
    <xf numFmtId="43" fontId="15" fillId="0" borderId="49" xfId="2" applyFont="1" applyBorder="1" applyAlignment="1">
      <alignment horizontal="right"/>
    </xf>
    <xf numFmtId="43" fontId="18" fillId="0" borderId="18" xfId="2" applyFont="1" applyBorder="1" applyAlignment="1">
      <alignment horizontal="right"/>
    </xf>
    <xf numFmtId="4" fontId="15" fillId="0" borderId="20" xfId="0" applyNumberFormat="1" applyFont="1" applyBorder="1" applyAlignment="1">
      <alignment horizontal="right"/>
    </xf>
    <xf numFmtId="43" fontId="18" fillId="0" borderId="0" xfId="2" applyFont="1" applyBorder="1" applyAlignment="1">
      <alignment horizontal="right"/>
    </xf>
    <xf numFmtId="43" fontId="15" fillId="0" borderId="50" xfId="2" applyFont="1" applyBorder="1" applyAlignment="1">
      <alignment horizontal="right"/>
    </xf>
    <xf numFmtId="43" fontId="18" fillId="0" borderId="44" xfId="2" applyFont="1" applyBorder="1" applyAlignment="1">
      <alignment horizontal="right"/>
    </xf>
    <xf numFmtId="43" fontId="16" fillId="0" borderId="15" xfId="2" applyFont="1" applyBorder="1" applyAlignment="1">
      <alignment horizontal="right"/>
    </xf>
    <xf numFmtId="43" fontId="18" fillId="0" borderId="48" xfId="2" applyFont="1" applyBorder="1" applyAlignment="1">
      <alignment horizontal="right"/>
    </xf>
    <xf numFmtId="43" fontId="16" fillId="0" borderId="51" xfId="1" applyFont="1" applyBorder="1"/>
    <xf numFmtId="43" fontId="16" fillId="0" borderId="48" xfId="1" applyFont="1" applyBorder="1"/>
    <xf numFmtId="43" fontId="15" fillId="0" borderId="0" xfId="2" applyFont="1" applyBorder="1" applyAlignment="1">
      <alignment horizontal="right"/>
    </xf>
    <xf numFmtId="43" fontId="18" fillId="0" borderId="49" xfId="2" applyFont="1" applyBorder="1" applyAlignment="1">
      <alignment horizontal="right"/>
    </xf>
    <xf numFmtId="43" fontId="16" fillId="0" borderId="9" xfId="2" applyFont="1" applyBorder="1" applyAlignment="1">
      <alignment horizontal="right"/>
    </xf>
    <xf numFmtId="43" fontId="16" fillId="0" borderId="15" xfId="1" applyFont="1" applyBorder="1" applyAlignment="1">
      <alignment horizontal="right"/>
    </xf>
    <xf numFmtId="43" fontId="16" fillId="0" borderId="43" xfId="1" applyFont="1" applyBorder="1" applyAlignment="1">
      <alignment horizontal="right"/>
    </xf>
    <xf numFmtId="43" fontId="16" fillId="0" borderId="18" xfId="1" applyFont="1" applyBorder="1" applyAlignment="1">
      <alignment horizontal="right"/>
    </xf>
    <xf numFmtId="43" fontId="16" fillId="0" borderId="45" xfId="1" applyFont="1" applyBorder="1" applyAlignment="1">
      <alignment horizontal="right"/>
    </xf>
    <xf numFmtId="43" fontId="18" fillId="0" borderId="47" xfId="2" applyFont="1" applyBorder="1" applyAlignment="1">
      <alignment horizontal="right"/>
    </xf>
    <xf numFmtId="43" fontId="16" fillId="0" borderId="20" xfId="1" applyFont="1" applyBorder="1" applyAlignment="1">
      <alignment horizontal="right"/>
    </xf>
    <xf numFmtId="43" fontId="16" fillId="0" borderId="50" xfId="1" applyFont="1" applyBorder="1"/>
    <xf numFmtId="43" fontId="16" fillId="0" borderId="44" xfId="1" applyFont="1" applyBorder="1"/>
    <xf numFmtId="43" fontId="15" fillId="0" borderId="51" xfId="2" applyFont="1" applyBorder="1" applyAlignment="1">
      <alignment horizontal="right"/>
    </xf>
    <xf numFmtId="43" fontId="16" fillId="0" borderId="51" xfId="1" applyFont="1" applyBorder="1" applyAlignment="1">
      <alignment horizontal="right"/>
    </xf>
    <xf numFmtId="0" fontId="17" fillId="0" borderId="18" xfId="0" applyFont="1" applyBorder="1"/>
    <xf numFmtId="0" fontId="17" fillId="0" borderId="51" xfId="0" applyFont="1" applyBorder="1"/>
    <xf numFmtId="0" fontId="17" fillId="0" borderId="48" xfId="0" applyFont="1" applyBorder="1" applyAlignment="1">
      <alignment horizontal="left" vertical="justify" wrapText="1"/>
    </xf>
    <xf numFmtId="43" fontId="16" fillId="0" borderId="52" xfId="1" applyFont="1" applyBorder="1" applyAlignment="1">
      <alignment horizontal="right"/>
    </xf>
    <xf numFmtId="0" fontId="17" fillId="0" borderId="20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50" xfId="0" applyFont="1" applyBorder="1"/>
    <xf numFmtId="0" fontId="17" fillId="0" borderId="44" xfId="0" applyFont="1" applyBorder="1"/>
    <xf numFmtId="0" fontId="17" fillId="0" borderId="15" xfId="0" applyFont="1" applyBorder="1"/>
    <xf numFmtId="43" fontId="15" fillId="0" borderId="53" xfId="2" applyFont="1" applyBorder="1" applyAlignment="1">
      <alignment horizontal="right"/>
    </xf>
    <xf numFmtId="0" fontId="17" fillId="0" borderId="20" xfId="0" applyFont="1" applyBorder="1"/>
    <xf numFmtId="0" fontId="17" fillId="0" borderId="52" xfId="0" applyFont="1" applyBorder="1"/>
    <xf numFmtId="43" fontId="16" fillId="0" borderId="50" xfId="1" applyFont="1" applyBorder="1" applyAlignment="1">
      <alignment horizontal="right"/>
    </xf>
    <xf numFmtId="43" fontId="16" fillId="0" borderId="18" xfId="2" applyFont="1" applyBorder="1" applyAlignment="1">
      <alignment horizontal="right"/>
    </xf>
    <xf numFmtId="0" fontId="13" fillId="0" borderId="26" xfId="0" applyFont="1" applyBorder="1" applyAlignment="1">
      <alignment horizontal="left" vertical="justify" wrapText="1"/>
    </xf>
    <xf numFmtId="164" fontId="13" fillId="0" borderId="49" xfId="0" applyNumberFormat="1" applyFont="1" applyBorder="1"/>
    <xf numFmtId="164" fontId="13" fillId="0" borderId="20" xfId="0" applyNumberFormat="1" applyFont="1" applyBorder="1"/>
    <xf numFmtId="43" fontId="16" fillId="0" borderId="20" xfId="2" applyFont="1" applyBorder="1" applyAlignment="1">
      <alignment horizontal="right"/>
    </xf>
    <xf numFmtId="164" fontId="13" fillId="0" borderId="52" xfId="0" applyNumberFormat="1" applyFont="1" applyBorder="1"/>
    <xf numFmtId="43" fontId="13" fillId="4" borderId="54" xfId="0" applyNumberFormat="1" applyFont="1" applyFill="1" applyBorder="1"/>
    <xf numFmtId="43" fontId="16" fillId="0" borderId="48" xfId="1" applyFont="1" applyBorder="1" applyAlignment="1">
      <alignment horizontal="right"/>
    </xf>
    <xf numFmtId="43" fontId="17" fillId="3" borderId="4" xfId="0" applyNumberFormat="1" applyFont="1" applyFill="1" applyBorder="1"/>
    <xf numFmtId="0" fontId="24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left" vertical="justify" wrapText="1"/>
    </xf>
    <xf numFmtId="0" fontId="17" fillId="0" borderId="0" xfId="0" applyFont="1" applyAlignment="1">
      <alignment horizontal="justify" vertical="justify" wrapText="1"/>
    </xf>
    <xf numFmtId="0" fontId="26" fillId="7" borderId="55" xfId="0" applyFont="1" applyFill="1" applyBorder="1" applyAlignment="1">
      <alignment horizontal="left" vertical="center"/>
    </xf>
    <xf numFmtId="0" fontId="26" fillId="8" borderId="56" xfId="0" applyFont="1" applyFill="1" applyBorder="1" applyAlignment="1">
      <alignment horizontal="center" vertical="center"/>
    </xf>
    <xf numFmtId="0" fontId="26" fillId="8" borderId="57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0" fontId="13" fillId="0" borderId="11" xfId="0" applyFont="1" applyBorder="1" applyAlignment="1">
      <alignment horizontal="left" vertical="justify" wrapText="1"/>
    </xf>
    <xf numFmtId="43" fontId="13" fillId="4" borderId="12" xfId="0" applyNumberFormat="1" applyFont="1" applyFill="1" applyBorder="1" applyAlignment="1">
      <alignment horizontal="left" vertical="justify" wrapText="1"/>
    </xf>
    <xf numFmtId="43" fontId="13" fillId="4" borderId="21" xfId="0" applyNumberFormat="1" applyFont="1" applyFill="1" applyBorder="1" applyAlignment="1">
      <alignment horizontal="left" vertical="justify" wrapText="1"/>
    </xf>
    <xf numFmtId="43" fontId="13" fillId="4" borderId="13" xfId="0" applyNumberFormat="1" applyFont="1" applyFill="1" applyBorder="1" applyAlignment="1">
      <alignment horizontal="left" vertical="justify" wrapText="1"/>
    </xf>
    <xf numFmtId="0" fontId="17" fillId="0" borderId="8" xfId="0" applyFont="1" applyBorder="1" applyAlignment="1">
      <alignment horizontal="left" vertical="justify" wrapText="1"/>
    </xf>
    <xf numFmtId="43" fontId="17" fillId="3" borderId="16" xfId="0" applyNumberFormat="1" applyFont="1" applyFill="1" applyBorder="1" applyAlignment="1">
      <alignment horizontal="left" vertical="justify" wrapText="1"/>
    </xf>
    <xf numFmtId="43" fontId="17" fillId="3" borderId="22" xfId="0" applyNumberFormat="1" applyFont="1" applyFill="1" applyBorder="1" applyAlignment="1">
      <alignment horizontal="left" vertical="justify" wrapText="1"/>
    </xf>
    <xf numFmtId="43" fontId="13" fillId="4" borderId="41" xfId="0" applyNumberFormat="1" applyFont="1" applyFill="1" applyBorder="1" applyAlignment="1">
      <alignment horizontal="left" vertical="justify" wrapText="1"/>
    </xf>
    <xf numFmtId="43" fontId="18" fillId="0" borderId="3" xfId="2" applyFont="1" applyBorder="1" applyAlignment="1">
      <alignment horizontal="right"/>
    </xf>
    <xf numFmtId="43" fontId="17" fillId="3" borderId="4" xfId="0" applyNumberFormat="1" applyFont="1" applyFill="1" applyBorder="1" applyAlignment="1">
      <alignment horizontal="left" vertical="justify" wrapText="1"/>
    </xf>
    <xf numFmtId="43" fontId="13" fillId="4" borderId="42" xfId="0" applyNumberFormat="1" applyFont="1" applyFill="1" applyBorder="1" applyAlignment="1">
      <alignment horizontal="left" vertical="justify" wrapText="1"/>
    </xf>
    <xf numFmtId="49" fontId="22" fillId="0" borderId="8" xfId="0" applyNumberFormat="1" applyFont="1" applyBorder="1" applyAlignment="1">
      <alignment wrapText="1"/>
    </xf>
    <xf numFmtId="43" fontId="13" fillId="4" borderId="11" xfId="0" applyNumberFormat="1" applyFont="1" applyFill="1" applyBorder="1" applyAlignment="1">
      <alignment horizontal="left" vertical="justify" wrapText="1"/>
    </xf>
    <xf numFmtId="49" fontId="22" fillId="0" borderId="8" xfId="0" applyNumberFormat="1" applyFont="1" applyBorder="1" applyAlignment="1">
      <alignment horizontal="left" vertical="justify" wrapText="1"/>
    </xf>
    <xf numFmtId="43" fontId="18" fillId="0" borderId="20" xfId="2" applyFont="1" applyBorder="1" applyAlignment="1">
      <alignment horizontal="right"/>
    </xf>
    <xf numFmtId="43" fontId="18" fillId="0" borderId="34" xfId="2" applyFont="1" applyBorder="1" applyAlignment="1">
      <alignment horizontal="right"/>
    </xf>
    <xf numFmtId="43" fontId="18" fillId="0" borderId="6" xfId="2" applyFont="1" applyBorder="1" applyAlignment="1">
      <alignment horizontal="right"/>
    </xf>
    <xf numFmtId="43" fontId="13" fillId="3" borderId="58" xfId="0" applyNumberFormat="1" applyFont="1" applyFill="1" applyBorder="1" applyAlignment="1">
      <alignment horizontal="left" vertical="justify" wrapText="1"/>
    </xf>
    <xf numFmtId="0" fontId="17" fillId="0" borderId="45" xfId="0" applyFont="1" applyBorder="1" applyAlignment="1">
      <alignment horizontal="left" vertical="justify" wrapText="1"/>
    </xf>
    <xf numFmtId="43" fontId="16" fillId="0" borderId="48" xfId="2" applyFont="1" applyBorder="1" applyAlignment="1">
      <alignment horizontal="right"/>
    </xf>
    <xf numFmtId="0" fontId="17" fillId="0" borderId="51" xfId="0" applyFont="1" applyBorder="1" applyAlignment="1">
      <alignment horizontal="left" vertical="justify" wrapText="1"/>
    </xf>
    <xf numFmtId="43" fontId="13" fillId="3" borderId="22" xfId="0" applyNumberFormat="1" applyFont="1" applyFill="1" applyBorder="1" applyAlignment="1">
      <alignment horizontal="left" vertical="justify" wrapText="1"/>
    </xf>
    <xf numFmtId="43" fontId="16" fillId="0" borderId="59" xfId="1" applyFont="1" applyBorder="1"/>
    <xf numFmtId="0" fontId="17" fillId="0" borderId="15" xfId="0" applyFont="1" applyBorder="1" applyAlignment="1">
      <alignment horizontal="left" vertical="justify" wrapText="1"/>
    </xf>
    <xf numFmtId="0" fontId="17" fillId="0" borderId="44" xfId="0" applyFont="1" applyBorder="1" applyAlignment="1">
      <alignment horizontal="left" vertical="justify" wrapText="1"/>
    </xf>
    <xf numFmtId="43" fontId="13" fillId="3" borderId="4" xfId="0" applyNumberFormat="1" applyFont="1" applyFill="1" applyBorder="1" applyAlignment="1">
      <alignment horizontal="left" vertical="justify" wrapText="1"/>
    </xf>
    <xf numFmtId="0" fontId="17" fillId="0" borderId="20" xfId="0" applyFont="1" applyBorder="1" applyAlignment="1">
      <alignment horizontal="left" vertical="justify" wrapText="1"/>
    </xf>
    <xf numFmtId="0" fontId="17" fillId="0" borderId="49" xfId="0" applyFont="1" applyBorder="1" applyAlignment="1">
      <alignment horizontal="left" vertical="justify" wrapText="1"/>
    </xf>
    <xf numFmtId="43" fontId="3" fillId="9" borderId="0" xfId="1" applyFont="1" applyFill="1" applyBorder="1"/>
    <xf numFmtId="0" fontId="0" fillId="0" borderId="3" xfId="0" applyBorder="1"/>
    <xf numFmtId="43" fontId="13" fillId="4" borderId="40" xfId="0" applyNumberFormat="1" applyFont="1" applyFill="1" applyBorder="1" applyAlignment="1">
      <alignment horizontal="left" vertical="justify" wrapText="1"/>
    </xf>
    <xf numFmtId="0" fontId="17" fillId="0" borderId="47" xfId="0" applyFont="1" applyBorder="1" applyAlignment="1">
      <alignment horizontal="left" vertical="justify" wrapText="1"/>
    </xf>
    <xf numFmtId="43" fontId="13" fillId="3" borderId="23" xfId="0" applyNumberFormat="1" applyFont="1" applyFill="1" applyBorder="1" applyAlignment="1">
      <alignment horizontal="left" vertical="justify" wrapText="1"/>
    </xf>
    <xf numFmtId="0" fontId="27" fillId="7" borderId="11" xfId="0" applyFont="1" applyFill="1" applyBorder="1" applyAlignment="1">
      <alignment horizontal="left" vertical="justify" wrapText="1"/>
    </xf>
    <xf numFmtId="43" fontId="13" fillId="7" borderId="11" xfId="1" applyFont="1" applyFill="1" applyBorder="1" applyAlignment="1">
      <alignment horizontal="left" vertical="justify" wrapText="1"/>
    </xf>
    <xf numFmtId="43" fontId="13" fillId="7" borderId="21" xfId="1" applyFont="1" applyFill="1" applyBorder="1" applyAlignment="1">
      <alignment horizontal="left" vertical="justify" wrapText="1"/>
    </xf>
    <xf numFmtId="43" fontId="13" fillId="7" borderId="41" xfId="1" applyFont="1" applyFill="1" applyBorder="1" applyAlignment="1">
      <alignment horizontal="left" vertical="justify" wrapText="1"/>
    </xf>
    <xf numFmtId="43" fontId="13" fillId="7" borderId="40" xfId="1" applyFont="1" applyFill="1" applyBorder="1" applyAlignment="1">
      <alignment horizontal="left" vertical="justify" wrapText="1"/>
    </xf>
    <xf numFmtId="43" fontId="13" fillId="8" borderId="13" xfId="0" applyNumberFormat="1" applyFont="1" applyFill="1" applyBorder="1" applyAlignment="1">
      <alignment horizontal="left" vertical="justify" wrapText="1"/>
    </xf>
    <xf numFmtId="4" fontId="18" fillId="0" borderId="45" xfId="0" applyNumberFormat="1" applyFont="1" applyBorder="1" applyAlignment="1">
      <alignment horizontal="right"/>
    </xf>
    <xf numFmtId="0" fontId="23" fillId="5" borderId="32" xfId="0" applyFont="1" applyFill="1" applyBorder="1" applyAlignment="1">
      <alignment horizontal="left" vertical="justify" wrapText="1"/>
    </xf>
    <xf numFmtId="43" fontId="13" fillId="5" borderId="35" xfId="1" applyFont="1" applyFill="1" applyBorder="1"/>
    <xf numFmtId="43" fontId="13" fillId="5" borderId="60" xfId="1" applyFont="1" applyFill="1" applyBorder="1"/>
    <xf numFmtId="43" fontId="13" fillId="5" borderId="34" xfId="1" applyFont="1" applyFill="1" applyBorder="1"/>
    <xf numFmtId="43" fontId="13" fillId="5" borderId="33" xfId="1" applyFont="1" applyFill="1" applyBorder="1"/>
    <xf numFmtId="0" fontId="17" fillId="0" borderId="32" xfId="0" applyFont="1" applyBorder="1" applyAlignment="1">
      <alignment horizontal="left" vertical="justify" wrapText="1"/>
    </xf>
    <xf numFmtId="43" fontId="16" fillId="0" borderId="61" xfId="1" applyFont="1" applyBorder="1" applyAlignment="1">
      <alignment horizontal="right"/>
    </xf>
    <xf numFmtId="43" fontId="15" fillId="0" borderId="60" xfId="2" applyFont="1" applyBorder="1" applyAlignment="1">
      <alignment horizontal="right"/>
    </xf>
    <xf numFmtId="43" fontId="16" fillId="0" borderId="62" xfId="1" applyFont="1" applyBorder="1" applyAlignment="1">
      <alignment horizontal="right"/>
    </xf>
    <xf numFmtId="0" fontId="17" fillId="0" borderId="34" xfId="0" applyFont="1" applyBorder="1"/>
    <xf numFmtId="0" fontId="17" fillId="0" borderId="35" xfId="0" applyFont="1" applyBorder="1"/>
    <xf numFmtId="43" fontId="16" fillId="0" borderId="6" xfId="2" applyFont="1" applyBorder="1" applyAlignment="1">
      <alignment horizontal="right"/>
    </xf>
    <xf numFmtId="43" fontId="16" fillId="0" borderId="6" xfId="1" applyFont="1" applyBorder="1"/>
    <xf numFmtId="43" fontId="17" fillId="3" borderId="13" xfId="0" applyNumberFormat="1" applyFont="1" applyFill="1" applyBorder="1"/>
    <xf numFmtId="49" fontId="22" fillId="0" borderId="32" xfId="0" applyNumberFormat="1" applyFont="1" applyBorder="1" applyAlignment="1">
      <alignment horizontal="left" vertical="justify" wrapText="1"/>
    </xf>
    <xf numFmtId="43" fontId="15" fillId="0" borderId="63" xfId="2" applyFont="1" applyBorder="1" applyAlignment="1">
      <alignment horizontal="right"/>
    </xf>
    <xf numFmtId="43" fontId="15" fillId="0" borderId="7" xfId="2" applyFont="1" applyBorder="1" applyAlignment="1">
      <alignment horizontal="right"/>
    </xf>
    <xf numFmtId="43" fontId="18" fillId="0" borderId="62" xfId="2" applyFont="1" applyBorder="1" applyAlignment="1">
      <alignment horizontal="right"/>
    </xf>
    <xf numFmtId="43" fontId="16" fillId="0" borderId="6" xfId="1" applyFont="1" applyBorder="1" applyAlignment="1">
      <alignment horizontal="right"/>
    </xf>
    <xf numFmtId="43" fontId="16" fillId="0" borderId="63" xfId="1" applyFont="1" applyBorder="1" applyAlignment="1">
      <alignment horizontal="right"/>
    </xf>
    <xf numFmtId="43" fontId="16" fillId="0" borderId="6" xfId="2" applyFont="1" applyBorder="1"/>
    <xf numFmtId="43" fontId="17" fillId="3" borderId="7" xfId="0" applyNumberFormat="1" applyFont="1" applyFill="1" applyBorder="1"/>
    <xf numFmtId="0" fontId="17" fillId="0" borderId="26" xfId="0" applyFont="1" applyBorder="1" applyAlignment="1">
      <alignment horizontal="left" vertical="justify" wrapText="1"/>
    </xf>
    <xf numFmtId="43" fontId="15" fillId="0" borderId="64" xfId="2" applyFont="1" applyBorder="1" applyAlignment="1">
      <alignment horizontal="right"/>
    </xf>
    <xf numFmtId="43" fontId="15" fillId="0" borderId="4" xfId="2" applyFont="1" applyBorder="1" applyAlignment="1">
      <alignment horizontal="right"/>
    </xf>
    <xf numFmtId="43" fontId="18" fillId="0" borderId="29" xfId="2" applyFont="1" applyBorder="1" applyAlignment="1">
      <alignment horizontal="right"/>
    </xf>
    <xf numFmtId="43" fontId="16" fillId="0" borderId="3" xfId="1" applyFont="1" applyBorder="1" applyAlignment="1">
      <alignment horizontal="right"/>
    </xf>
    <xf numFmtId="43" fontId="16" fillId="0" borderId="64" xfId="1" applyFont="1" applyBorder="1" applyAlignment="1">
      <alignment horizontal="right"/>
    </xf>
    <xf numFmtId="43" fontId="16" fillId="0" borderId="3" xfId="2" applyFont="1" applyBorder="1"/>
    <xf numFmtId="43" fontId="15" fillId="0" borderId="33" xfId="2" applyFont="1" applyBorder="1" applyAlignment="1">
      <alignment horizontal="right"/>
    </xf>
    <xf numFmtId="43" fontId="15" fillId="0" borderId="58" xfId="2" applyFont="1" applyBorder="1" applyAlignment="1">
      <alignment horizontal="right"/>
    </xf>
    <xf numFmtId="43" fontId="18" fillId="0" borderId="60" xfId="2" applyFont="1" applyBorder="1" applyAlignment="1">
      <alignment horizontal="right"/>
    </xf>
    <xf numFmtId="43" fontId="18" fillId="0" borderId="35" xfId="2" applyFont="1" applyBorder="1" applyAlignment="1">
      <alignment horizontal="right"/>
    </xf>
    <xf numFmtId="43" fontId="17" fillId="3" borderId="58" xfId="0" applyNumberFormat="1" applyFont="1" applyFill="1" applyBorder="1"/>
    <xf numFmtId="0" fontId="10" fillId="0" borderId="5" xfId="0" applyFont="1" applyBorder="1" applyAlignment="1">
      <alignment horizontal="left" indent="2"/>
    </xf>
    <xf numFmtId="43" fontId="15" fillId="0" borderId="6" xfId="2" applyFont="1" applyBorder="1" applyAlignment="1">
      <alignment horizontal="right"/>
    </xf>
    <xf numFmtId="43" fontId="15" fillId="0" borderId="62" xfId="2" applyFont="1" applyBorder="1" applyAlignment="1">
      <alignment horizontal="right"/>
    </xf>
    <xf numFmtId="43" fontId="16" fillId="0" borderId="62" xfId="1" applyFont="1" applyBorder="1"/>
    <xf numFmtId="43" fontId="30" fillId="3" borderId="16" xfId="0" applyNumberFormat="1" applyFont="1" applyFill="1" applyBorder="1" applyAlignment="1">
      <alignment horizontal="left" vertical="justify" wrapText="1"/>
    </xf>
    <xf numFmtId="43" fontId="30" fillId="3" borderId="22" xfId="0" applyNumberFormat="1" applyFont="1" applyFill="1" applyBorder="1" applyAlignment="1">
      <alignment horizontal="left" vertical="justify" wrapText="1"/>
    </xf>
    <xf numFmtId="43" fontId="30" fillId="3" borderId="10" xfId="0" applyNumberFormat="1" applyFont="1" applyFill="1" applyBorder="1" applyAlignment="1">
      <alignment horizontal="left" vertical="justify" wrapText="1"/>
    </xf>
    <xf numFmtId="4" fontId="16" fillId="0" borderId="20" xfId="0" applyNumberFormat="1" applyFont="1" applyBorder="1" applyAlignment="1">
      <alignment horizontal="right"/>
    </xf>
    <xf numFmtId="43" fontId="13" fillId="3" borderId="18" xfId="0" applyNumberFormat="1" applyFont="1" applyFill="1" applyBorder="1" applyAlignment="1">
      <alignment horizontal="left" vertical="justify" wrapText="1"/>
    </xf>
    <xf numFmtId="43" fontId="30" fillId="3" borderId="4" xfId="0" applyNumberFormat="1" applyFont="1" applyFill="1" applyBorder="1" applyAlignment="1">
      <alignment horizontal="left" vertical="justify" wrapText="1"/>
    </xf>
    <xf numFmtId="43" fontId="30" fillId="3" borderId="58" xfId="0" applyNumberFormat="1" applyFont="1" applyFill="1" applyBorder="1" applyAlignment="1">
      <alignment horizontal="left" vertical="justify" wrapText="1"/>
    </xf>
    <xf numFmtId="43" fontId="16" fillId="0" borderId="66" xfId="1" applyFont="1" applyBorder="1"/>
    <xf numFmtId="43" fontId="13" fillId="3" borderId="10" xfId="0" applyNumberFormat="1" applyFont="1" applyFill="1" applyBorder="1" applyAlignment="1">
      <alignment horizontal="left" vertical="justify" wrapText="1"/>
    </xf>
    <xf numFmtId="43" fontId="13" fillId="4" borderId="65" xfId="0" applyNumberFormat="1" applyFont="1" applyFill="1" applyBorder="1" applyAlignment="1">
      <alignment horizontal="left" vertical="justify" wrapText="1"/>
    </xf>
    <xf numFmtId="43" fontId="13" fillId="4" borderId="6" xfId="0" applyNumberFormat="1" applyFont="1" applyFill="1" applyBorder="1" applyAlignment="1">
      <alignment horizontal="left" vertical="justify" wrapText="1"/>
    </xf>
    <xf numFmtId="43" fontId="13" fillId="4" borderId="62" xfId="0" applyNumberFormat="1" applyFont="1" applyFill="1" applyBorder="1" applyAlignment="1">
      <alignment horizontal="left" vertical="justify" wrapText="1"/>
    </xf>
    <xf numFmtId="43" fontId="13" fillId="4" borderId="63" xfId="0" applyNumberFormat="1" applyFont="1" applyFill="1" applyBorder="1" applyAlignment="1">
      <alignment horizontal="left" vertical="justify" wrapText="1"/>
    </xf>
    <xf numFmtId="43" fontId="13" fillId="3" borderId="3" xfId="0" applyNumberFormat="1" applyFont="1" applyFill="1" applyBorder="1" applyAlignment="1">
      <alignment horizontal="left" vertical="justify" wrapText="1"/>
    </xf>
    <xf numFmtId="0" fontId="13" fillId="0" borderId="39" xfId="0" applyFont="1" applyBorder="1" applyAlignment="1">
      <alignment horizontal="left" vertical="justify" wrapText="1"/>
    </xf>
    <xf numFmtId="0" fontId="13" fillId="0" borderId="32" xfId="0" applyFont="1" applyBorder="1" applyAlignment="1">
      <alignment horizontal="left" vertical="justify" wrapText="1"/>
    </xf>
    <xf numFmtId="0" fontId="28" fillId="0" borderId="0" xfId="0" applyFont="1" applyAlignment="1">
      <alignment vertical="justify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1" fillId="0" borderId="1" xfId="0" applyFont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justify" vertical="justify" wrapText="1"/>
    </xf>
    <xf numFmtId="0" fontId="24" fillId="0" borderId="0" xfId="0" applyFont="1" applyAlignment="1">
      <alignment horizontal="justify" vertical="justify" wrapText="1"/>
    </xf>
    <xf numFmtId="0" fontId="13" fillId="5" borderId="26" xfId="0" applyFont="1" applyFill="1" applyBorder="1" applyAlignment="1">
      <alignment horizontal="left" vertical="center"/>
    </xf>
    <xf numFmtId="0" fontId="13" fillId="5" borderId="32" xfId="0" applyFont="1" applyFill="1" applyBorder="1" applyAlignment="1">
      <alignment horizontal="left" vertical="center"/>
    </xf>
    <xf numFmtId="43" fontId="13" fillId="5" borderId="27" xfId="1" applyFont="1" applyFill="1" applyBorder="1" applyAlignment="1">
      <alignment horizontal="center" vertical="center" wrapText="1"/>
    </xf>
    <xf numFmtId="43" fontId="13" fillId="5" borderId="33" xfId="1" applyFont="1" applyFill="1" applyBorder="1" applyAlignment="1">
      <alignment horizontal="center" vertical="center" wrapText="1"/>
    </xf>
    <xf numFmtId="43" fontId="13" fillId="5" borderId="28" xfId="1" applyFont="1" applyFill="1" applyBorder="1" applyAlignment="1">
      <alignment horizontal="center" vertical="center" wrapText="1"/>
    </xf>
    <xf numFmtId="43" fontId="13" fillId="5" borderId="34" xfId="1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64944</xdr:rowOff>
    </xdr:from>
    <xdr:to>
      <xdr:col>6</xdr:col>
      <xdr:colOff>207508</xdr:colOff>
      <xdr:row>8</xdr:row>
      <xdr:rowOff>32473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8040" y="844262"/>
          <a:ext cx="3162423" cy="909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3352800</xdr:colOff>
      <xdr:row>2</xdr:row>
      <xdr:rowOff>152400</xdr:rowOff>
    </xdr:from>
    <xdr:to>
      <xdr:col>0</xdr:col>
      <xdr:colOff>5591175</xdr:colOff>
      <xdr:row>5</xdr:row>
      <xdr:rowOff>28575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533400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278231</xdr:colOff>
      <xdr:row>0</xdr:row>
      <xdr:rowOff>0</xdr:rowOff>
    </xdr:from>
    <xdr:to>
      <xdr:col>6</xdr:col>
      <xdr:colOff>282743</xdr:colOff>
      <xdr:row>3</xdr:row>
      <xdr:rowOff>28074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4284" y="0"/>
          <a:ext cx="2390775" cy="7700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P91"/>
  <sheetViews>
    <sheetView showGridLines="0" tabSelected="1" zoomScale="88" zoomScaleNormal="88" workbookViewId="0"/>
  </sheetViews>
  <sheetFormatPr baseColWidth="10" defaultColWidth="13.140625" defaultRowHeight="15" x14ac:dyDescent="0.25"/>
  <cols>
    <col min="1" max="1" width="85.85546875" customWidth="1"/>
    <col min="2" max="2" width="24.42578125" customWidth="1"/>
    <col min="3" max="3" width="23.42578125" customWidth="1"/>
    <col min="4" max="13" width="14.7109375" customWidth="1"/>
    <col min="14" max="14" width="24.5703125" customWidth="1"/>
  </cols>
  <sheetData>
    <row r="8" spans="1:14" ht="28.5" customHeight="1" x14ac:dyDescent="0.25">
      <c r="A8" s="237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</row>
    <row r="9" spans="1:14" ht="30.75" customHeight="1" x14ac:dyDescent="0.25">
      <c r="A9" s="239" t="s">
        <v>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</row>
    <row r="10" spans="1:14" ht="15.75" x14ac:dyDescent="0.25">
      <c r="A10" s="241" t="s">
        <v>81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</row>
    <row r="11" spans="1:14" ht="15.75" customHeight="1" x14ac:dyDescent="0.25">
      <c r="A11" s="243" t="s">
        <v>82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</row>
    <row r="12" spans="1:14" ht="15.75" customHeight="1" x14ac:dyDescent="0.25">
      <c r="A12" s="244" t="s">
        <v>3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</row>
    <row r="13" spans="1:14" ht="15.75" thickBot="1" x14ac:dyDescent="0.3"/>
    <row r="14" spans="1:14" ht="23.25" customHeight="1" thickBot="1" x14ac:dyDescent="0.3">
      <c r="A14" s="137" t="s">
        <v>4</v>
      </c>
      <c r="B14" s="138" t="s">
        <v>84</v>
      </c>
      <c r="C14" s="138" t="s">
        <v>85</v>
      </c>
      <c r="D14" s="138" t="s">
        <v>86</v>
      </c>
      <c r="E14" s="138" t="s">
        <v>87</v>
      </c>
      <c r="F14" s="138" t="s">
        <v>88</v>
      </c>
      <c r="G14" s="138" t="s">
        <v>89</v>
      </c>
      <c r="H14" s="138" t="s">
        <v>90</v>
      </c>
      <c r="I14" s="138" t="s">
        <v>91</v>
      </c>
      <c r="J14" s="138" t="s">
        <v>92</v>
      </c>
      <c r="K14" s="138" t="s">
        <v>105</v>
      </c>
      <c r="L14" s="138" t="s">
        <v>94</v>
      </c>
      <c r="M14" s="138" t="s">
        <v>95</v>
      </c>
      <c r="N14" s="139" t="s">
        <v>96</v>
      </c>
    </row>
    <row r="15" spans="1:14" ht="16.5" thickBot="1" x14ac:dyDescent="0.3">
      <c r="A15" s="140" t="s">
        <v>7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ht="16.5" thickBot="1" x14ac:dyDescent="0.3">
      <c r="A16" s="142" t="s">
        <v>8</v>
      </c>
      <c r="B16" s="143">
        <f>SUM(B17:B20)</f>
        <v>279349518.53000003</v>
      </c>
      <c r="C16" s="144">
        <f>SUM(C17:C20)</f>
        <v>365728934.06999999</v>
      </c>
      <c r="D16" s="144">
        <f>SUM(D17:D20)</f>
        <v>0</v>
      </c>
      <c r="E16" s="144">
        <f t="shared" ref="E16:M16" si="0">SUM(E17:E20)</f>
        <v>0</v>
      </c>
      <c r="F16" s="144">
        <f t="shared" si="0"/>
        <v>0</v>
      </c>
      <c r="G16" s="144">
        <f t="shared" si="0"/>
        <v>0</v>
      </c>
      <c r="H16" s="144">
        <f t="shared" si="0"/>
        <v>0</v>
      </c>
      <c r="I16" s="144">
        <f t="shared" si="0"/>
        <v>0</v>
      </c>
      <c r="J16" s="144">
        <f t="shared" si="0"/>
        <v>0</v>
      </c>
      <c r="K16" s="144">
        <f t="shared" si="0"/>
        <v>0</v>
      </c>
      <c r="L16" s="144">
        <f t="shared" si="0"/>
        <v>0</v>
      </c>
      <c r="M16" s="144">
        <f t="shared" si="0"/>
        <v>0</v>
      </c>
      <c r="N16" s="145">
        <f>SUM(B16:M16)</f>
        <v>645078452.60000002</v>
      </c>
    </row>
    <row r="17" spans="1:14" ht="15.75" x14ac:dyDescent="0.25">
      <c r="A17" s="146" t="s">
        <v>97</v>
      </c>
      <c r="B17" s="94">
        <v>240072664.02000001</v>
      </c>
      <c r="C17" s="94">
        <v>315116934.36000001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220">
        <f>SUM(B17:M17)</f>
        <v>555189598.38</v>
      </c>
    </row>
    <row r="18" spans="1:14" ht="15.75" x14ac:dyDescent="0.25">
      <c r="A18" s="146" t="s">
        <v>98</v>
      </c>
      <c r="B18" s="94">
        <v>2415200</v>
      </c>
      <c r="C18" s="124">
        <v>2415200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221">
        <f t="shared" ref="N18:N19" si="1">SUM(B18:M18)</f>
        <v>4830400</v>
      </c>
    </row>
    <row r="19" spans="1:14" ht="15.75" x14ac:dyDescent="0.25">
      <c r="A19" s="146" t="s">
        <v>11</v>
      </c>
      <c r="B19" s="94">
        <v>0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221">
        <f t="shared" si="1"/>
        <v>0</v>
      </c>
    </row>
    <row r="20" spans="1:14" ht="16.5" thickBot="1" x14ac:dyDescent="0.3">
      <c r="A20" s="146" t="s">
        <v>99</v>
      </c>
      <c r="B20" s="94">
        <v>36861654.509999998</v>
      </c>
      <c r="C20" s="128">
        <v>48196799.710000001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222">
        <f>SUM(B20:M20)</f>
        <v>85058454.219999999</v>
      </c>
    </row>
    <row r="21" spans="1:14" ht="16.5" thickBot="1" x14ac:dyDescent="0.3">
      <c r="A21" s="142" t="s">
        <v>13</v>
      </c>
      <c r="B21" s="143">
        <f>SUM(B22:B30)</f>
        <v>52497112.75</v>
      </c>
      <c r="C21" s="144">
        <f>SUM(C22:C30)</f>
        <v>43560527.75</v>
      </c>
      <c r="D21" s="144">
        <f>SUM(D22:D30)</f>
        <v>0</v>
      </c>
      <c r="E21" s="144">
        <f t="shared" ref="E21:M21" si="2">SUM(E22:E30)</f>
        <v>0</v>
      </c>
      <c r="F21" s="144">
        <f>SUM(F22:F30)</f>
        <v>0</v>
      </c>
      <c r="G21" s="149">
        <f t="shared" si="2"/>
        <v>0</v>
      </c>
      <c r="H21" s="144">
        <f t="shared" si="2"/>
        <v>0</v>
      </c>
      <c r="I21" s="144">
        <f t="shared" si="2"/>
        <v>0</v>
      </c>
      <c r="J21" s="144">
        <f t="shared" si="2"/>
        <v>0</v>
      </c>
      <c r="K21" s="144">
        <f t="shared" si="2"/>
        <v>0</v>
      </c>
      <c r="L21" s="144">
        <f t="shared" si="2"/>
        <v>0</v>
      </c>
      <c r="M21" s="144">
        <f t="shared" si="2"/>
        <v>0</v>
      </c>
      <c r="N21" s="145">
        <f>SUM(B21:M21)</f>
        <v>96057640.5</v>
      </c>
    </row>
    <row r="22" spans="1:14" ht="15.75" x14ac:dyDescent="0.25">
      <c r="A22" s="146" t="s">
        <v>106</v>
      </c>
      <c r="B22" s="100">
        <v>39997112.75</v>
      </c>
      <c r="C22" s="94">
        <v>31046874.329999998</v>
      </c>
      <c r="D22" s="73"/>
      <c r="E22" s="73"/>
      <c r="F22" s="150"/>
      <c r="G22" s="150"/>
      <c r="H22" s="73"/>
      <c r="I22" s="73"/>
      <c r="J22" s="73"/>
      <c r="K22" s="73"/>
      <c r="L22" s="73"/>
      <c r="M22" s="85"/>
      <c r="N22" s="225">
        <f t="shared" ref="N22:N30" si="3">SUM(B22:M22)</f>
        <v>71043987.079999998</v>
      </c>
    </row>
    <row r="23" spans="1:14" ht="15.75" x14ac:dyDescent="0.25">
      <c r="A23" s="146" t="s">
        <v>107</v>
      </c>
      <c r="B23" s="124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85"/>
      <c r="N23" s="221">
        <f t="shared" si="3"/>
        <v>0</v>
      </c>
    </row>
    <row r="24" spans="1:14" ht="15.75" x14ac:dyDescent="0.25">
      <c r="A24" s="146" t="s">
        <v>108</v>
      </c>
      <c r="B24" s="124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85"/>
      <c r="N24" s="221">
        <f t="shared" si="3"/>
        <v>0</v>
      </c>
    </row>
    <row r="25" spans="1:14" ht="15.75" x14ac:dyDescent="0.25">
      <c r="A25" s="146" t="s">
        <v>109</v>
      </c>
      <c r="B25" s="124">
        <v>0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85"/>
      <c r="N25" s="221">
        <f t="shared" si="3"/>
        <v>0</v>
      </c>
    </row>
    <row r="26" spans="1:14" ht="15.75" x14ac:dyDescent="0.25">
      <c r="A26" s="146" t="s">
        <v>110</v>
      </c>
      <c r="B26" s="124">
        <v>0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85"/>
      <c r="N26" s="221">
        <f t="shared" si="3"/>
        <v>0</v>
      </c>
    </row>
    <row r="27" spans="1:14" ht="15.75" x14ac:dyDescent="0.25">
      <c r="A27" s="146" t="s">
        <v>111</v>
      </c>
      <c r="B27" s="124">
        <v>12500000</v>
      </c>
      <c r="C27" s="124">
        <v>12513653.42</v>
      </c>
      <c r="D27" s="73"/>
      <c r="E27" s="73"/>
      <c r="F27" s="73"/>
      <c r="G27" s="73"/>
      <c r="H27" s="73"/>
      <c r="I27" s="73"/>
      <c r="J27" s="73"/>
      <c r="K27" s="73"/>
      <c r="L27" s="73"/>
      <c r="M27" s="85"/>
      <c r="N27" s="221">
        <f t="shared" si="3"/>
        <v>25013653.420000002</v>
      </c>
    </row>
    <row r="28" spans="1:14" ht="31.5" x14ac:dyDescent="0.25">
      <c r="A28" s="146" t="s">
        <v>112</v>
      </c>
      <c r="B28" s="124">
        <v>0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85"/>
      <c r="N28" s="221">
        <f t="shared" si="3"/>
        <v>0</v>
      </c>
    </row>
    <row r="29" spans="1:14" ht="15.75" x14ac:dyDescent="0.25">
      <c r="A29" s="146" t="s">
        <v>113</v>
      </c>
      <c r="B29" s="124">
        <v>0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85"/>
      <c r="N29" s="220">
        <f t="shared" si="3"/>
        <v>0</v>
      </c>
    </row>
    <row r="30" spans="1:14" ht="16.5" thickBot="1" x14ac:dyDescent="0.3">
      <c r="A30" s="146" t="s">
        <v>114</v>
      </c>
      <c r="B30" s="100">
        <v>0</v>
      </c>
      <c r="C30" s="78"/>
      <c r="D30" s="73"/>
      <c r="E30" s="73"/>
      <c r="F30" s="73"/>
      <c r="G30" s="73"/>
      <c r="H30" s="73"/>
      <c r="I30" s="73"/>
      <c r="J30" s="73"/>
      <c r="K30" s="73"/>
      <c r="L30" s="73"/>
      <c r="M30" s="85"/>
      <c r="N30" s="226">
        <f t="shared" si="3"/>
        <v>0</v>
      </c>
    </row>
    <row r="31" spans="1:14" ht="16.5" thickBot="1" x14ac:dyDescent="0.3">
      <c r="A31" s="142" t="s">
        <v>23</v>
      </c>
      <c r="B31" s="143">
        <f>SUM(B32:B40)</f>
        <v>2913435</v>
      </c>
      <c r="C31" s="144">
        <f>SUM(C32:C40)</f>
        <v>2736164</v>
      </c>
      <c r="D31" s="144">
        <f>SUM(D32:D40)</f>
        <v>0</v>
      </c>
      <c r="E31" s="152">
        <f t="shared" ref="E31:M31" si="4">SUM(E32:E40)</f>
        <v>0</v>
      </c>
      <c r="F31" s="144">
        <f t="shared" si="4"/>
        <v>0</v>
      </c>
      <c r="G31" s="149">
        <f>SUM(G32:G40)</f>
        <v>0</v>
      </c>
      <c r="H31" s="144">
        <f t="shared" si="4"/>
        <v>0</v>
      </c>
      <c r="I31" s="144">
        <f>SUM(I32:I40)</f>
        <v>0</v>
      </c>
      <c r="J31" s="144">
        <f t="shared" si="4"/>
        <v>0</v>
      </c>
      <c r="K31" s="144">
        <f t="shared" si="4"/>
        <v>0</v>
      </c>
      <c r="L31" s="144">
        <f t="shared" si="4"/>
        <v>0</v>
      </c>
      <c r="M31" s="144">
        <f t="shared" si="4"/>
        <v>0</v>
      </c>
      <c r="N31" s="145">
        <f>SUM(B31:M31)</f>
        <v>5649599</v>
      </c>
    </row>
    <row r="32" spans="1:14" ht="15.75" x14ac:dyDescent="0.25">
      <c r="A32" s="146" t="s">
        <v>115</v>
      </c>
      <c r="B32" s="124">
        <v>457995</v>
      </c>
      <c r="C32" s="94">
        <v>403164</v>
      </c>
      <c r="D32" s="73"/>
      <c r="E32" s="73"/>
      <c r="F32" s="73"/>
      <c r="G32" s="73"/>
      <c r="H32" s="73"/>
      <c r="I32" s="73"/>
      <c r="J32" s="73"/>
      <c r="K32" s="73"/>
      <c r="L32" s="73"/>
      <c r="M32" s="85"/>
      <c r="N32" s="225">
        <f>SUM(B32:M32)</f>
        <v>861159</v>
      </c>
    </row>
    <row r="33" spans="1:14" ht="15.75" x14ac:dyDescent="0.25">
      <c r="A33" s="146" t="s">
        <v>116</v>
      </c>
      <c r="B33" s="124">
        <v>0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85"/>
      <c r="N33" s="221">
        <f t="shared" ref="N33:N40" si="5">SUM(B33:M33)</f>
        <v>0</v>
      </c>
    </row>
    <row r="34" spans="1:14" ht="15.75" x14ac:dyDescent="0.25">
      <c r="A34" s="146" t="s">
        <v>117</v>
      </c>
      <c r="B34" s="124">
        <v>0</v>
      </c>
      <c r="C34" s="124"/>
      <c r="D34" s="73"/>
      <c r="E34" s="73"/>
      <c r="F34" s="73"/>
      <c r="G34" s="73"/>
      <c r="H34" s="73"/>
      <c r="I34" s="73"/>
      <c r="J34" s="73"/>
      <c r="K34" s="73"/>
      <c r="L34" s="73"/>
      <c r="M34" s="85"/>
      <c r="N34" s="221">
        <f t="shared" si="5"/>
        <v>0</v>
      </c>
    </row>
    <row r="35" spans="1:14" ht="15.75" x14ac:dyDescent="0.25">
      <c r="A35" s="146" t="s">
        <v>118</v>
      </c>
      <c r="B35" s="124">
        <v>0</v>
      </c>
      <c r="C35" s="124"/>
      <c r="D35" s="73"/>
      <c r="E35" s="73"/>
      <c r="F35" s="73"/>
      <c r="G35" s="73"/>
      <c r="H35" s="73"/>
      <c r="I35" s="73"/>
      <c r="J35" s="73"/>
      <c r="K35" s="73"/>
      <c r="L35" s="73"/>
      <c r="M35" s="85"/>
      <c r="N35" s="221">
        <f t="shared" si="5"/>
        <v>0</v>
      </c>
    </row>
    <row r="36" spans="1:14" ht="15.75" x14ac:dyDescent="0.25">
      <c r="A36" s="146" t="s">
        <v>119</v>
      </c>
      <c r="B36" s="124">
        <v>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85"/>
      <c r="N36" s="221">
        <f t="shared" si="5"/>
        <v>0</v>
      </c>
    </row>
    <row r="37" spans="1:14" ht="15.75" x14ac:dyDescent="0.25">
      <c r="A37" s="146" t="s">
        <v>120</v>
      </c>
      <c r="B37" s="124">
        <v>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85"/>
      <c r="N37" s="221">
        <f t="shared" si="5"/>
        <v>0</v>
      </c>
    </row>
    <row r="38" spans="1:14" ht="15.75" x14ac:dyDescent="0.25">
      <c r="A38" s="146" t="s">
        <v>121</v>
      </c>
      <c r="B38" s="124">
        <v>2455440</v>
      </c>
      <c r="C38" s="124">
        <v>2333000</v>
      </c>
      <c r="D38" s="73"/>
      <c r="E38" s="73"/>
      <c r="F38" s="73"/>
      <c r="G38" s="73"/>
      <c r="H38" s="73"/>
      <c r="I38" s="73"/>
      <c r="J38" s="73"/>
      <c r="K38" s="73"/>
      <c r="L38" s="73"/>
      <c r="M38" s="85"/>
      <c r="N38" s="221">
        <f t="shared" si="5"/>
        <v>4788440</v>
      </c>
    </row>
    <row r="39" spans="1:14" ht="31.5" x14ac:dyDescent="0.25">
      <c r="A39" s="153" t="s">
        <v>31</v>
      </c>
      <c r="B39" s="124">
        <v>0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221">
        <f t="shared" si="5"/>
        <v>0</v>
      </c>
    </row>
    <row r="40" spans="1:14" ht="16.5" thickBot="1" x14ac:dyDescent="0.3">
      <c r="A40" s="146" t="s">
        <v>122</v>
      </c>
      <c r="B40" s="124">
        <v>0</v>
      </c>
      <c r="C40" s="78"/>
      <c r="D40" s="73"/>
      <c r="E40" s="73"/>
      <c r="F40" s="73"/>
      <c r="G40" s="73"/>
      <c r="H40" s="73"/>
      <c r="I40" s="73"/>
      <c r="J40" s="73"/>
      <c r="K40" s="73"/>
      <c r="L40" s="73"/>
      <c r="M40" s="85"/>
      <c r="N40" s="226">
        <f t="shared" si="5"/>
        <v>0</v>
      </c>
    </row>
    <row r="41" spans="1:14" ht="16.5" thickBot="1" x14ac:dyDescent="0.3">
      <c r="A41" s="142" t="s">
        <v>33</v>
      </c>
      <c r="B41" s="143">
        <f>SUM(B42:B48)</f>
        <v>330867951.88000005</v>
      </c>
      <c r="C41" s="144">
        <f>SUM(C42:C48)</f>
        <v>497392339.84000003</v>
      </c>
      <c r="D41" s="144">
        <f>SUM(D42:D48)</f>
        <v>0</v>
      </c>
      <c r="E41" s="144">
        <f t="shared" ref="E41:M41" si="6">SUM(E42:E48)</f>
        <v>0</v>
      </c>
      <c r="F41" s="144">
        <f t="shared" si="6"/>
        <v>0</v>
      </c>
      <c r="G41" s="149">
        <f t="shared" si="6"/>
        <v>0</v>
      </c>
      <c r="H41" s="149">
        <f t="shared" si="6"/>
        <v>0</v>
      </c>
      <c r="I41" s="144">
        <f t="shared" si="6"/>
        <v>0</v>
      </c>
      <c r="J41" s="144">
        <f t="shared" si="6"/>
        <v>0</v>
      </c>
      <c r="K41" s="144">
        <f t="shared" si="6"/>
        <v>0</v>
      </c>
      <c r="L41" s="144">
        <f t="shared" si="6"/>
        <v>0</v>
      </c>
      <c r="M41" s="144">
        <f t="shared" si="6"/>
        <v>0</v>
      </c>
      <c r="N41" s="145">
        <f>SUM(B41:M41)</f>
        <v>828260291.72000003</v>
      </c>
    </row>
    <row r="42" spans="1:14" ht="15.75" x14ac:dyDescent="0.25">
      <c r="A42" s="146" t="s">
        <v>123</v>
      </c>
      <c r="B42" s="124">
        <v>0</v>
      </c>
      <c r="C42" s="94">
        <v>21052576</v>
      </c>
      <c r="D42" s="73"/>
      <c r="E42" s="73"/>
      <c r="F42" s="73"/>
      <c r="G42" s="73"/>
      <c r="H42" s="73"/>
      <c r="I42" s="73"/>
      <c r="J42" s="73"/>
      <c r="K42" s="73"/>
      <c r="L42" s="73"/>
      <c r="M42" s="85"/>
      <c r="N42" s="225">
        <f t="shared" ref="N42:N48" si="7">SUM(B42:M42)</f>
        <v>21052576</v>
      </c>
    </row>
    <row r="43" spans="1:14" ht="15.75" x14ac:dyDescent="0.25">
      <c r="A43" s="146" t="s">
        <v>124</v>
      </c>
      <c r="B43" s="124">
        <v>222988466.59</v>
      </c>
      <c r="C43" s="124">
        <v>231707666.59</v>
      </c>
      <c r="D43" s="73"/>
      <c r="E43" s="73"/>
      <c r="F43" s="73"/>
      <c r="G43" s="73"/>
      <c r="H43" s="73"/>
      <c r="I43" s="73"/>
      <c r="J43" s="73"/>
      <c r="K43" s="73"/>
      <c r="L43" s="73"/>
      <c r="M43" s="85"/>
      <c r="N43" s="221">
        <f t="shared" si="7"/>
        <v>454696133.18000001</v>
      </c>
    </row>
    <row r="44" spans="1:14" ht="31.5" x14ac:dyDescent="0.25">
      <c r="A44" s="146" t="s">
        <v>125</v>
      </c>
      <c r="B44" s="124">
        <v>88648542.75</v>
      </c>
      <c r="C44" s="124">
        <v>112441600</v>
      </c>
      <c r="D44" s="73"/>
      <c r="E44" s="73"/>
      <c r="F44" s="73"/>
      <c r="G44" s="73"/>
      <c r="H44" s="73"/>
      <c r="I44" s="73"/>
      <c r="J44" s="73"/>
      <c r="K44" s="73"/>
      <c r="L44" s="73"/>
      <c r="M44" s="85"/>
      <c r="N44" s="221">
        <f t="shared" si="7"/>
        <v>201090142.75</v>
      </c>
    </row>
    <row r="45" spans="1:14" ht="31.5" x14ac:dyDescent="0.25">
      <c r="A45" s="146" t="s">
        <v>126</v>
      </c>
      <c r="B45" s="124">
        <v>19230942.539999999</v>
      </c>
      <c r="C45" s="124">
        <v>19230942.539999999</v>
      </c>
      <c r="D45" s="73"/>
      <c r="E45" s="73"/>
      <c r="F45" s="73"/>
      <c r="G45" s="73"/>
      <c r="H45" s="73"/>
      <c r="I45" s="73"/>
      <c r="J45" s="73"/>
      <c r="K45" s="73"/>
      <c r="L45" s="73"/>
      <c r="M45" s="85"/>
      <c r="N45" s="221">
        <f t="shared" si="7"/>
        <v>38461885.079999998</v>
      </c>
    </row>
    <row r="46" spans="1:14" ht="15.75" x14ac:dyDescent="0.25">
      <c r="A46" s="146" t="s">
        <v>127</v>
      </c>
      <c r="B46" s="124">
        <v>0</v>
      </c>
      <c r="C46" s="124">
        <v>112959554.70999999</v>
      </c>
      <c r="D46" s="73"/>
      <c r="E46" s="73"/>
      <c r="F46" s="73"/>
      <c r="G46" s="73"/>
      <c r="H46" s="73"/>
      <c r="I46" s="73"/>
      <c r="J46" s="73"/>
      <c r="K46" s="73"/>
      <c r="L46" s="73"/>
      <c r="M46" s="85"/>
      <c r="N46" s="221">
        <f t="shared" si="7"/>
        <v>112959554.70999999</v>
      </c>
    </row>
    <row r="47" spans="1:14" ht="15.75" x14ac:dyDescent="0.25">
      <c r="A47" s="146" t="s">
        <v>128</v>
      </c>
      <c r="B47" s="124">
        <v>0</v>
      </c>
      <c r="C47" s="124"/>
      <c r="D47" s="73"/>
      <c r="E47" s="73"/>
      <c r="F47" s="73"/>
      <c r="G47" s="73"/>
      <c r="H47" s="73"/>
      <c r="I47" s="73"/>
      <c r="J47" s="73"/>
      <c r="K47" s="109"/>
      <c r="L47" s="89"/>
      <c r="M47" s="85"/>
      <c r="N47" s="221">
        <f t="shared" si="7"/>
        <v>0</v>
      </c>
    </row>
    <row r="48" spans="1:14" ht="16.5" thickBot="1" x14ac:dyDescent="0.3">
      <c r="A48" s="146" t="s">
        <v>129</v>
      </c>
      <c r="B48" s="124">
        <v>0</v>
      </c>
      <c r="C48" s="223"/>
      <c r="D48" s="73">
        <v>0</v>
      </c>
      <c r="E48" s="73">
        <v>0</v>
      </c>
      <c r="F48" s="91">
        <v>0</v>
      </c>
      <c r="G48" s="73"/>
      <c r="H48" s="73">
        <v>0</v>
      </c>
      <c r="I48" s="73">
        <v>0</v>
      </c>
      <c r="J48" s="73">
        <v>0</v>
      </c>
      <c r="K48" s="73">
        <v>0</v>
      </c>
      <c r="L48" s="17"/>
      <c r="M48" s="73">
        <v>0</v>
      </c>
      <c r="N48" s="226">
        <f t="shared" si="7"/>
        <v>0</v>
      </c>
    </row>
    <row r="49" spans="1:14" ht="16.5" thickBot="1" x14ac:dyDescent="0.3">
      <c r="A49" s="142" t="s">
        <v>41</v>
      </c>
      <c r="B49" s="154">
        <f>SUM(B50:B51)</f>
        <v>0</v>
      </c>
      <c r="C49" s="154">
        <f>SUM(C50:C51)</f>
        <v>0</v>
      </c>
      <c r="D49" s="152">
        <f>SUM(D50:D51)</f>
        <v>0</v>
      </c>
      <c r="E49" s="144">
        <f t="shared" ref="E49:L49" si="8">SUM(E50:E51)</f>
        <v>0</v>
      </c>
      <c r="F49" s="144">
        <f t="shared" si="8"/>
        <v>0</v>
      </c>
      <c r="G49" s="149">
        <f t="shared" si="8"/>
        <v>0</v>
      </c>
      <c r="H49" s="144">
        <f t="shared" si="8"/>
        <v>0</v>
      </c>
      <c r="I49" s="152">
        <f t="shared" si="8"/>
        <v>0</v>
      </c>
      <c r="J49" s="144">
        <f t="shared" si="8"/>
        <v>0</v>
      </c>
      <c r="K49" s="144">
        <f>SUM(K50:K52)</f>
        <v>0</v>
      </c>
      <c r="L49" s="144">
        <f t="shared" si="8"/>
        <v>0</v>
      </c>
      <c r="M49" s="144">
        <f>SUM(M50:M53)</f>
        <v>0</v>
      </c>
      <c r="N49" s="145">
        <f>SUM(B50:M53)</f>
        <v>0</v>
      </c>
    </row>
    <row r="50" spans="1:14" ht="15.75" x14ac:dyDescent="0.25">
      <c r="A50" s="146" t="s">
        <v>42</v>
      </c>
      <c r="B50" s="82">
        <v>0</v>
      </c>
      <c r="C50" s="69"/>
      <c r="D50" s="73"/>
      <c r="E50" s="73"/>
      <c r="F50" s="73"/>
      <c r="G50" s="73"/>
      <c r="H50" s="73"/>
      <c r="I50" s="73"/>
      <c r="J50" s="73"/>
      <c r="K50" s="94"/>
      <c r="L50" s="94"/>
      <c r="M50" s="85"/>
      <c r="N50" s="151">
        <f>SUM(B50:M50)</f>
        <v>0</v>
      </c>
    </row>
    <row r="51" spans="1:14" ht="15.75" x14ac:dyDescent="0.25">
      <c r="A51" s="146" t="s">
        <v>43</v>
      </c>
      <c r="B51" s="89">
        <v>0</v>
      </c>
      <c r="C51" s="73"/>
      <c r="D51" s="89"/>
      <c r="E51" s="181"/>
      <c r="F51" s="97"/>
      <c r="G51" s="73"/>
      <c r="H51" s="73"/>
      <c r="I51" s="73"/>
      <c r="J51" s="73"/>
      <c r="K51" s="73"/>
      <c r="L51" s="73"/>
      <c r="M51" s="85"/>
      <c r="N51" s="148">
        <f t="shared" ref="N51:N53" si="9">SUM(B51:M51)</f>
        <v>0</v>
      </c>
    </row>
    <row r="52" spans="1:14" ht="31.5" x14ac:dyDescent="0.25">
      <c r="A52" s="155" t="s">
        <v>100</v>
      </c>
      <c r="B52" s="89">
        <v>0</v>
      </c>
      <c r="C52" s="73"/>
      <c r="D52" s="73"/>
      <c r="E52" s="73"/>
      <c r="F52" s="97"/>
      <c r="G52" s="73"/>
      <c r="H52" s="73"/>
      <c r="I52" s="73"/>
      <c r="J52" s="73"/>
      <c r="K52" s="73"/>
      <c r="L52" s="94"/>
      <c r="M52" s="85"/>
      <c r="N52" s="148">
        <f t="shared" si="9"/>
        <v>0</v>
      </c>
    </row>
    <row r="53" spans="1:14" ht="16.5" thickBot="1" x14ac:dyDescent="0.3">
      <c r="A53" s="155" t="s">
        <v>101</v>
      </c>
      <c r="B53" s="156">
        <v>0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94">
        <v>0</v>
      </c>
      <c r="M53" s="94">
        <v>0</v>
      </c>
      <c r="N53" s="148">
        <f t="shared" si="9"/>
        <v>0</v>
      </c>
    </row>
    <row r="54" spans="1:14" ht="16.5" thickBot="1" x14ac:dyDescent="0.3">
      <c r="A54" s="142" t="s">
        <v>46</v>
      </c>
      <c r="B54" s="143">
        <f>SUM(B55:B63)</f>
        <v>0</v>
      </c>
      <c r="C54" s="144">
        <f>SUM(C55:C63)</f>
        <v>0</v>
      </c>
      <c r="D54" s="144">
        <f>SUM(D55:D63)</f>
        <v>0</v>
      </c>
      <c r="E54" s="144">
        <f t="shared" ref="E54:M54" si="10">SUM(E55:E63)</f>
        <v>0</v>
      </c>
      <c r="F54" s="144">
        <f t="shared" si="10"/>
        <v>0</v>
      </c>
      <c r="G54" s="149">
        <f t="shared" si="10"/>
        <v>0</v>
      </c>
      <c r="H54" s="144">
        <f t="shared" si="10"/>
        <v>0</v>
      </c>
      <c r="I54" s="144">
        <f t="shared" si="10"/>
        <v>0</v>
      </c>
      <c r="J54" s="144">
        <f t="shared" si="10"/>
        <v>0</v>
      </c>
      <c r="K54" s="144">
        <f t="shared" si="10"/>
        <v>0</v>
      </c>
      <c r="L54" s="144">
        <f t="shared" si="10"/>
        <v>0</v>
      </c>
      <c r="M54" s="144">
        <f t="shared" si="10"/>
        <v>0</v>
      </c>
      <c r="N54" s="145">
        <f>SUM(B54:M54)</f>
        <v>0</v>
      </c>
    </row>
    <row r="55" spans="1:14" ht="15.75" x14ac:dyDescent="0.25">
      <c r="A55" s="146" t="s">
        <v>130</v>
      </c>
      <c r="B55" s="82">
        <v>0</v>
      </c>
      <c r="C55" s="103"/>
      <c r="D55" s="103"/>
      <c r="E55" s="103"/>
      <c r="F55" s="103"/>
      <c r="G55" s="150"/>
      <c r="H55" s="103"/>
      <c r="I55" s="103"/>
      <c r="J55" s="103"/>
      <c r="K55" s="103"/>
      <c r="L55" s="103"/>
      <c r="M55" s="85"/>
      <c r="N55" s="151">
        <f t="shared" ref="N55:N63" si="11">SUM(B55:M55)</f>
        <v>0</v>
      </c>
    </row>
    <row r="56" spans="1:14" ht="15.75" x14ac:dyDescent="0.25">
      <c r="A56" s="146" t="s">
        <v>131</v>
      </c>
      <c r="B56" s="89">
        <v>0</v>
      </c>
      <c r="C56" s="103"/>
      <c r="D56" s="103"/>
      <c r="E56" s="103"/>
      <c r="F56" s="103"/>
      <c r="G56" s="101"/>
      <c r="H56" s="103"/>
      <c r="I56" s="103"/>
      <c r="J56" s="103"/>
      <c r="K56" s="103"/>
      <c r="L56" s="103"/>
      <c r="M56" s="85"/>
      <c r="N56" s="148">
        <f t="shared" si="11"/>
        <v>0</v>
      </c>
    </row>
    <row r="57" spans="1:14" ht="15.75" x14ac:dyDescent="0.25">
      <c r="A57" s="146" t="s">
        <v>132</v>
      </c>
      <c r="B57" s="89">
        <v>0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85"/>
      <c r="N57" s="148">
        <f t="shared" si="11"/>
        <v>0</v>
      </c>
    </row>
    <row r="58" spans="1:14" ht="15.75" x14ac:dyDescent="0.25">
      <c r="A58" s="146" t="s">
        <v>133</v>
      </c>
      <c r="B58" s="89">
        <v>0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85"/>
      <c r="N58" s="148">
        <f t="shared" si="11"/>
        <v>0</v>
      </c>
    </row>
    <row r="59" spans="1:14" ht="15.75" x14ac:dyDescent="0.25">
      <c r="A59" s="146" t="s">
        <v>134</v>
      </c>
      <c r="B59" s="89">
        <v>0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85"/>
      <c r="N59" s="147">
        <f t="shared" si="11"/>
        <v>0</v>
      </c>
    </row>
    <row r="60" spans="1:14" ht="15.75" x14ac:dyDescent="0.25">
      <c r="A60" s="146" t="s">
        <v>52</v>
      </c>
      <c r="B60" s="89">
        <v>0</v>
      </c>
      <c r="C60" s="73"/>
      <c r="D60" s="103"/>
      <c r="E60" s="103"/>
      <c r="F60" s="103"/>
      <c r="G60" s="103"/>
      <c r="H60" s="103"/>
      <c r="I60" s="103"/>
      <c r="J60" s="103"/>
      <c r="K60" s="103"/>
      <c r="L60" s="103"/>
      <c r="M60" s="85"/>
      <c r="N60" s="148">
        <f t="shared" si="11"/>
        <v>0</v>
      </c>
    </row>
    <row r="61" spans="1:14" ht="15.75" x14ac:dyDescent="0.25">
      <c r="A61" s="146" t="s">
        <v>135</v>
      </c>
      <c r="B61" s="89">
        <v>0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85"/>
      <c r="N61" s="148">
        <f t="shared" si="11"/>
        <v>0</v>
      </c>
    </row>
    <row r="62" spans="1:14" ht="15.75" x14ac:dyDescent="0.25">
      <c r="A62" s="146" t="s">
        <v>136</v>
      </c>
      <c r="B62" s="89">
        <v>0</v>
      </c>
      <c r="C62" s="103"/>
      <c r="D62" s="103"/>
      <c r="E62" s="103"/>
      <c r="F62" s="103"/>
      <c r="G62" s="103"/>
      <c r="H62" s="89"/>
      <c r="I62" s="103"/>
      <c r="J62" s="103"/>
      <c r="K62" s="103"/>
      <c r="L62" s="103"/>
      <c r="M62" s="73"/>
      <c r="N62" s="148">
        <f t="shared" si="11"/>
        <v>0</v>
      </c>
    </row>
    <row r="63" spans="1:14" ht="16.5" thickBot="1" x14ac:dyDescent="0.3">
      <c r="A63" s="146" t="s">
        <v>55</v>
      </c>
      <c r="B63" s="157">
        <v>0</v>
      </c>
      <c r="C63" s="103"/>
      <c r="D63" s="103"/>
      <c r="E63" s="103"/>
      <c r="F63" s="91"/>
      <c r="G63" s="103"/>
      <c r="H63" s="157"/>
      <c r="I63" s="157"/>
      <c r="J63" s="156"/>
      <c r="K63" s="73"/>
      <c r="L63" s="158"/>
      <c r="M63" s="73"/>
      <c r="N63" s="159">
        <f t="shared" si="11"/>
        <v>0</v>
      </c>
    </row>
    <row r="64" spans="1:14" ht="16.5" thickBot="1" x14ac:dyDescent="0.3">
      <c r="A64" s="142" t="s">
        <v>56</v>
      </c>
      <c r="B64" s="143">
        <f>SUM(B65:B68)</f>
        <v>0</v>
      </c>
      <c r="C64" s="144">
        <f>SUM(C65:C68)</f>
        <v>0</v>
      </c>
      <c r="D64" s="144">
        <f>SUM(D65:D68)</f>
        <v>0</v>
      </c>
      <c r="E64" s="144">
        <f t="shared" ref="E64:M64" si="12">SUM(E65:E68)</f>
        <v>0</v>
      </c>
      <c r="F64" s="149">
        <f t="shared" si="12"/>
        <v>0</v>
      </c>
      <c r="G64" s="144">
        <f t="shared" si="12"/>
        <v>0</v>
      </c>
      <c r="H64" s="144">
        <f t="shared" si="12"/>
        <v>0</v>
      </c>
      <c r="I64" s="152">
        <f t="shared" si="12"/>
        <v>0</v>
      </c>
      <c r="J64" s="144">
        <f t="shared" si="12"/>
        <v>0</v>
      </c>
      <c r="K64" s="144">
        <f t="shared" si="12"/>
        <v>0</v>
      </c>
      <c r="L64" s="144">
        <f t="shared" si="12"/>
        <v>0</v>
      </c>
      <c r="M64" s="144">
        <f t="shared" si="12"/>
        <v>0</v>
      </c>
      <c r="N64" s="145">
        <f>SUM(B64:M64)</f>
        <v>0</v>
      </c>
    </row>
    <row r="65" spans="1:16" ht="15.75" x14ac:dyDescent="0.25">
      <c r="A65" s="146" t="s">
        <v>57</v>
      </c>
      <c r="B65" s="89">
        <v>0</v>
      </c>
      <c r="C65" s="97"/>
      <c r="D65" s="97"/>
      <c r="E65" s="97"/>
      <c r="F65" s="97"/>
      <c r="G65" s="103"/>
      <c r="H65" s="103"/>
      <c r="I65" s="103"/>
      <c r="J65" s="103"/>
      <c r="K65" s="103"/>
      <c r="L65" s="103"/>
      <c r="M65" s="85"/>
      <c r="N65" s="151">
        <f t="shared" ref="N65:N67" si="13">SUM(B65:M65)</f>
        <v>0</v>
      </c>
    </row>
    <row r="66" spans="1:16" ht="15.75" x14ac:dyDescent="0.25">
      <c r="A66" s="146" t="s">
        <v>58</v>
      </c>
      <c r="B66" s="89">
        <v>0</v>
      </c>
      <c r="C66" s="73"/>
      <c r="D66" s="97"/>
      <c r="E66" s="97"/>
      <c r="F66" s="97"/>
      <c r="G66" s="103"/>
      <c r="H66" s="103"/>
      <c r="I66" s="103"/>
      <c r="J66" s="103"/>
      <c r="K66" s="103"/>
      <c r="L66" s="103"/>
      <c r="M66" s="85"/>
      <c r="N66" s="148">
        <f t="shared" si="13"/>
        <v>0</v>
      </c>
    </row>
    <row r="67" spans="1:16" ht="15.75" x14ac:dyDescent="0.25">
      <c r="A67" s="146" t="s">
        <v>59</v>
      </c>
      <c r="B67" s="89">
        <v>0</v>
      </c>
      <c r="C67" s="73">
        <v>0</v>
      </c>
      <c r="D67" s="73">
        <v>0</v>
      </c>
      <c r="E67" s="160"/>
      <c r="F67" s="161">
        <v>0</v>
      </c>
      <c r="G67" s="73">
        <v>0</v>
      </c>
      <c r="H67" s="73">
        <v>0</v>
      </c>
      <c r="I67" s="162"/>
      <c r="J67" s="113"/>
      <c r="K67" s="73">
        <v>0</v>
      </c>
      <c r="L67" s="73">
        <v>0</v>
      </c>
      <c r="M67" s="73">
        <v>0</v>
      </c>
      <c r="N67" s="163">
        <f t="shared" si="13"/>
        <v>0</v>
      </c>
    </row>
    <row r="68" spans="1:16" ht="32.25" thickBot="1" x14ac:dyDescent="0.3">
      <c r="A68" s="146" t="s">
        <v>60</v>
      </c>
      <c r="B68" s="157">
        <v>0</v>
      </c>
      <c r="C68" s="73">
        <v>0</v>
      </c>
      <c r="D68" s="73">
        <v>0</v>
      </c>
      <c r="E68" s="73">
        <v>0</v>
      </c>
      <c r="F68" s="124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159">
        <f>SUM(B68:M68)</f>
        <v>0</v>
      </c>
    </row>
    <row r="69" spans="1:16" ht="16.5" thickBot="1" x14ac:dyDescent="0.3">
      <c r="A69" s="142" t="s">
        <v>61</v>
      </c>
      <c r="B69" s="143">
        <f>SUM(B70:B71)</f>
        <v>0</v>
      </c>
      <c r="C69" s="144">
        <f>SUM(C70:C71)</f>
        <v>0</v>
      </c>
      <c r="D69" s="144">
        <f>SUM(D70:D71)</f>
        <v>0</v>
      </c>
      <c r="E69" s="144">
        <f t="shared" ref="E69:M69" si="14">SUM(E70:E71)</f>
        <v>0</v>
      </c>
      <c r="F69" s="149">
        <f t="shared" si="14"/>
        <v>0</v>
      </c>
      <c r="G69" s="149">
        <f t="shared" si="14"/>
        <v>0</v>
      </c>
      <c r="H69" s="144">
        <f t="shared" si="14"/>
        <v>0</v>
      </c>
      <c r="I69" s="152">
        <f t="shared" si="14"/>
        <v>0</v>
      </c>
      <c r="J69" s="144">
        <f t="shared" si="14"/>
        <v>0</v>
      </c>
      <c r="K69" s="144">
        <f t="shared" si="14"/>
        <v>0</v>
      </c>
      <c r="L69" s="144">
        <f t="shared" si="14"/>
        <v>0</v>
      </c>
      <c r="M69" s="144">
        <f t="shared" si="14"/>
        <v>0</v>
      </c>
      <c r="N69" s="145">
        <f>SUM(B69:M69)</f>
        <v>0</v>
      </c>
    </row>
    <row r="70" spans="1:16" ht="15.75" x14ac:dyDescent="0.25">
      <c r="A70" s="146" t="s">
        <v>62</v>
      </c>
      <c r="B70" s="164">
        <v>0</v>
      </c>
      <c r="C70" s="165"/>
      <c r="D70" s="165"/>
      <c r="E70" s="165"/>
      <c r="F70" s="166"/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167">
        <f t="shared" ref="N70:N71" si="15">SUM(B70:M70)</f>
        <v>0</v>
      </c>
    </row>
    <row r="71" spans="1:16" ht="16.5" thickBot="1" x14ac:dyDescent="0.3">
      <c r="A71" s="146" t="s">
        <v>63</v>
      </c>
      <c r="B71" s="227">
        <v>0</v>
      </c>
      <c r="C71" s="168"/>
      <c r="D71" s="168"/>
      <c r="E71" s="168"/>
      <c r="F71" s="169"/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228">
        <f t="shared" si="15"/>
        <v>0</v>
      </c>
    </row>
    <row r="72" spans="1:16" ht="16.5" thickBot="1" x14ac:dyDescent="0.3">
      <c r="A72" s="234" t="s">
        <v>64</v>
      </c>
      <c r="B72" s="229">
        <f>SUM(B73:B75)</f>
        <v>0</v>
      </c>
      <c r="C72" s="230">
        <f>SUM(C73:C75)</f>
        <v>0</v>
      </c>
      <c r="D72" s="230">
        <f>SUM(D73:D75)</f>
        <v>0</v>
      </c>
      <c r="E72" s="230">
        <f t="shared" ref="E72:M72" si="16">SUM(E73:E75)</f>
        <v>0</v>
      </c>
      <c r="F72" s="230">
        <f t="shared" si="16"/>
        <v>0</v>
      </c>
      <c r="G72" s="231">
        <f t="shared" si="16"/>
        <v>0</v>
      </c>
      <c r="H72" s="230">
        <f t="shared" si="16"/>
        <v>0</v>
      </c>
      <c r="I72" s="232">
        <f t="shared" si="16"/>
        <v>0</v>
      </c>
      <c r="J72" s="230">
        <f t="shared" si="16"/>
        <v>0</v>
      </c>
      <c r="K72" s="230">
        <f t="shared" si="16"/>
        <v>0</v>
      </c>
      <c r="L72" s="230">
        <f t="shared" si="16"/>
        <v>0</v>
      </c>
      <c r="M72" s="230">
        <f t="shared" si="16"/>
        <v>0</v>
      </c>
      <c r="N72" s="230">
        <f>SUM(B72:M72)</f>
        <v>0</v>
      </c>
    </row>
    <row r="73" spans="1:16" ht="15.75" x14ac:dyDescent="0.25">
      <c r="A73" s="65" t="s">
        <v>65</v>
      </c>
      <c r="B73" s="164">
        <v>0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233">
        <f>SUM(B73:M73)</f>
        <v>0</v>
      </c>
      <c r="P73" s="170"/>
    </row>
    <row r="74" spans="1:16" ht="15.75" x14ac:dyDescent="0.25">
      <c r="A74" s="65" t="s">
        <v>66</v>
      </c>
      <c r="B74" s="164">
        <v>0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73">
        <v>0</v>
      </c>
      <c r="I74" s="73">
        <v>0</v>
      </c>
      <c r="J74" s="73">
        <v>0</v>
      </c>
      <c r="K74" s="73">
        <v>0</v>
      </c>
      <c r="L74" s="73">
        <v>0</v>
      </c>
      <c r="M74" s="73">
        <v>0</v>
      </c>
      <c r="N74" s="224">
        <f t="shared" ref="N74:N76" si="17">SUM(B74:M74)</f>
        <v>0</v>
      </c>
    </row>
    <row r="75" spans="1:16" ht="16.5" thickBot="1" x14ac:dyDescent="0.3">
      <c r="A75" s="65" t="s">
        <v>67</v>
      </c>
      <c r="B75" s="164">
        <v>0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224">
        <f t="shared" si="17"/>
        <v>0</v>
      </c>
    </row>
    <row r="76" spans="1:16" ht="16.5" thickBot="1" x14ac:dyDescent="0.3">
      <c r="A76" s="125" t="s">
        <v>68</v>
      </c>
      <c r="B76" s="68">
        <v>0</v>
      </c>
      <c r="C76" s="69">
        <v>0</v>
      </c>
      <c r="D76" s="69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159">
        <f t="shared" si="17"/>
        <v>0</v>
      </c>
    </row>
    <row r="77" spans="1:16" ht="16.5" thickBot="1" x14ac:dyDescent="0.3">
      <c r="A77" s="235" t="s">
        <v>69</v>
      </c>
      <c r="B77" s="152">
        <f>SUM(B78:B79)</f>
        <v>0</v>
      </c>
      <c r="C77" s="144">
        <f>SUM(C78:C79)</f>
        <v>0</v>
      </c>
      <c r="D77" s="144">
        <f>SUM(D78:D79)</f>
        <v>0</v>
      </c>
      <c r="E77" s="144">
        <f t="shared" ref="E77:M77" si="18">SUM(E78:E79)</f>
        <v>0</v>
      </c>
      <c r="F77" s="144">
        <f t="shared" si="18"/>
        <v>0</v>
      </c>
      <c r="G77" s="149">
        <f t="shared" si="18"/>
        <v>0</v>
      </c>
      <c r="H77" s="144">
        <f t="shared" si="18"/>
        <v>0</v>
      </c>
      <c r="I77" s="152">
        <f t="shared" si="18"/>
        <v>0</v>
      </c>
      <c r="J77" s="144">
        <f t="shared" si="18"/>
        <v>0</v>
      </c>
      <c r="K77" s="144">
        <f t="shared" si="18"/>
        <v>0</v>
      </c>
      <c r="L77" s="144">
        <f t="shared" si="18"/>
        <v>0</v>
      </c>
      <c r="M77" s="144">
        <f t="shared" si="18"/>
        <v>0</v>
      </c>
      <c r="N77" s="145">
        <f>SUM(B77:M77)</f>
        <v>0</v>
      </c>
    </row>
    <row r="78" spans="1:16" ht="15.75" x14ac:dyDescent="0.25">
      <c r="A78" s="65" t="s">
        <v>70</v>
      </c>
      <c r="B78" s="72">
        <v>0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167">
        <f t="shared" ref="N78" si="19">SUM(B78:M78)</f>
        <v>0</v>
      </c>
    </row>
    <row r="79" spans="1:16" ht="16.5" thickBot="1" x14ac:dyDescent="0.3">
      <c r="A79" s="187" t="s">
        <v>71</v>
      </c>
      <c r="B79" s="72">
        <v>0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147">
        <f>SUM(B79:M79)</f>
        <v>0</v>
      </c>
    </row>
    <row r="80" spans="1:16" ht="16.5" thickBot="1" x14ac:dyDescent="0.3">
      <c r="A80" s="142" t="s">
        <v>72</v>
      </c>
      <c r="B80" s="143">
        <f>SUM(B81:B82)</f>
        <v>0</v>
      </c>
      <c r="C80" s="144">
        <f>SUM(C81:C82)</f>
        <v>0</v>
      </c>
      <c r="D80" s="144">
        <f>SUM(D81:D82)</f>
        <v>0</v>
      </c>
      <c r="E80" s="144">
        <f t="shared" ref="E80:M80" si="20">SUM(E81:E82)</f>
        <v>0</v>
      </c>
      <c r="F80" s="144">
        <f t="shared" si="20"/>
        <v>0</v>
      </c>
      <c r="G80" s="149">
        <f>SUM(H81:H82)</f>
        <v>0</v>
      </c>
      <c r="H80" s="149">
        <f>SUM(I81:I82)</f>
        <v>0</v>
      </c>
      <c r="I80" s="152">
        <f t="shared" si="20"/>
        <v>0</v>
      </c>
      <c r="J80" s="144">
        <f t="shared" si="20"/>
        <v>0</v>
      </c>
      <c r="K80" s="144">
        <f t="shared" si="20"/>
        <v>0</v>
      </c>
      <c r="L80" s="144">
        <f t="shared" si="20"/>
        <v>0</v>
      </c>
      <c r="M80" s="144">
        <f t="shared" si="20"/>
        <v>0</v>
      </c>
      <c r="N80" s="145">
        <f>+B80+C80+D80+E80+F80+G80+H80+I80</f>
        <v>0</v>
      </c>
    </row>
    <row r="81" spans="1:14" ht="15.75" x14ac:dyDescent="0.25">
      <c r="A81" s="146" t="s">
        <v>73</v>
      </c>
      <c r="B81" s="164">
        <v>0</v>
      </c>
      <c r="C81" s="73">
        <v>0</v>
      </c>
      <c r="D81" s="73">
        <v>0</v>
      </c>
      <c r="E81" s="73">
        <v>0</v>
      </c>
      <c r="F81" s="73">
        <v>0</v>
      </c>
      <c r="G81" s="171"/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166"/>
      <c r="N81" s="167">
        <f t="shared" ref="N81:N82" si="21">SUM(B81:M81)</f>
        <v>0</v>
      </c>
    </row>
    <row r="82" spans="1:14" ht="16.5" thickBot="1" x14ac:dyDescent="0.3">
      <c r="A82" s="146" t="s">
        <v>74</v>
      </c>
      <c r="B82" s="164">
        <v>0</v>
      </c>
      <c r="C82" s="73">
        <v>0</v>
      </c>
      <c r="D82" s="73">
        <v>0</v>
      </c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169"/>
      <c r="N82" s="159">
        <f t="shared" si="21"/>
        <v>0</v>
      </c>
    </row>
    <row r="83" spans="1:14" ht="16.5" thickBot="1" x14ac:dyDescent="0.3">
      <c r="A83" s="142" t="s">
        <v>75</v>
      </c>
      <c r="B83" s="154">
        <f>SUM(B84)</f>
        <v>0</v>
      </c>
      <c r="C83" s="144">
        <f t="shared" ref="C83:M83" si="22">SUM(C84)</f>
        <v>0</v>
      </c>
      <c r="D83" s="144">
        <f t="shared" si="22"/>
        <v>0</v>
      </c>
      <c r="E83" s="152">
        <f t="shared" si="22"/>
        <v>0</v>
      </c>
      <c r="F83" s="144">
        <f t="shared" si="22"/>
        <v>0</v>
      </c>
      <c r="G83" s="149">
        <f t="shared" si="22"/>
        <v>0</v>
      </c>
      <c r="H83" s="144">
        <f t="shared" si="22"/>
        <v>0</v>
      </c>
      <c r="I83" s="172">
        <f t="shared" si="22"/>
        <v>0</v>
      </c>
      <c r="J83" s="144">
        <f t="shared" si="22"/>
        <v>0</v>
      </c>
      <c r="K83" s="172">
        <f t="shared" si="22"/>
        <v>0</v>
      </c>
      <c r="L83" s="144">
        <f t="shared" si="22"/>
        <v>0</v>
      </c>
      <c r="M83" s="152">
        <f t="shared" si="22"/>
        <v>0</v>
      </c>
      <c r="N83" s="145">
        <f>+B83+C83+D83+E83+F83+G83+H83+I83</f>
        <v>0</v>
      </c>
    </row>
    <row r="84" spans="1:14" ht="16.5" thickBot="1" x14ac:dyDescent="0.3">
      <c r="A84" s="146" t="s">
        <v>76</v>
      </c>
      <c r="B84" s="164">
        <v>0</v>
      </c>
      <c r="C84" s="73">
        <v>0</v>
      </c>
      <c r="D84" s="73">
        <v>0</v>
      </c>
      <c r="E84" s="73">
        <v>0</v>
      </c>
      <c r="F84" s="73">
        <v>0</v>
      </c>
      <c r="G84" s="73">
        <v>0</v>
      </c>
      <c r="H84" s="73">
        <v>0</v>
      </c>
      <c r="I84" s="73">
        <v>0</v>
      </c>
      <c r="J84" s="73">
        <v>0</v>
      </c>
      <c r="K84" s="73">
        <v>0</v>
      </c>
      <c r="L84" s="73">
        <v>0</v>
      </c>
      <c r="M84" s="173"/>
      <c r="N84" s="174">
        <f>SUM(B84:M84)</f>
        <v>0</v>
      </c>
    </row>
    <row r="85" spans="1:14" ht="16.5" thickBot="1" x14ac:dyDescent="0.3">
      <c r="A85" s="175" t="s">
        <v>77</v>
      </c>
      <c r="B85" s="176">
        <f>+B16+B21+B31+B41+B49+B54+B64+B69+B77</f>
        <v>665628018.16000009</v>
      </c>
      <c r="C85" s="177">
        <f>+C16+C21+C31+C41+C49+C54+C64+C69+C77</f>
        <v>909417965.66000009</v>
      </c>
      <c r="D85" s="178">
        <f>+D16+D21+D31+D41+D49+D54+D64+D69+D77</f>
        <v>0</v>
      </c>
      <c r="E85" s="177">
        <f t="shared" ref="E85:M85" si="23">+E16+E21+E31+E41+E49+E54+E64+E69+E77</f>
        <v>0</v>
      </c>
      <c r="F85" s="179">
        <f>+F16+F21+F31+F41+F49+F54+F64+F69+F77</f>
        <v>0</v>
      </c>
      <c r="G85" s="178">
        <f t="shared" si="23"/>
        <v>0</v>
      </c>
      <c r="H85" s="177">
        <f t="shared" si="23"/>
        <v>0</v>
      </c>
      <c r="I85" s="179">
        <f t="shared" si="23"/>
        <v>0</v>
      </c>
      <c r="J85" s="177">
        <f t="shared" si="23"/>
        <v>0</v>
      </c>
      <c r="K85" s="179">
        <f>+K16+K21+K31+K41+K49+K54+K64+K69+K77+K80+K83</f>
        <v>0</v>
      </c>
      <c r="L85" s="177">
        <f t="shared" si="23"/>
        <v>0</v>
      </c>
      <c r="M85" s="177">
        <f t="shared" si="23"/>
        <v>0</v>
      </c>
      <c r="N85" s="180">
        <f>SUM(B85:M85)</f>
        <v>1575045983.8200002</v>
      </c>
    </row>
    <row r="86" spans="1:14" ht="15.75" x14ac:dyDescent="0.25">
      <c r="A86" s="140" t="s">
        <v>137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</row>
    <row r="87" spans="1:14" ht="15.75" x14ac:dyDescent="0.25">
      <c r="A87" s="140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</row>
    <row r="88" spans="1:14" ht="54" customHeight="1" x14ac:dyDescent="0.25">
      <c r="A88" s="236" t="s">
        <v>138</v>
      </c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</row>
    <row r="90" spans="1:14" x14ac:dyDescent="0.25">
      <c r="A90" t="s">
        <v>139</v>
      </c>
    </row>
    <row r="91" spans="1:14" x14ac:dyDescent="0.25">
      <c r="A91" t="s">
        <v>140</v>
      </c>
    </row>
  </sheetData>
  <mergeCells count="5">
    <mergeCell ref="A8:N8"/>
    <mergeCell ref="A9:N9"/>
    <mergeCell ref="A10:N10"/>
    <mergeCell ref="A11:N11"/>
    <mergeCell ref="A12:N12"/>
  </mergeCells>
  <printOptions horizontalCentered="1"/>
  <pageMargins left="0.98425196850393704" right="0.35433070866141736" top="0.59055118110236227" bottom="0.74803149606299213" header="0.27559055118110237" footer="0.31496062992125984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N91"/>
  <sheetViews>
    <sheetView showGridLines="0" workbookViewId="0"/>
  </sheetViews>
  <sheetFormatPr baseColWidth="10" defaultColWidth="13.140625" defaultRowHeight="15" x14ac:dyDescent="0.25"/>
  <cols>
    <col min="1" max="1" width="84.140625" customWidth="1"/>
    <col min="2" max="2" width="22.140625" customWidth="1"/>
    <col min="3" max="3" width="23" customWidth="1"/>
  </cols>
  <sheetData>
    <row r="5" spans="1:14" ht="28.5" customHeight="1" x14ac:dyDescent="0.25">
      <c r="A5" s="237"/>
      <c r="B5" s="238"/>
      <c r="C5" s="238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5.5" customHeight="1" x14ac:dyDescent="0.25">
      <c r="A6" s="251" t="s">
        <v>0</v>
      </c>
      <c r="B6" s="252"/>
      <c r="C6" s="25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241" t="s">
        <v>1</v>
      </c>
      <c r="B7" s="242"/>
      <c r="C7" s="242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 customHeight="1" x14ac:dyDescent="0.25">
      <c r="A8" s="243" t="s">
        <v>2</v>
      </c>
      <c r="B8" s="244"/>
      <c r="C8" s="24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customHeight="1" x14ac:dyDescent="0.25">
      <c r="A9" s="243" t="s">
        <v>3</v>
      </c>
      <c r="B9" s="244"/>
      <c r="C9" s="244"/>
      <c r="D9" s="5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.75" thickBot="1" x14ac:dyDescent="0.3"/>
    <row r="11" spans="1:14" ht="15" customHeight="1" x14ac:dyDescent="0.25">
      <c r="A11" s="245" t="s">
        <v>4</v>
      </c>
      <c r="B11" s="247" t="s">
        <v>5</v>
      </c>
      <c r="C11" s="249" t="s">
        <v>6</v>
      </c>
      <c r="D11" s="6"/>
    </row>
    <row r="12" spans="1:14" ht="23.25" customHeight="1" thickBot="1" x14ac:dyDescent="0.3">
      <c r="A12" s="246"/>
      <c r="B12" s="248"/>
      <c r="C12" s="250"/>
      <c r="D12" s="6"/>
    </row>
    <row r="13" spans="1:14" ht="15.75" thickBot="1" x14ac:dyDescent="0.3">
      <c r="A13" s="7" t="s">
        <v>7</v>
      </c>
      <c r="B13" s="8"/>
      <c r="C13" s="9"/>
      <c r="D13" s="6"/>
    </row>
    <row r="14" spans="1:14" ht="16.5" thickBot="1" x14ac:dyDescent="0.3">
      <c r="A14" s="10" t="s">
        <v>8</v>
      </c>
      <c r="B14" s="11">
        <f>SUM(B15:B18)</f>
        <v>5157152859</v>
      </c>
      <c r="C14" s="12">
        <f>SUM(C15:C18)</f>
        <v>10116000</v>
      </c>
      <c r="D14" s="6"/>
    </row>
    <row r="15" spans="1:14" x14ac:dyDescent="0.25">
      <c r="A15" s="13" t="s">
        <v>9</v>
      </c>
      <c r="B15" s="14">
        <v>4093842779</v>
      </c>
      <c r="C15" s="15">
        <v>9556000</v>
      </c>
      <c r="D15" s="6"/>
    </row>
    <row r="16" spans="1:14" x14ac:dyDescent="0.25">
      <c r="A16" s="16" t="s">
        <v>10</v>
      </c>
      <c r="B16" s="17">
        <v>493379440</v>
      </c>
      <c r="C16" s="15">
        <v>860000</v>
      </c>
      <c r="D16" s="6"/>
    </row>
    <row r="17" spans="1:4" x14ac:dyDescent="0.25">
      <c r="A17" s="16" t="s">
        <v>11</v>
      </c>
      <c r="B17" s="17">
        <v>73096960</v>
      </c>
      <c r="C17" s="15">
        <v>0</v>
      </c>
      <c r="D17" s="6"/>
    </row>
    <row r="18" spans="1:4" ht="15.75" thickBot="1" x14ac:dyDescent="0.3">
      <c r="A18" s="18" t="s">
        <v>12</v>
      </c>
      <c r="B18" s="19">
        <v>496833680</v>
      </c>
      <c r="C18" s="15">
        <v>-300000</v>
      </c>
      <c r="D18" s="6"/>
    </row>
    <row r="19" spans="1:4" ht="16.5" thickBot="1" x14ac:dyDescent="0.3">
      <c r="A19" s="10" t="s">
        <v>13</v>
      </c>
      <c r="B19" s="20">
        <f>SUM(B20:B28)</f>
        <v>2166810770</v>
      </c>
      <c r="C19" s="12">
        <f>SUM(C20:C28)</f>
        <v>-147661858</v>
      </c>
      <c r="D19" s="6"/>
    </row>
    <row r="20" spans="1:4" x14ac:dyDescent="0.25">
      <c r="A20" s="21" t="s">
        <v>14</v>
      </c>
      <c r="B20" s="22">
        <v>313107039</v>
      </c>
      <c r="C20" s="23">
        <v>0</v>
      </c>
      <c r="D20" s="6"/>
    </row>
    <row r="21" spans="1:4" x14ac:dyDescent="0.25">
      <c r="A21" s="24" t="s">
        <v>15</v>
      </c>
      <c r="B21" s="17">
        <v>36769146</v>
      </c>
      <c r="C21" s="25">
        <v>0</v>
      </c>
      <c r="D21" s="6"/>
    </row>
    <row r="22" spans="1:4" x14ac:dyDescent="0.25">
      <c r="A22" s="24" t="s">
        <v>16</v>
      </c>
      <c r="B22" s="17">
        <v>134200494</v>
      </c>
      <c r="C22" s="25">
        <v>0</v>
      </c>
      <c r="D22" s="6"/>
    </row>
    <row r="23" spans="1:4" x14ac:dyDescent="0.25">
      <c r="A23" s="24" t="s">
        <v>17</v>
      </c>
      <c r="B23" s="17">
        <v>275835014</v>
      </c>
      <c r="C23" s="25">
        <v>0</v>
      </c>
      <c r="D23" s="6"/>
    </row>
    <row r="24" spans="1:4" x14ac:dyDescent="0.25">
      <c r="A24" s="24" t="s">
        <v>18</v>
      </c>
      <c r="B24" s="17">
        <v>89550000</v>
      </c>
      <c r="C24" s="25">
        <v>600000</v>
      </c>
    </row>
    <row r="25" spans="1:4" x14ac:dyDescent="0.25">
      <c r="A25" s="24" t="s">
        <v>19</v>
      </c>
      <c r="B25" s="17">
        <v>346425000</v>
      </c>
      <c r="C25" s="25">
        <v>-150000000</v>
      </c>
    </row>
    <row r="26" spans="1:4" x14ac:dyDescent="0.25">
      <c r="A26" s="26" t="s">
        <v>20</v>
      </c>
      <c r="B26" s="17">
        <v>157019000</v>
      </c>
      <c r="C26" s="25">
        <v>5000000</v>
      </c>
    </row>
    <row r="27" spans="1:4" x14ac:dyDescent="0.25">
      <c r="A27" s="24" t="s">
        <v>21</v>
      </c>
      <c r="B27" s="17">
        <v>728755077</v>
      </c>
      <c r="C27" s="25">
        <v>-3261858</v>
      </c>
    </row>
    <row r="28" spans="1:4" ht="15.75" thickBot="1" x14ac:dyDescent="0.3">
      <c r="A28" s="18" t="s">
        <v>22</v>
      </c>
      <c r="B28" s="22">
        <v>85150000</v>
      </c>
      <c r="C28" s="23">
        <v>0</v>
      </c>
    </row>
    <row r="29" spans="1:4" ht="16.5" thickBot="1" x14ac:dyDescent="0.3">
      <c r="A29" s="10" t="s">
        <v>23</v>
      </c>
      <c r="B29" s="20">
        <f>SUM(B30:B38)</f>
        <v>732024108</v>
      </c>
      <c r="C29" s="12">
        <f>SUM(C30:C38)</f>
        <v>-25650000</v>
      </c>
    </row>
    <row r="30" spans="1:4" x14ac:dyDescent="0.25">
      <c r="A30" s="21" t="s">
        <v>24</v>
      </c>
      <c r="B30" s="22">
        <v>30434732</v>
      </c>
      <c r="C30" s="23">
        <v>-200000</v>
      </c>
    </row>
    <row r="31" spans="1:4" x14ac:dyDescent="0.25">
      <c r="A31" s="24" t="s">
        <v>25</v>
      </c>
      <c r="B31" s="17">
        <v>39692773</v>
      </c>
      <c r="C31" s="25">
        <v>0</v>
      </c>
    </row>
    <row r="32" spans="1:4" x14ac:dyDescent="0.25">
      <c r="A32" s="24" t="s">
        <v>26</v>
      </c>
      <c r="B32" s="17">
        <v>6933000</v>
      </c>
      <c r="C32" s="25">
        <v>0</v>
      </c>
    </row>
    <row r="33" spans="1:3" x14ac:dyDescent="0.25">
      <c r="A33" s="24" t="s">
        <v>27</v>
      </c>
      <c r="B33" s="17">
        <v>4950000</v>
      </c>
      <c r="C33" s="25">
        <v>0</v>
      </c>
    </row>
    <row r="34" spans="1:3" x14ac:dyDescent="0.25">
      <c r="A34" s="24" t="s">
        <v>28</v>
      </c>
      <c r="B34" s="17">
        <v>26822085</v>
      </c>
      <c r="C34" s="25">
        <v>-800000</v>
      </c>
    </row>
    <row r="35" spans="1:3" x14ac:dyDescent="0.25">
      <c r="A35" s="24" t="s">
        <v>29</v>
      </c>
      <c r="B35" s="17">
        <v>28691832</v>
      </c>
      <c r="C35" s="25">
        <v>1100000</v>
      </c>
    </row>
    <row r="36" spans="1:3" x14ac:dyDescent="0.25">
      <c r="A36" s="24" t="s">
        <v>30</v>
      </c>
      <c r="B36" s="17">
        <v>490185459</v>
      </c>
      <c r="C36" s="25">
        <v>-33900000</v>
      </c>
    </row>
    <row r="37" spans="1:3" x14ac:dyDescent="0.25">
      <c r="A37" s="26" t="s">
        <v>31</v>
      </c>
      <c r="B37" s="17">
        <v>5000000</v>
      </c>
      <c r="C37" s="25">
        <v>0</v>
      </c>
    </row>
    <row r="38" spans="1:3" ht="15.75" thickBot="1" x14ac:dyDescent="0.3">
      <c r="A38" s="18" t="s">
        <v>32</v>
      </c>
      <c r="B38" s="22">
        <v>99314227</v>
      </c>
      <c r="C38" s="23">
        <v>8150000</v>
      </c>
    </row>
    <row r="39" spans="1:3" ht="16.5" thickBot="1" x14ac:dyDescent="0.3">
      <c r="A39" s="10" t="s">
        <v>33</v>
      </c>
      <c r="B39" s="20">
        <f>SUM(B40:B46)</f>
        <v>5088259811</v>
      </c>
      <c r="C39" s="12">
        <f>SUM(C40:C46)</f>
        <v>166000000</v>
      </c>
    </row>
    <row r="40" spans="1:3" x14ac:dyDescent="0.25">
      <c r="A40" s="21" t="s">
        <v>34</v>
      </c>
      <c r="B40" s="22">
        <v>228048554</v>
      </c>
      <c r="C40" s="23">
        <v>16000000</v>
      </c>
    </row>
    <row r="41" spans="1:3" x14ac:dyDescent="0.25">
      <c r="A41" s="24" t="s">
        <v>35</v>
      </c>
      <c r="B41" s="17">
        <v>3011780031</v>
      </c>
      <c r="C41" s="25">
        <v>0</v>
      </c>
    </row>
    <row r="42" spans="1:3" x14ac:dyDescent="0.25">
      <c r="A42" s="24" t="s">
        <v>36</v>
      </c>
      <c r="B42" s="17">
        <v>1272412088</v>
      </c>
      <c r="C42" s="25">
        <v>-195000000</v>
      </c>
    </row>
    <row r="43" spans="1:3" x14ac:dyDescent="0.25">
      <c r="A43" s="24" t="s">
        <v>37</v>
      </c>
      <c r="B43" s="17">
        <v>250002253</v>
      </c>
      <c r="C43" s="25">
        <v>0</v>
      </c>
    </row>
    <row r="44" spans="1:3" x14ac:dyDescent="0.25">
      <c r="A44" s="24" t="s">
        <v>38</v>
      </c>
      <c r="B44" s="17">
        <v>286016885</v>
      </c>
      <c r="C44" s="25">
        <v>345000000</v>
      </c>
    </row>
    <row r="45" spans="1:3" x14ac:dyDescent="0.25">
      <c r="A45" s="24" t="s">
        <v>39</v>
      </c>
      <c r="B45" s="17">
        <v>40000000</v>
      </c>
      <c r="C45" s="25"/>
    </row>
    <row r="46" spans="1:3" ht="15.75" thickBot="1" x14ac:dyDescent="0.3">
      <c r="A46" s="18" t="s">
        <v>40</v>
      </c>
      <c r="B46" s="22">
        <v>0</v>
      </c>
      <c r="C46" s="23">
        <v>0</v>
      </c>
    </row>
    <row r="47" spans="1:3" ht="16.5" thickBot="1" x14ac:dyDescent="0.3">
      <c r="A47" s="10" t="s">
        <v>41</v>
      </c>
      <c r="B47" s="20">
        <f>SUM(B48:B51)</f>
        <v>1926039622</v>
      </c>
      <c r="C47" s="12">
        <f>SUM(C48:C51)</f>
        <v>0</v>
      </c>
    </row>
    <row r="48" spans="1:3" x14ac:dyDescent="0.25">
      <c r="A48" s="27" t="s">
        <v>42</v>
      </c>
      <c r="B48" s="22">
        <v>0</v>
      </c>
      <c r="C48" s="25">
        <v>0</v>
      </c>
    </row>
    <row r="49" spans="1:3" x14ac:dyDescent="0.25">
      <c r="A49" s="28" t="s">
        <v>43</v>
      </c>
      <c r="B49" s="17">
        <v>49700000</v>
      </c>
      <c r="C49" s="25">
        <v>0</v>
      </c>
    </row>
    <row r="50" spans="1:3" x14ac:dyDescent="0.25">
      <c r="A50" s="24" t="s">
        <v>44</v>
      </c>
      <c r="B50" s="17">
        <v>1876339622</v>
      </c>
      <c r="C50" s="25">
        <v>0</v>
      </c>
    </row>
    <row r="51" spans="1:3" ht="15.75" thickBot="1" x14ac:dyDescent="0.3">
      <c r="A51" s="18" t="s">
        <v>45</v>
      </c>
      <c r="B51" s="22">
        <v>0</v>
      </c>
      <c r="C51" s="25">
        <v>0</v>
      </c>
    </row>
    <row r="52" spans="1:3" ht="16.5" thickBot="1" x14ac:dyDescent="0.3">
      <c r="A52" s="10" t="s">
        <v>46</v>
      </c>
      <c r="B52" s="20">
        <f>SUM(B53:B61)</f>
        <v>834831836</v>
      </c>
      <c r="C52" s="12">
        <f>SUM(C53:C61)</f>
        <v>2195858</v>
      </c>
    </row>
    <row r="53" spans="1:3" x14ac:dyDescent="0.25">
      <c r="A53" s="21" t="s">
        <v>47</v>
      </c>
      <c r="B53" s="22">
        <v>153574479</v>
      </c>
      <c r="C53" s="23">
        <v>1795858</v>
      </c>
    </row>
    <row r="54" spans="1:3" x14ac:dyDescent="0.25">
      <c r="A54" s="24" t="s">
        <v>48</v>
      </c>
      <c r="B54" s="17">
        <v>5430000</v>
      </c>
      <c r="C54" s="25">
        <v>0</v>
      </c>
    </row>
    <row r="55" spans="1:3" x14ac:dyDescent="0.25">
      <c r="A55" s="24" t="s">
        <v>49</v>
      </c>
      <c r="B55" s="17">
        <v>29200000</v>
      </c>
      <c r="C55" s="25">
        <v>0</v>
      </c>
    </row>
    <row r="56" spans="1:3" x14ac:dyDescent="0.25">
      <c r="A56" s="24" t="s">
        <v>50</v>
      </c>
      <c r="B56" s="17">
        <v>62653573</v>
      </c>
      <c r="C56" s="25">
        <v>0</v>
      </c>
    </row>
    <row r="57" spans="1:3" x14ac:dyDescent="0.25">
      <c r="A57" s="24" t="s">
        <v>51</v>
      </c>
      <c r="B57" s="17">
        <v>47850000</v>
      </c>
      <c r="C57" s="25">
        <v>400000</v>
      </c>
    </row>
    <row r="58" spans="1:3" x14ac:dyDescent="0.25">
      <c r="A58" s="28" t="s">
        <v>52</v>
      </c>
      <c r="B58" s="17">
        <v>0</v>
      </c>
      <c r="C58" s="25">
        <v>0</v>
      </c>
    </row>
    <row r="59" spans="1:3" x14ac:dyDescent="0.25">
      <c r="A59" s="24" t="s">
        <v>53</v>
      </c>
      <c r="B59" s="17">
        <v>526173784</v>
      </c>
      <c r="C59" s="25">
        <v>0</v>
      </c>
    </row>
    <row r="60" spans="1:3" x14ac:dyDescent="0.25">
      <c r="A60" s="24" t="s">
        <v>54</v>
      </c>
      <c r="B60" s="17">
        <v>9950000</v>
      </c>
      <c r="C60" s="25">
        <v>0</v>
      </c>
    </row>
    <row r="61" spans="1:3" ht="15.75" thickBot="1" x14ac:dyDescent="0.3">
      <c r="A61" s="29" t="s">
        <v>55</v>
      </c>
      <c r="B61" s="22">
        <v>0</v>
      </c>
      <c r="C61" s="23">
        <v>0</v>
      </c>
    </row>
    <row r="62" spans="1:3" ht="16.5" thickBot="1" x14ac:dyDescent="0.3">
      <c r="A62" s="10" t="s">
        <v>56</v>
      </c>
      <c r="B62" s="20">
        <f>SUM(B63:B66)</f>
        <v>1312559477</v>
      </c>
      <c r="C62" s="30">
        <f>SUM(C63:C66)</f>
        <v>-5000000</v>
      </c>
    </row>
    <row r="63" spans="1:3" x14ac:dyDescent="0.25">
      <c r="A63" s="31" t="s">
        <v>57</v>
      </c>
      <c r="B63" s="22">
        <v>157147588</v>
      </c>
      <c r="C63" s="25">
        <v>-5000000</v>
      </c>
    </row>
    <row r="64" spans="1:3" x14ac:dyDescent="0.25">
      <c r="A64" s="32" t="s">
        <v>58</v>
      </c>
      <c r="B64" s="17">
        <v>1155411889</v>
      </c>
      <c r="C64" s="25">
        <v>0</v>
      </c>
    </row>
    <row r="65" spans="1:3" x14ac:dyDescent="0.25">
      <c r="A65" s="32" t="s">
        <v>59</v>
      </c>
      <c r="B65" s="22">
        <v>0</v>
      </c>
      <c r="C65" s="25">
        <v>0</v>
      </c>
    </row>
    <row r="66" spans="1:3" ht="27" thickBot="1" x14ac:dyDescent="0.3">
      <c r="A66" s="33" t="s">
        <v>60</v>
      </c>
      <c r="B66" s="19">
        <v>0</v>
      </c>
      <c r="C66" s="23">
        <v>0</v>
      </c>
    </row>
    <row r="67" spans="1:3" ht="16.5" thickBot="1" x14ac:dyDescent="0.3">
      <c r="A67" s="10" t="s">
        <v>61</v>
      </c>
      <c r="B67" s="34">
        <f>SUM(B68:B69)</f>
        <v>0</v>
      </c>
      <c r="C67" s="35">
        <f>SUM(C68:C69)</f>
        <v>0</v>
      </c>
    </row>
    <row r="68" spans="1:3" x14ac:dyDescent="0.25">
      <c r="A68" s="31" t="s">
        <v>62</v>
      </c>
      <c r="B68" s="14">
        <v>0</v>
      </c>
      <c r="C68" s="15">
        <v>0</v>
      </c>
    </row>
    <row r="69" spans="1:3" ht="15.75" thickBot="1" x14ac:dyDescent="0.3">
      <c r="A69" s="216" t="s">
        <v>63</v>
      </c>
      <c r="B69" s="217">
        <v>0</v>
      </c>
      <c r="C69" s="198">
        <v>0</v>
      </c>
    </row>
    <row r="70" spans="1:3" ht="16.5" thickBot="1" x14ac:dyDescent="0.3">
      <c r="A70" s="10" t="s">
        <v>64</v>
      </c>
      <c r="B70" s="34">
        <f>SUM(B71:B73)</f>
        <v>0</v>
      </c>
      <c r="C70" s="35">
        <f>SUM(C71:C73)</f>
        <v>0</v>
      </c>
    </row>
    <row r="71" spans="1:3" x14ac:dyDescent="0.25">
      <c r="A71" s="31" t="s">
        <v>65</v>
      </c>
      <c r="B71" s="14">
        <v>0</v>
      </c>
      <c r="C71" s="15">
        <v>0</v>
      </c>
    </row>
    <row r="72" spans="1:3" x14ac:dyDescent="0.25">
      <c r="A72" s="32" t="s">
        <v>66</v>
      </c>
      <c r="B72" s="17">
        <v>0</v>
      </c>
      <c r="C72" s="25">
        <v>0</v>
      </c>
    </row>
    <row r="73" spans="1:3" ht="15.75" thickBot="1" x14ac:dyDescent="0.3">
      <c r="A73" s="216" t="s">
        <v>67</v>
      </c>
      <c r="B73" s="217">
        <v>0</v>
      </c>
      <c r="C73" s="198">
        <v>0</v>
      </c>
    </row>
    <row r="74" spans="1:3" ht="16.5" thickBot="1" x14ac:dyDescent="0.3">
      <c r="A74" s="38" t="s">
        <v>68</v>
      </c>
      <c r="B74" s="34">
        <v>0</v>
      </c>
      <c r="C74" s="12">
        <f>SUM(C75:C78)</f>
        <v>0</v>
      </c>
    </row>
    <row r="75" spans="1:3" ht="15.75" x14ac:dyDescent="0.25">
      <c r="A75" s="39" t="s">
        <v>69</v>
      </c>
      <c r="B75" s="40">
        <f>+B76+B77</f>
        <v>0</v>
      </c>
      <c r="C75" s="41"/>
    </row>
    <row r="76" spans="1:3" x14ac:dyDescent="0.25">
      <c r="A76" s="32" t="s">
        <v>70</v>
      </c>
      <c r="B76" s="17">
        <v>0</v>
      </c>
      <c r="C76" s="25">
        <v>0</v>
      </c>
    </row>
    <row r="77" spans="1:3" ht="15.75" thickBot="1" x14ac:dyDescent="0.3">
      <c r="A77" s="36" t="s">
        <v>71</v>
      </c>
      <c r="B77" s="19">
        <v>0</v>
      </c>
      <c r="C77" s="42"/>
    </row>
    <row r="78" spans="1:3" ht="16.5" thickBot="1" x14ac:dyDescent="0.3">
      <c r="A78" s="10" t="s">
        <v>72</v>
      </c>
      <c r="B78" s="34">
        <f>SUM(B79:B80)</f>
        <v>0</v>
      </c>
      <c r="C78" s="12">
        <f>SUM(C79:C80)</f>
        <v>0</v>
      </c>
    </row>
    <row r="79" spans="1:3" x14ac:dyDescent="0.25">
      <c r="A79" s="31" t="s">
        <v>73</v>
      </c>
      <c r="B79" s="14">
        <v>0</v>
      </c>
      <c r="C79" s="43">
        <v>0</v>
      </c>
    </row>
    <row r="80" spans="1:3" ht="15.75" thickBot="1" x14ac:dyDescent="0.3">
      <c r="A80" s="36" t="s">
        <v>74</v>
      </c>
      <c r="B80" s="19">
        <v>0</v>
      </c>
      <c r="C80" s="37">
        <v>0</v>
      </c>
    </row>
    <row r="81" spans="1:3" ht="16.5" thickBot="1" x14ac:dyDescent="0.3">
      <c r="A81" s="10" t="s">
        <v>75</v>
      </c>
      <c r="B81" s="34"/>
      <c r="C81" s="35"/>
    </row>
    <row r="82" spans="1:3" ht="15.75" thickBot="1" x14ac:dyDescent="0.3">
      <c r="A82" s="44" t="s">
        <v>76</v>
      </c>
      <c r="B82" s="22">
        <v>0</v>
      </c>
      <c r="C82" s="23">
        <v>0</v>
      </c>
    </row>
    <row r="83" spans="1:3" ht="16.5" thickBot="1" x14ac:dyDescent="0.3">
      <c r="A83" s="45" t="s">
        <v>77</v>
      </c>
      <c r="B83" s="46">
        <f>+B14+B19+B29+B39+B47+B52+B62+B67+B75+B78</f>
        <v>17217678483</v>
      </c>
      <c r="C83" s="47">
        <f>+C14+C19+C29+C39+C47+C52+C62+C67+C74+C78+C81</f>
        <v>0</v>
      </c>
    </row>
    <row r="84" spans="1:3" x14ac:dyDescent="0.25">
      <c r="A84" s="48" t="s">
        <v>78</v>
      </c>
    </row>
    <row r="85" spans="1:3" x14ac:dyDescent="0.25">
      <c r="A85" s="49"/>
    </row>
    <row r="86" spans="1:3" x14ac:dyDescent="0.25">
      <c r="A86" s="50" t="s">
        <v>79</v>
      </c>
    </row>
    <row r="87" spans="1:3" ht="30" x14ac:dyDescent="0.25">
      <c r="A87" s="51" t="s">
        <v>80</v>
      </c>
    </row>
    <row r="88" spans="1:3" x14ac:dyDescent="0.25">
      <c r="A88" s="52"/>
    </row>
    <row r="90" spans="1:3" x14ac:dyDescent="0.25">
      <c r="A90" t="s">
        <v>139</v>
      </c>
    </row>
    <row r="91" spans="1:3" x14ac:dyDescent="0.25">
      <c r="A91" t="s">
        <v>140</v>
      </c>
    </row>
  </sheetData>
  <mergeCells count="8">
    <mergeCell ref="A11:A12"/>
    <mergeCell ref="B11:B12"/>
    <mergeCell ref="C11:C12"/>
    <mergeCell ref="A5:C5"/>
    <mergeCell ref="A6:C6"/>
    <mergeCell ref="A7:C7"/>
    <mergeCell ref="A8:C8"/>
    <mergeCell ref="A9:C9"/>
  </mergeCells>
  <pageMargins left="0.9055118110236221" right="0.70866141732283472" top="0.5" bottom="0.74803149606299213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O96"/>
  <sheetViews>
    <sheetView showGridLines="0" zoomScale="95" zoomScaleNormal="95" workbookViewId="0"/>
  </sheetViews>
  <sheetFormatPr baseColWidth="10" defaultColWidth="13.140625" defaultRowHeight="15" x14ac:dyDescent="0.25"/>
  <cols>
    <col min="1" max="1" width="78.28515625" customWidth="1"/>
    <col min="2" max="3" width="24.5703125" customWidth="1"/>
    <col min="4" max="4" width="21.5703125" customWidth="1"/>
    <col min="5" max="5" width="21" customWidth="1"/>
    <col min="6" max="6" width="14.7109375" customWidth="1"/>
    <col min="7" max="7" width="13.7109375" customWidth="1"/>
    <col min="8" max="15" width="14.7109375" customWidth="1"/>
    <col min="16" max="16" width="25.7109375" customWidth="1"/>
    <col min="17" max="17" width="13.140625" customWidth="1"/>
  </cols>
  <sheetData>
    <row r="3" spans="1:93" ht="28.5" customHeight="1" x14ac:dyDescent="0.25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93" ht="27.75" customHeight="1" x14ac:dyDescent="0.25">
      <c r="A4" s="239" t="s">
        <v>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</row>
    <row r="5" spans="1:93" ht="15.75" x14ac:dyDescent="0.25">
      <c r="A5" s="241" t="s">
        <v>81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</row>
    <row r="6" spans="1:93" ht="15.75" customHeight="1" x14ac:dyDescent="0.25">
      <c r="A6" s="243" t="s">
        <v>82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</row>
    <row r="7" spans="1:93" ht="15.75" customHeight="1" x14ac:dyDescent="0.25">
      <c r="A7" s="244" t="s">
        <v>3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</row>
    <row r="8" spans="1:93" ht="16.5" thickBo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93" ht="25.5" customHeight="1" x14ac:dyDescent="0.25">
      <c r="A9" s="255" t="s">
        <v>4</v>
      </c>
      <c r="B9" s="257" t="s">
        <v>5</v>
      </c>
      <c r="C9" s="259" t="s">
        <v>6</v>
      </c>
      <c r="D9" s="261" t="s">
        <v>83</v>
      </c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3"/>
      <c r="Q9" s="53"/>
      <c r="R9" s="53"/>
      <c r="S9" s="53"/>
      <c r="T9" s="53"/>
    </row>
    <row r="10" spans="1:93" ht="16.5" thickBot="1" x14ac:dyDescent="0.3">
      <c r="A10" s="256"/>
      <c r="B10" s="258"/>
      <c r="C10" s="260"/>
      <c r="D10" s="54" t="s">
        <v>84</v>
      </c>
      <c r="E10" s="55" t="s">
        <v>85</v>
      </c>
      <c r="F10" s="55" t="s">
        <v>86</v>
      </c>
      <c r="G10" s="55" t="s">
        <v>87</v>
      </c>
      <c r="H10" s="55" t="s">
        <v>88</v>
      </c>
      <c r="I10" s="55" t="s">
        <v>89</v>
      </c>
      <c r="J10" s="55" t="s">
        <v>90</v>
      </c>
      <c r="K10" s="55" t="s">
        <v>91</v>
      </c>
      <c r="L10" s="55" t="s">
        <v>92</v>
      </c>
      <c r="M10" s="55" t="s">
        <v>93</v>
      </c>
      <c r="N10" s="55" t="s">
        <v>94</v>
      </c>
      <c r="O10" s="55" t="s">
        <v>95</v>
      </c>
      <c r="P10" s="56" t="s">
        <v>96</v>
      </c>
      <c r="Q10" s="53"/>
      <c r="R10" s="53"/>
      <c r="S10" s="53"/>
      <c r="T10" s="53"/>
    </row>
    <row r="11" spans="1:93" ht="16.5" thickBot="1" x14ac:dyDescent="0.3">
      <c r="A11" s="57" t="s">
        <v>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9"/>
      <c r="Q11" s="53"/>
      <c r="R11" s="53"/>
      <c r="S11" s="53"/>
      <c r="T11" s="53"/>
    </row>
    <row r="12" spans="1:93" s="64" customFormat="1" ht="16.5" thickBot="1" x14ac:dyDescent="0.3">
      <c r="A12" s="60" t="s">
        <v>8</v>
      </c>
      <c r="B12" s="61">
        <f>SUM(B13:B16)</f>
        <v>5157152859</v>
      </c>
      <c r="C12" s="62">
        <f>SUM(C13:C16)</f>
        <v>10116000</v>
      </c>
      <c r="D12" s="20">
        <f>SUM(D13:D16)</f>
        <v>279349518.53000003</v>
      </c>
      <c r="E12" s="63">
        <f t="shared" ref="E12:O12" si="0">SUM(E13:E16)</f>
        <v>365728934.06999999</v>
      </c>
      <c r="F12" s="61">
        <f t="shared" si="0"/>
        <v>0</v>
      </c>
      <c r="G12" s="20">
        <f t="shared" si="0"/>
        <v>0</v>
      </c>
      <c r="H12" s="20">
        <f t="shared" si="0"/>
        <v>0</v>
      </c>
      <c r="I12" s="63">
        <f t="shared" si="0"/>
        <v>0</v>
      </c>
      <c r="J12" s="63">
        <f t="shared" si="0"/>
        <v>0</v>
      </c>
      <c r="K12" s="61">
        <f t="shared" si="0"/>
        <v>0</v>
      </c>
      <c r="L12" s="20">
        <f t="shared" si="0"/>
        <v>0</v>
      </c>
      <c r="M12" s="63">
        <f t="shared" si="0"/>
        <v>0</v>
      </c>
      <c r="N12" s="20">
        <f t="shared" si="0"/>
        <v>0</v>
      </c>
      <c r="O12" s="63">
        <f t="shared" si="0"/>
        <v>0</v>
      </c>
      <c r="P12" s="12">
        <f t="shared" ref="P12:P36" si="1">SUM(D12:O12)</f>
        <v>645078452.60000002</v>
      </c>
      <c r="Q12" s="53"/>
      <c r="R12" s="53"/>
      <c r="S12" s="53"/>
      <c r="T12" s="53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</row>
    <row r="13" spans="1:93" ht="15.75" x14ac:dyDescent="0.25">
      <c r="A13" s="65" t="s">
        <v>97</v>
      </c>
      <c r="B13" s="66">
        <v>4093842779</v>
      </c>
      <c r="C13" s="15">
        <v>9556000</v>
      </c>
      <c r="D13" s="67">
        <v>240072664.02000001</v>
      </c>
      <c r="E13" s="14">
        <v>315116934.36000001</v>
      </c>
      <c r="F13" s="68"/>
      <c r="G13" s="69"/>
      <c r="H13" s="69"/>
      <c r="I13" s="69"/>
      <c r="J13" s="69"/>
      <c r="K13" s="69"/>
      <c r="L13" s="69"/>
      <c r="M13" s="69"/>
      <c r="N13" s="69"/>
      <c r="O13" s="69"/>
      <c r="P13" s="70">
        <f t="shared" si="1"/>
        <v>555189598.38</v>
      </c>
      <c r="Q13" s="53"/>
      <c r="R13" s="53"/>
      <c r="S13" s="53"/>
      <c r="T13" s="53"/>
    </row>
    <row r="14" spans="1:93" ht="15.75" x14ac:dyDescent="0.25">
      <c r="A14" s="65" t="s">
        <v>98</v>
      </c>
      <c r="B14" s="71">
        <v>493379440</v>
      </c>
      <c r="C14" s="15">
        <v>860000</v>
      </c>
      <c r="D14" s="67">
        <v>2415200</v>
      </c>
      <c r="E14" s="17">
        <v>2415200</v>
      </c>
      <c r="F14" s="72"/>
      <c r="G14" s="73"/>
      <c r="H14" s="73"/>
      <c r="I14" s="73"/>
      <c r="J14" s="73"/>
      <c r="K14" s="73"/>
      <c r="L14" s="73"/>
      <c r="M14" s="73"/>
      <c r="N14" s="73"/>
      <c r="O14" s="73"/>
      <c r="P14" s="74">
        <f t="shared" si="1"/>
        <v>4830400</v>
      </c>
      <c r="Q14" s="53"/>
      <c r="R14" s="53"/>
      <c r="S14" s="53"/>
      <c r="T14" s="53"/>
    </row>
    <row r="15" spans="1:93" ht="15.75" x14ac:dyDescent="0.25">
      <c r="A15" s="65" t="s">
        <v>11</v>
      </c>
      <c r="B15" s="71">
        <v>73096960</v>
      </c>
      <c r="C15" s="15">
        <v>0</v>
      </c>
      <c r="D15" s="67">
        <v>0</v>
      </c>
      <c r="E15" s="73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0"/>
      <c r="Q15" s="53"/>
      <c r="R15" s="53"/>
      <c r="S15" s="53"/>
      <c r="T15" s="53"/>
    </row>
    <row r="16" spans="1:93" ht="16.5" thickBot="1" x14ac:dyDescent="0.3">
      <c r="A16" s="65" t="s">
        <v>99</v>
      </c>
      <c r="B16" s="75">
        <v>496833680</v>
      </c>
      <c r="C16" s="23">
        <v>-300000</v>
      </c>
      <c r="D16" s="76">
        <v>36861654.509999998</v>
      </c>
      <c r="E16" s="19">
        <v>48196799.710000001</v>
      </c>
      <c r="F16" s="77"/>
      <c r="G16" s="78"/>
      <c r="H16" s="78"/>
      <c r="I16" s="78"/>
      <c r="J16" s="78"/>
      <c r="K16" s="78"/>
      <c r="L16" s="78"/>
      <c r="M16" s="78"/>
      <c r="N16" s="78"/>
      <c r="O16" s="78"/>
      <c r="P16" s="79">
        <f t="shared" si="1"/>
        <v>85058454.219999999</v>
      </c>
      <c r="Q16" s="53"/>
      <c r="R16" s="53"/>
      <c r="S16" s="53"/>
      <c r="T16" s="53"/>
    </row>
    <row r="17" spans="1:93" s="64" customFormat="1" ht="16.5" thickBot="1" x14ac:dyDescent="0.3">
      <c r="A17" s="60" t="s">
        <v>13</v>
      </c>
      <c r="B17" s="61">
        <f>SUM(B18:B26)</f>
        <v>2166810770</v>
      </c>
      <c r="C17" s="62">
        <f>SUM(C18:C26)</f>
        <v>-147661858</v>
      </c>
      <c r="D17" s="62">
        <f>SUM(D18:D26)</f>
        <v>52497112.75</v>
      </c>
      <c r="E17" s="20">
        <f t="shared" ref="E17:O17" si="2">SUM(E18:E26)</f>
        <v>43560527.75</v>
      </c>
      <c r="F17" s="61">
        <f t="shared" si="2"/>
        <v>0</v>
      </c>
      <c r="G17" s="20">
        <f t="shared" si="2"/>
        <v>0</v>
      </c>
      <c r="H17" s="20">
        <f t="shared" si="2"/>
        <v>0</v>
      </c>
      <c r="I17" s="63">
        <f t="shared" si="2"/>
        <v>0</v>
      </c>
      <c r="J17" s="63">
        <f>SUM(J18:J26)</f>
        <v>0</v>
      </c>
      <c r="K17" s="61">
        <f>SUM(K18:K26)</f>
        <v>0</v>
      </c>
      <c r="L17" s="20">
        <f t="shared" si="2"/>
        <v>0</v>
      </c>
      <c r="M17" s="61">
        <f t="shared" si="2"/>
        <v>0</v>
      </c>
      <c r="N17" s="20">
        <f t="shared" si="2"/>
        <v>0</v>
      </c>
      <c r="O17" s="63">
        <f t="shared" si="2"/>
        <v>0</v>
      </c>
      <c r="P17" s="12">
        <f t="shared" si="1"/>
        <v>96057640.5</v>
      </c>
      <c r="Q17" s="53"/>
      <c r="R17" s="53"/>
      <c r="S17" s="53"/>
      <c r="T17" s="53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</row>
    <row r="18" spans="1:93" ht="15.75" x14ac:dyDescent="0.25">
      <c r="A18" s="80" t="s">
        <v>14</v>
      </c>
      <c r="B18" s="81">
        <v>313107039</v>
      </c>
      <c r="C18" s="23">
        <v>0</v>
      </c>
      <c r="D18" s="76">
        <v>39997112.75</v>
      </c>
      <c r="E18" s="14">
        <v>31046874.329999998</v>
      </c>
      <c r="F18" s="68"/>
      <c r="G18" s="69"/>
      <c r="H18" s="69"/>
      <c r="I18" s="82"/>
      <c r="J18" s="69"/>
      <c r="K18" s="69"/>
      <c r="L18" s="69"/>
      <c r="M18" s="69"/>
      <c r="N18" s="69"/>
      <c r="O18" s="83"/>
      <c r="P18" s="70">
        <f t="shared" si="1"/>
        <v>71043987.079999998</v>
      </c>
      <c r="Q18" s="53"/>
      <c r="R18" s="53"/>
      <c r="S18" s="53"/>
      <c r="T18" s="53"/>
    </row>
    <row r="19" spans="1:93" ht="15.75" x14ac:dyDescent="0.25">
      <c r="A19" s="80" t="s">
        <v>15</v>
      </c>
      <c r="B19" s="71">
        <v>36769146</v>
      </c>
      <c r="C19" s="25">
        <v>0</v>
      </c>
      <c r="D19" s="84"/>
      <c r="E19" s="73"/>
      <c r="F19" s="72"/>
      <c r="G19" s="73"/>
      <c r="H19" s="73"/>
      <c r="I19" s="73"/>
      <c r="J19" s="73"/>
      <c r="K19" s="73"/>
      <c r="L19" s="73"/>
      <c r="M19" s="73"/>
      <c r="N19" s="73"/>
      <c r="O19" s="85"/>
      <c r="P19" s="74">
        <f t="shared" si="1"/>
        <v>0</v>
      </c>
      <c r="Q19" s="53"/>
      <c r="R19" s="53"/>
      <c r="S19" s="53"/>
      <c r="T19" s="53"/>
    </row>
    <row r="20" spans="1:93" ht="15.75" x14ac:dyDescent="0.25">
      <c r="A20" s="80" t="s">
        <v>16</v>
      </c>
      <c r="B20" s="71">
        <v>134200494</v>
      </c>
      <c r="C20" s="25">
        <v>0</v>
      </c>
      <c r="D20" s="84"/>
      <c r="E20" s="73"/>
      <c r="F20" s="72"/>
      <c r="G20" s="73"/>
      <c r="H20" s="73"/>
      <c r="I20" s="73"/>
      <c r="J20" s="73"/>
      <c r="K20" s="73"/>
      <c r="L20" s="73"/>
      <c r="M20" s="73"/>
      <c r="N20" s="73"/>
      <c r="O20" s="85"/>
      <c r="P20" s="74">
        <f t="shared" si="1"/>
        <v>0</v>
      </c>
      <c r="Q20" s="53"/>
      <c r="R20" s="53"/>
      <c r="S20" s="53"/>
      <c r="T20" s="53"/>
    </row>
    <row r="21" spans="1:93" ht="15.75" x14ac:dyDescent="0.25">
      <c r="A21" s="80" t="s">
        <v>17</v>
      </c>
      <c r="B21" s="71">
        <v>275835014</v>
      </c>
      <c r="C21" s="25">
        <v>0</v>
      </c>
      <c r="D21" s="84">
        <v>0</v>
      </c>
      <c r="E21" s="73"/>
      <c r="F21" s="72"/>
      <c r="G21" s="73"/>
      <c r="H21" s="73"/>
      <c r="I21" s="73"/>
      <c r="J21" s="73"/>
      <c r="K21" s="73"/>
      <c r="L21" s="73"/>
      <c r="M21" s="73"/>
      <c r="N21" s="73"/>
      <c r="O21" s="85"/>
      <c r="P21" s="74">
        <f t="shared" si="1"/>
        <v>0</v>
      </c>
      <c r="Q21" s="53"/>
      <c r="R21" s="53"/>
      <c r="S21" s="53"/>
      <c r="T21" s="53"/>
    </row>
    <row r="22" spans="1:93" ht="15.75" x14ac:dyDescent="0.25">
      <c r="A22" s="80" t="s">
        <v>18</v>
      </c>
      <c r="B22" s="71">
        <v>89550000</v>
      </c>
      <c r="C22" s="25">
        <v>600000</v>
      </c>
      <c r="D22" s="84">
        <v>0</v>
      </c>
      <c r="E22" s="73"/>
      <c r="F22" s="72"/>
      <c r="G22" s="73"/>
      <c r="H22" s="73"/>
      <c r="I22" s="73"/>
      <c r="J22" s="73"/>
      <c r="K22" s="73"/>
      <c r="L22" s="73"/>
      <c r="M22" s="73"/>
      <c r="N22" s="73"/>
      <c r="O22" s="85"/>
      <c r="P22" s="74">
        <f t="shared" si="1"/>
        <v>0</v>
      </c>
      <c r="Q22" s="53"/>
      <c r="R22" s="53"/>
      <c r="S22" s="53"/>
      <c r="T22" s="53"/>
    </row>
    <row r="23" spans="1:93" ht="15.75" x14ac:dyDescent="0.25">
      <c r="A23" s="80" t="s">
        <v>19</v>
      </c>
      <c r="B23" s="71">
        <v>346425000</v>
      </c>
      <c r="C23" s="25">
        <v>-150000000</v>
      </c>
      <c r="D23" s="84">
        <v>12500000</v>
      </c>
      <c r="E23" s="17">
        <v>12513653.42</v>
      </c>
      <c r="F23" s="72"/>
      <c r="G23" s="73"/>
      <c r="H23" s="73"/>
      <c r="I23" s="73"/>
      <c r="J23" s="73"/>
      <c r="K23" s="73"/>
      <c r="L23" s="73"/>
      <c r="M23" s="73"/>
      <c r="N23" s="73"/>
      <c r="O23" s="85"/>
      <c r="P23" s="70">
        <f t="shared" si="1"/>
        <v>25013653.420000002</v>
      </c>
      <c r="Q23" s="53"/>
      <c r="R23" s="53"/>
      <c r="S23" s="53"/>
      <c r="T23" s="53"/>
    </row>
    <row r="24" spans="1:93" ht="31.5" x14ac:dyDescent="0.25">
      <c r="A24" s="80" t="s">
        <v>20</v>
      </c>
      <c r="B24" s="71">
        <v>157019000</v>
      </c>
      <c r="C24" s="25">
        <v>5000000</v>
      </c>
      <c r="D24" s="84">
        <v>0</v>
      </c>
      <c r="E24" s="73"/>
      <c r="F24" s="72"/>
      <c r="G24" s="73"/>
      <c r="H24" s="73"/>
      <c r="I24" s="73"/>
      <c r="J24" s="73"/>
      <c r="K24" s="73"/>
      <c r="L24" s="73"/>
      <c r="M24" s="73"/>
      <c r="N24" s="73"/>
      <c r="O24" s="85"/>
      <c r="P24" s="74">
        <f t="shared" si="1"/>
        <v>0</v>
      </c>
      <c r="Q24" s="53"/>
      <c r="R24" s="53"/>
      <c r="S24" s="53"/>
      <c r="T24" s="53"/>
    </row>
    <row r="25" spans="1:93" ht="15.75" x14ac:dyDescent="0.25">
      <c r="A25" s="80" t="s">
        <v>21</v>
      </c>
      <c r="B25" s="71">
        <v>728755077</v>
      </c>
      <c r="C25" s="25">
        <v>-3261858</v>
      </c>
      <c r="D25" s="84">
        <v>0</v>
      </c>
      <c r="E25" s="73"/>
      <c r="F25" s="72"/>
      <c r="G25" s="73"/>
      <c r="H25" s="73"/>
      <c r="I25" s="73"/>
      <c r="J25" s="73"/>
      <c r="K25" s="73"/>
      <c r="L25" s="73"/>
      <c r="M25" s="73"/>
      <c r="N25" s="73"/>
      <c r="O25" s="85"/>
      <c r="P25" s="70">
        <f t="shared" si="1"/>
        <v>0</v>
      </c>
      <c r="Q25" s="53"/>
      <c r="R25" s="53"/>
      <c r="S25" s="53"/>
      <c r="T25" s="53"/>
    </row>
    <row r="26" spans="1:93" ht="16.5" thickBot="1" x14ac:dyDescent="0.3">
      <c r="A26" s="80" t="s">
        <v>22</v>
      </c>
      <c r="B26" s="81">
        <v>85150000</v>
      </c>
      <c r="C26" s="23">
        <v>0</v>
      </c>
      <c r="D26" s="76">
        <v>0</v>
      </c>
      <c r="E26" s="78"/>
      <c r="F26" s="77"/>
      <c r="G26" s="78"/>
      <c r="H26" s="78"/>
      <c r="I26" s="78"/>
      <c r="J26" s="78"/>
      <c r="K26" s="78"/>
      <c r="L26" s="78"/>
      <c r="M26" s="78"/>
      <c r="N26" s="78"/>
      <c r="O26" s="86"/>
      <c r="P26" s="79">
        <f t="shared" si="1"/>
        <v>0</v>
      </c>
      <c r="Q26" s="53"/>
      <c r="R26" s="53"/>
      <c r="S26" s="53"/>
      <c r="T26" s="53"/>
    </row>
    <row r="27" spans="1:93" s="64" customFormat="1" ht="16.5" thickBot="1" x14ac:dyDescent="0.3">
      <c r="A27" s="60" t="s">
        <v>23</v>
      </c>
      <c r="B27" s="61">
        <f>SUM(B28:B36)</f>
        <v>732024108</v>
      </c>
      <c r="C27" s="62">
        <f>SUM(C28:C36)</f>
        <v>-25650000</v>
      </c>
      <c r="D27" s="62">
        <f>SUM(D28:D36)</f>
        <v>2913435</v>
      </c>
      <c r="E27" s="20">
        <f t="shared" ref="E27:O27" si="3">SUM(E28:E36)</f>
        <v>2736164</v>
      </c>
      <c r="F27" s="61">
        <f t="shared" si="3"/>
        <v>0</v>
      </c>
      <c r="G27" s="20">
        <f t="shared" si="3"/>
        <v>0</v>
      </c>
      <c r="H27" s="20">
        <f t="shared" si="3"/>
        <v>0</v>
      </c>
      <c r="I27" s="20">
        <f t="shared" si="3"/>
        <v>0</v>
      </c>
      <c r="J27" s="63">
        <f t="shared" si="3"/>
        <v>0</v>
      </c>
      <c r="K27" s="61">
        <f t="shared" si="3"/>
        <v>0</v>
      </c>
      <c r="L27" s="20">
        <f t="shared" si="3"/>
        <v>0</v>
      </c>
      <c r="M27" s="61">
        <f t="shared" si="3"/>
        <v>0</v>
      </c>
      <c r="N27" s="20">
        <f t="shared" si="3"/>
        <v>0</v>
      </c>
      <c r="O27" s="63">
        <f t="shared" si="3"/>
        <v>0</v>
      </c>
      <c r="P27" s="12">
        <f t="shared" si="1"/>
        <v>5649599</v>
      </c>
      <c r="Q27" s="53"/>
      <c r="R27" s="53"/>
      <c r="S27" s="53"/>
      <c r="T27" s="53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</row>
    <row r="28" spans="1:93" ht="15.75" x14ac:dyDescent="0.25">
      <c r="A28" s="80" t="s">
        <v>24</v>
      </c>
      <c r="B28" s="81">
        <v>30434732</v>
      </c>
      <c r="C28" s="23">
        <v>-200000</v>
      </c>
      <c r="D28" s="67">
        <v>457995</v>
      </c>
      <c r="E28" s="14">
        <v>403164</v>
      </c>
      <c r="F28" s="68"/>
      <c r="G28" s="69"/>
      <c r="H28" s="69"/>
      <c r="I28" s="69"/>
      <c r="J28" s="69"/>
      <c r="K28" s="69"/>
      <c r="L28" s="69"/>
      <c r="M28" s="69"/>
      <c r="N28" s="69"/>
      <c r="O28" s="83"/>
      <c r="P28" s="70">
        <f t="shared" si="1"/>
        <v>861159</v>
      </c>
      <c r="Q28" s="53"/>
      <c r="R28" s="53"/>
      <c r="S28" s="53"/>
      <c r="T28" s="53"/>
    </row>
    <row r="29" spans="1:93" ht="15.75" x14ac:dyDescent="0.25">
      <c r="A29" s="80" t="s">
        <v>25</v>
      </c>
      <c r="B29" s="71">
        <v>39692773</v>
      </c>
      <c r="C29" s="25">
        <v>0</v>
      </c>
      <c r="D29" s="84">
        <v>0</v>
      </c>
      <c r="E29" s="73"/>
      <c r="F29" s="72"/>
      <c r="G29" s="73"/>
      <c r="H29" s="73"/>
      <c r="I29" s="73"/>
      <c r="J29" s="73"/>
      <c r="K29" s="73"/>
      <c r="L29" s="73"/>
      <c r="M29" s="73"/>
      <c r="N29" s="73"/>
      <c r="O29" s="85"/>
      <c r="P29" s="70">
        <f t="shared" si="1"/>
        <v>0</v>
      </c>
      <c r="Q29" s="53"/>
      <c r="R29" s="53"/>
      <c r="S29" s="53"/>
      <c r="T29" s="53"/>
    </row>
    <row r="30" spans="1:93" ht="15.75" x14ac:dyDescent="0.25">
      <c r="A30" s="80" t="s">
        <v>26</v>
      </c>
      <c r="B30" s="71">
        <v>6933000</v>
      </c>
      <c r="C30" s="25">
        <v>0</v>
      </c>
      <c r="D30" s="84">
        <v>0</v>
      </c>
      <c r="E30" s="17"/>
      <c r="F30" s="72"/>
      <c r="G30" s="73"/>
      <c r="H30" s="73"/>
      <c r="I30" s="73"/>
      <c r="J30" s="73"/>
      <c r="K30" s="73"/>
      <c r="L30" s="73"/>
      <c r="M30" s="73"/>
      <c r="N30" s="73"/>
      <c r="O30" s="85"/>
      <c r="P30" s="70">
        <f t="shared" si="1"/>
        <v>0</v>
      </c>
      <c r="Q30" s="53"/>
      <c r="R30" s="53"/>
      <c r="S30" s="53"/>
      <c r="T30" s="53"/>
    </row>
    <row r="31" spans="1:93" ht="15.75" x14ac:dyDescent="0.25">
      <c r="A31" s="80" t="s">
        <v>27</v>
      </c>
      <c r="B31" s="71">
        <v>4950000</v>
      </c>
      <c r="C31" s="25">
        <v>0</v>
      </c>
      <c r="D31" s="84">
        <v>0</v>
      </c>
      <c r="E31" s="17"/>
      <c r="F31" s="72"/>
      <c r="G31" s="73"/>
      <c r="H31" s="73"/>
      <c r="I31" s="73"/>
      <c r="J31" s="73"/>
      <c r="K31" s="73"/>
      <c r="L31" s="73"/>
      <c r="M31" s="73"/>
      <c r="N31" s="73"/>
      <c r="O31" s="85"/>
      <c r="P31" s="70">
        <f t="shared" si="1"/>
        <v>0</v>
      </c>
      <c r="Q31" s="53"/>
      <c r="R31" s="53"/>
      <c r="S31" s="53"/>
      <c r="T31" s="53"/>
    </row>
    <row r="32" spans="1:93" ht="15.75" x14ac:dyDescent="0.25">
      <c r="A32" s="80" t="s">
        <v>28</v>
      </c>
      <c r="B32" s="71">
        <v>26822085</v>
      </c>
      <c r="C32" s="25">
        <v>-800000</v>
      </c>
      <c r="D32" s="84">
        <v>0</v>
      </c>
      <c r="E32" s="73"/>
      <c r="F32" s="72"/>
      <c r="G32" s="73"/>
      <c r="H32" s="73"/>
      <c r="I32" s="73"/>
      <c r="J32" s="73"/>
      <c r="K32" s="73"/>
      <c r="L32" s="73"/>
      <c r="M32" s="73"/>
      <c r="N32" s="73"/>
      <c r="O32" s="85"/>
      <c r="P32" s="74">
        <f t="shared" si="1"/>
        <v>0</v>
      </c>
      <c r="Q32" s="53"/>
      <c r="R32" s="53"/>
      <c r="S32" s="53"/>
      <c r="T32" s="53"/>
    </row>
    <row r="33" spans="1:93" ht="15.75" x14ac:dyDescent="0.25">
      <c r="A33" s="80" t="s">
        <v>29</v>
      </c>
      <c r="B33" s="71">
        <v>28691832</v>
      </c>
      <c r="C33" s="25">
        <v>1100000</v>
      </c>
      <c r="D33" s="84">
        <v>0</v>
      </c>
      <c r="E33" s="73"/>
      <c r="F33" s="72"/>
      <c r="G33" s="73"/>
      <c r="H33" s="73"/>
      <c r="I33" s="73"/>
      <c r="J33" s="73"/>
      <c r="K33" s="73"/>
      <c r="L33" s="73"/>
      <c r="M33" s="73"/>
      <c r="N33" s="73"/>
      <c r="O33" s="85"/>
      <c r="P33" s="70">
        <f t="shared" si="1"/>
        <v>0</v>
      </c>
      <c r="Q33" s="53"/>
      <c r="R33" s="53"/>
      <c r="S33" s="53"/>
      <c r="T33" s="53"/>
    </row>
    <row r="34" spans="1:93" ht="31.5" x14ac:dyDescent="0.25">
      <c r="A34" s="80" t="s">
        <v>30</v>
      </c>
      <c r="B34" s="71">
        <v>490185459</v>
      </c>
      <c r="C34" s="25">
        <v>-33900000</v>
      </c>
      <c r="D34" s="84">
        <v>2455440</v>
      </c>
      <c r="E34" s="17">
        <v>2333000</v>
      </c>
      <c r="F34" s="72"/>
      <c r="G34" s="73"/>
      <c r="H34" s="73"/>
      <c r="I34" s="73"/>
      <c r="J34" s="73"/>
      <c r="K34" s="73"/>
      <c r="L34" s="73"/>
      <c r="M34" s="73"/>
      <c r="N34" s="73"/>
      <c r="O34" s="85"/>
      <c r="P34" s="70">
        <f t="shared" si="1"/>
        <v>4788440</v>
      </c>
      <c r="Q34" s="53"/>
      <c r="R34" s="53"/>
      <c r="S34" s="53"/>
      <c r="T34" s="53"/>
    </row>
    <row r="35" spans="1:93" ht="31.5" x14ac:dyDescent="0.25">
      <c r="A35" s="87" t="s">
        <v>31</v>
      </c>
      <c r="B35" s="71">
        <v>5000000</v>
      </c>
      <c r="C35" s="25">
        <v>0</v>
      </c>
      <c r="D35" s="84">
        <v>0</v>
      </c>
      <c r="E35" s="73"/>
      <c r="F35" s="72"/>
      <c r="G35" s="73"/>
      <c r="H35" s="73"/>
      <c r="I35" s="73"/>
      <c r="J35" s="73"/>
      <c r="K35" s="73"/>
      <c r="L35" s="73"/>
      <c r="M35" s="73"/>
      <c r="N35" s="73"/>
      <c r="O35" s="73"/>
      <c r="P35" s="74"/>
      <c r="Q35" s="53"/>
      <c r="R35" s="53"/>
      <c r="S35" s="53"/>
      <c r="T35" s="53"/>
    </row>
    <row r="36" spans="1:93" ht="16.5" thickBot="1" x14ac:dyDescent="0.3">
      <c r="A36" s="80" t="s">
        <v>32</v>
      </c>
      <c r="B36" s="81">
        <v>99314227</v>
      </c>
      <c r="C36" s="23">
        <v>8150000</v>
      </c>
      <c r="D36" s="88">
        <v>0</v>
      </c>
      <c r="E36" s="78"/>
      <c r="F36" s="77"/>
      <c r="G36" s="78"/>
      <c r="H36" s="78"/>
      <c r="I36" s="78"/>
      <c r="J36" s="78"/>
      <c r="K36" s="78"/>
      <c r="L36" s="78"/>
      <c r="M36" s="78"/>
      <c r="N36" s="78"/>
      <c r="O36" s="86"/>
      <c r="P36" s="79">
        <f t="shared" si="1"/>
        <v>0</v>
      </c>
      <c r="Q36" s="53"/>
      <c r="R36" s="53"/>
      <c r="S36" s="53"/>
      <c r="T36" s="53"/>
    </row>
    <row r="37" spans="1:93" s="64" customFormat="1" ht="16.5" thickBot="1" x14ac:dyDescent="0.3">
      <c r="A37" s="60" t="s">
        <v>33</v>
      </c>
      <c r="B37" s="61">
        <f>SUM(B38:B44)</f>
        <v>5088259811</v>
      </c>
      <c r="C37" s="62">
        <f>SUM(C38:C44)</f>
        <v>166000000</v>
      </c>
      <c r="D37" s="62">
        <f>SUM(D38:D44)</f>
        <v>330867951.88000005</v>
      </c>
      <c r="E37" s="20">
        <f t="shared" ref="E37:O37" si="4">SUM(E38:E44)</f>
        <v>497392339.84000003</v>
      </c>
      <c r="F37" s="61">
        <f t="shared" si="4"/>
        <v>0</v>
      </c>
      <c r="G37" s="20">
        <f t="shared" si="4"/>
        <v>0</v>
      </c>
      <c r="H37" s="20">
        <f t="shared" si="4"/>
        <v>0</v>
      </c>
      <c r="I37" s="63">
        <f t="shared" si="4"/>
        <v>0</v>
      </c>
      <c r="J37" s="63">
        <f t="shared" si="4"/>
        <v>0</v>
      </c>
      <c r="K37" s="61">
        <f t="shared" si="4"/>
        <v>0</v>
      </c>
      <c r="L37" s="20">
        <f t="shared" si="4"/>
        <v>0</v>
      </c>
      <c r="M37" s="61">
        <f t="shared" si="4"/>
        <v>0</v>
      </c>
      <c r="N37" s="20">
        <f t="shared" si="4"/>
        <v>0</v>
      </c>
      <c r="O37" s="63">
        <f t="shared" si="4"/>
        <v>0</v>
      </c>
      <c r="P37" s="12">
        <f>SUM(D37:O37)</f>
        <v>828260291.72000003</v>
      </c>
      <c r="Q37" s="53"/>
      <c r="R37" s="53"/>
      <c r="S37" s="53"/>
      <c r="T37" s="53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</row>
    <row r="38" spans="1:93" ht="15.75" x14ac:dyDescent="0.25">
      <c r="A38" s="80" t="s">
        <v>34</v>
      </c>
      <c r="B38" s="81">
        <v>228048554</v>
      </c>
      <c r="C38" s="23">
        <v>16000000</v>
      </c>
      <c r="D38" s="67">
        <v>0</v>
      </c>
      <c r="E38" s="14">
        <v>21052576</v>
      </c>
      <c r="F38" s="68"/>
      <c r="G38" s="69"/>
      <c r="H38" s="69"/>
      <c r="I38" s="69"/>
      <c r="J38" s="69"/>
      <c r="K38" s="69"/>
      <c r="L38" s="69"/>
      <c r="M38" s="69"/>
      <c r="N38" s="69"/>
      <c r="O38" s="83"/>
      <c r="P38" s="70">
        <f t="shared" ref="P38:P75" si="5">SUM(D38:O38)</f>
        <v>21052576</v>
      </c>
      <c r="Q38" s="53"/>
      <c r="R38" s="53"/>
      <c r="S38" s="53"/>
      <c r="T38" s="53"/>
    </row>
    <row r="39" spans="1:93" ht="31.5" x14ac:dyDescent="0.25">
      <c r="A39" s="80" t="s">
        <v>35</v>
      </c>
      <c r="B39" s="71">
        <v>3011780031</v>
      </c>
      <c r="C39" s="25">
        <v>0</v>
      </c>
      <c r="D39" s="84">
        <v>222988466.59</v>
      </c>
      <c r="E39" s="17">
        <v>231707666.59</v>
      </c>
      <c r="F39" s="72"/>
      <c r="G39" s="73"/>
      <c r="H39" s="73"/>
      <c r="I39" s="73"/>
      <c r="J39" s="73"/>
      <c r="K39" s="73"/>
      <c r="L39" s="73"/>
      <c r="M39" s="73"/>
      <c r="N39" s="73"/>
      <c r="O39" s="85"/>
      <c r="P39" s="70">
        <f t="shared" si="5"/>
        <v>454696133.18000001</v>
      </c>
      <c r="Q39" s="53"/>
      <c r="R39" s="53"/>
      <c r="S39" s="53"/>
      <c r="T39" s="53"/>
    </row>
    <row r="40" spans="1:93" ht="31.5" x14ac:dyDescent="0.25">
      <c r="A40" s="80" t="s">
        <v>36</v>
      </c>
      <c r="B40" s="71">
        <v>1272412088</v>
      </c>
      <c r="C40" s="25">
        <v>-195000000</v>
      </c>
      <c r="D40" s="84">
        <v>88648542.75</v>
      </c>
      <c r="E40" s="17">
        <v>112441600</v>
      </c>
      <c r="F40" s="72"/>
      <c r="G40" s="73"/>
      <c r="H40" s="73"/>
      <c r="I40" s="73"/>
      <c r="J40" s="73"/>
      <c r="K40" s="73"/>
      <c r="L40" s="73"/>
      <c r="M40" s="73"/>
      <c r="N40" s="73"/>
      <c r="O40" s="85"/>
      <c r="P40" s="70">
        <f t="shared" si="5"/>
        <v>201090142.75</v>
      </c>
      <c r="Q40" s="53"/>
      <c r="R40" s="53"/>
      <c r="S40" s="53"/>
      <c r="T40" s="53"/>
    </row>
    <row r="41" spans="1:93" ht="31.5" x14ac:dyDescent="0.25">
      <c r="A41" s="80" t="s">
        <v>37</v>
      </c>
      <c r="B41" s="71">
        <v>250002253</v>
      </c>
      <c r="C41" s="25">
        <v>0</v>
      </c>
      <c r="D41" s="84">
        <v>19230942.539999999</v>
      </c>
      <c r="E41" s="17">
        <v>19230942.539999999</v>
      </c>
      <c r="F41" s="72"/>
      <c r="G41" s="73"/>
      <c r="H41" s="73"/>
      <c r="I41" s="73"/>
      <c r="J41" s="73"/>
      <c r="K41" s="73"/>
      <c r="L41" s="73"/>
      <c r="M41" s="73"/>
      <c r="N41" s="73"/>
      <c r="O41" s="85"/>
      <c r="P41" s="70">
        <f t="shared" si="5"/>
        <v>38461885.079999998</v>
      </c>
      <c r="Q41" s="53"/>
      <c r="R41" s="53"/>
      <c r="S41" s="53"/>
      <c r="T41" s="53"/>
    </row>
    <row r="42" spans="1:93" ht="15.75" x14ac:dyDescent="0.25">
      <c r="A42" s="80" t="s">
        <v>38</v>
      </c>
      <c r="B42" s="71">
        <v>286016885</v>
      </c>
      <c r="C42" s="25">
        <v>345000000</v>
      </c>
      <c r="D42" s="84">
        <v>0</v>
      </c>
      <c r="E42" s="17">
        <v>112959554.70999999</v>
      </c>
      <c r="F42" s="72"/>
      <c r="G42" s="73"/>
      <c r="H42" s="73"/>
      <c r="I42" s="73"/>
      <c r="J42" s="73"/>
      <c r="K42" s="73"/>
      <c r="L42" s="73"/>
      <c r="M42" s="73"/>
      <c r="N42" s="73"/>
      <c r="O42" s="85"/>
      <c r="P42" s="74">
        <f t="shared" si="5"/>
        <v>112959554.70999999</v>
      </c>
      <c r="Q42" s="53"/>
      <c r="R42" s="53"/>
      <c r="S42" s="53"/>
      <c r="T42" s="53"/>
    </row>
    <row r="43" spans="1:93" ht="15.75" x14ac:dyDescent="0.25">
      <c r="A43" s="80" t="s">
        <v>39</v>
      </c>
      <c r="B43" s="71">
        <v>40000000</v>
      </c>
      <c r="C43" s="25"/>
      <c r="D43" s="84">
        <v>0</v>
      </c>
      <c r="E43" s="17"/>
      <c r="F43" s="72"/>
      <c r="G43" s="73"/>
      <c r="H43" s="73"/>
      <c r="I43" s="73"/>
      <c r="J43" s="73"/>
      <c r="K43" s="73"/>
      <c r="L43" s="73"/>
      <c r="M43" s="89"/>
      <c r="N43" s="89"/>
      <c r="O43" s="85"/>
      <c r="P43" s="70">
        <f t="shared" si="5"/>
        <v>0</v>
      </c>
      <c r="Q43" s="53"/>
      <c r="R43" s="53"/>
      <c r="S43" s="53"/>
      <c r="T43" s="53"/>
    </row>
    <row r="44" spans="1:93" ht="32.25" thickBot="1" x14ac:dyDescent="0.3">
      <c r="A44" s="80" t="s">
        <v>40</v>
      </c>
      <c r="B44" s="81">
        <v>0</v>
      </c>
      <c r="C44" s="23">
        <v>0</v>
      </c>
      <c r="D44" s="88">
        <v>0</v>
      </c>
      <c r="E44" s="90"/>
      <c r="F44" s="77"/>
      <c r="G44" s="78"/>
      <c r="H44" s="91"/>
      <c r="I44" s="78"/>
      <c r="J44" s="78"/>
      <c r="K44" s="78"/>
      <c r="L44" s="78"/>
      <c r="M44" s="78"/>
      <c r="N44" s="78"/>
      <c r="O44" s="78"/>
      <c r="P44" s="79">
        <f t="shared" si="5"/>
        <v>0</v>
      </c>
      <c r="Q44" s="53"/>
      <c r="R44" s="53"/>
      <c r="S44" s="53"/>
      <c r="T44" s="53"/>
    </row>
    <row r="45" spans="1:93" s="64" customFormat="1" ht="16.5" thickBot="1" x14ac:dyDescent="0.3">
      <c r="A45" s="60" t="s">
        <v>41</v>
      </c>
      <c r="B45" s="61">
        <f>SUM(B46:B49)</f>
        <v>1926039622</v>
      </c>
      <c r="C45" s="62">
        <f>SUM(C46:C49)</f>
        <v>0</v>
      </c>
      <c r="D45" s="62">
        <f>SUM(D46:D48)</f>
        <v>0</v>
      </c>
      <c r="E45" s="20">
        <f t="shared" ref="E45:N45" si="6">SUM(E46:E48)</f>
        <v>0</v>
      </c>
      <c r="F45" s="61">
        <f t="shared" si="6"/>
        <v>0</v>
      </c>
      <c r="G45" s="20">
        <f t="shared" si="6"/>
        <v>0</v>
      </c>
      <c r="H45" s="20">
        <f t="shared" si="6"/>
        <v>0</v>
      </c>
      <c r="I45" s="20">
        <f t="shared" si="6"/>
        <v>0</v>
      </c>
      <c r="J45" s="63">
        <f t="shared" si="6"/>
        <v>0</v>
      </c>
      <c r="K45" s="61">
        <f t="shared" si="6"/>
        <v>0</v>
      </c>
      <c r="L45" s="20">
        <f t="shared" si="6"/>
        <v>0</v>
      </c>
      <c r="M45" s="61">
        <f t="shared" si="6"/>
        <v>0</v>
      </c>
      <c r="N45" s="20">
        <f t="shared" si="6"/>
        <v>0</v>
      </c>
      <c r="O45" s="63">
        <f>SUM(O46:O49)</f>
        <v>0</v>
      </c>
      <c r="P45" s="12">
        <f t="shared" si="5"/>
        <v>0</v>
      </c>
      <c r="Q45" s="53"/>
      <c r="R45" s="53"/>
      <c r="S45" s="53"/>
      <c r="T45" s="53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</row>
    <row r="46" spans="1:93" ht="15.75" x14ac:dyDescent="0.25">
      <c r="A46" s="65" t="s">
        <v>42</v>
      </c>
      <c r="B46" s="92">
        <v>0</v>
      </c>
      <c r="C46" s="15">
        <v>0</v>
      </c>
      <c r="D46" s="93">
        <v>0</v>
      </c>
      <c r="E46" s="69"/>
      <c r="F46" s="68"/>
      <c r="G46" s="69"/>
      <c r="H46" s="69"/>
      <c r="I46" s="69"/>
      <c r="J46" s="69"/>
      <c r="K46" s="69"/>
      <c r="L46" s="69"/>
      <c r="M46" s="69"/>
      <c r="N46" s="94"/>
      <c r="O46" s="83"/>
      <c r="P46" s="70">
        <f t="shared" si="5"/>
        <v>0</v>
      </c>
      <c r="Q46" s="53"/>
      <c r="R46" s="53"/>
      <c r="S46" s="53"/>
      <c r="T46" s="53"/>
    </row>
    <row r="47" spans="1:93" ht="31.5" x14ac:dyDescent="0.25">
      <c r="A47" s="65" t="s">
        <v>43</v>
      </c>
      <c r="B47" s="71">
        <v>49700000</v>
      </c>
      <c r="C47" s="25">
        <v>0</v>
      </c>
      <c r="D47" s="95">
        <v>0</v>
      </c>
      <c r="E47" s="73"/>
      <c r="F47" s="96"/>
      <c r="G47" s="97"/>
      <c r="H47" s="97"/>
      <c r="I47" s="73"/>
      <c r="J47" s="73"/>
      <c r="K47" s="73"/>
      <c r="L47" s="73"/>
      <c r="M47" s="73"/>
      <c r="N47" s="73"/>
      <c r="O47" s="85"/>
      <c r="P47" s="70">
        <f t="shared" si="5"/>
        <v>0</v>
      </c>
      <c r="Q47" s="53"/>
      <c r="R47" s="53"/>
      <c r="S47" s="53"/>
      <c r="T47" s="53"/>
    </row>
    <row r="48" spans="1:93" ht="31.5" x14ac:dyDescent="0.25">
      <c r="A48" s="80" t="s">
        <v>100</v>
      </c>
      <c r="B48" s="71">
        <v>1876339622</v>
      </c>
      <c r="C48" s="25">
        <v>0</v>
      </c>
      <c r="D48" s="95">
        <v>0</v>
      </c>
      <c r="E48" s="73"/>
      <c r="F48" s="72"/>
      <c r="G48" s="73"/>
      <c r="H48" s="73"/>
      <c r="I48" s="73"/>
      <c r="J48" s="73"/>
      <c r="K48" s="73"/>
      <c r="L48" s="73"/>
      <c r="M48" s="73"/>
      <c r="N48" s="94"/>
      <c r="O48" s="85"/>
      <c r="P48" s="70">
        <f t="shared" si="5"/>
        <v>0</v>
      </c>
      <c r="Q48" s="53"/>
      <c r="R48" s="53"/>
      <c r="S48" s="53"/>
      <c r="T48" s="53"/>
    </row>
    <row r="49" spans="1:93" ht="32.25" thickBot="1" x14ac:dyDescent="0.3">
      <c r="A49" s="80" t="s">
        <v>101</v>
      </c>
      <c r="B49" s="98">
        <v>0</v>
      </c>
      <c r="C49" s="37">
        <v>0</v>
      </c>
      <c r="D49" s="99">
        <v>0</v>
      </c>
      <c r="E49" s="78"/>
      <c r="F49" s="77"/>
      <c r="G49" s="78"/>
      <c r="H49" s="78"/>
      <c r="I49" s="78"/>
      <c r="J49" s="78"/>
      <c r="K49" s="78"/>
      <c r="L49" s="78"/>
      <c r="M49" s="78"/>
      <c r="N49" s="100"/>
      <c r="O49" s="100"/>
      <c r="P49" s="79">
        <f t="shared" si="5"/>
        <v>0</v>
      </c>
      <c r="Q49" s="53"/>
      <c r="R49" s="53"/>
      <c r="S49" s="53"/>
      <c r="T49" s="53"/>
    </row>
    <row r="50" spans="1:93" s="64" customFormat="1" ht="16.5" thickBot="1" x14ac:dyDescent="0.3">
      <c r="A50" s="60" t="s">
        <v>46</v>
      </c>
      <c r="B50" s="61">
        <f>SUM(B51:B59)</f>
        <v>834831836</v>
      </c>
      <c r="C50" s="62">
        <f>SUM(C51:C59)</f>
        <v>2195858</v>
      </c>
      <c r="D50" s="62">
        <f>SUM(D51:D59)</f>
        <v>0</v>
      </c>
      <c r="E50" s="20">
        <f t="shared" ref="E50:O50" si="7">SUM(E51:E59)</f>
        <v>0</v>
      </c>
      <c r="F50" s="61">
        <f t="shared" si="7"/>
        <v>0</v>
      </c>
      <c r="G50" s="20">
        <f t="shared" si="7"/>
        <v>0</v>
      </c>
      <c r="H50" s="20">
        <f t="shared" si="7"/>
        <v>0</v>
      </c>
      <c r="I50" s="63">
        <f t="shared" si="7"/>
        <v>0</v>
      </c>
      <c r="J50" s="20">
        <f t="shared" si="7"/>
        <v>0</v>
      </c>
      <c r="K50" s="62">
        <f t="shared" si="7"/>
        <v>0</v>
      </c>
      <c r="L50" s="20">
        <f t="shared" si="7"/>
        <v>0</v>
      </c>
      <c r="M50" s="61">
        <f t="shared" si="7"/>
        <v>0</v>
      </c>
      <c r="N50" s="20">
        <f t="shared" si="7"/>
        <v>0</v>
      </c>
      <c r="O50" s="63">
        <f t="shared" si="7"/>
        <v>0</v>
      </c>
      <c r="P50" s="12">
        <f t="shared" si="5"/>
        <v>0</v>
      </c>
      <c r="Q50" s="53"/>
      <c r="R50" s="53"/>
      <c r="S50" s="53"/>
      <c r="T50" s="53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15.75" x14ac:dyDescent="0.25">
      <c r="A51" s="80" t="s">
        <v>47</v>
      </c>
      <c r="B51" s="81">
        <v>153574479</v>
      </c>
      <c r="C51" s="23">
        <v>1795858</v>
      </c>
      <c r="D51" s="93">
        <v>0</v>
      </c>
      <c r="E51" s="101"/>
      <c r="F51" s="102"/>
      <c r="G51" s="101"/>
      <c r="H51" s="101"/>
      <c r="I51" s="101"/>
      <c r="J51" s="101"/>
      <c r="K51" s="101"/>
      <c r="L51" s="101"/>
      <c r="M51" s="101"/>
      <c r="N51" s="101"/>
      <c r="O51" s="83"/>
      <c r="P51" s="70">
        <f t="shared" si="5"/>
        <v>0</v>
      </c>
      <c r="Q51" s="53"/>
      <c r="R51" s="53"/>
      <c r="S51" s="53"/>
      <c r="T51" s="53"/>
    </row>
    <row r="52" spans="1:93" ht="31.5" x14ac:dyDescent="0.25">
      <c r="A52" s="80" t="s">
        <v>48</v>
      </c>
      <c r="B52" s="71">
        <v>5430000</v>
      </c>
      <c r="C52" s="25">
        <v>0</v>
      </c>
      <c r="D52" s="95">
        <v>0</v>
      </c>
      <c r="E52" s="103"/>
      <c r="F52" s="104"/>
      <c r="G52" s="103"/>
      <c r="H52" s="103"/>
      <c r="I52" s="103"/>
      <c r="J52" s="103"/>
      <c r="K52" s="103"/>
      <c r="L52" s="103"/>
      <c r="M52" s="103"/>
      <c r="N52" s="103"/>
      <c r="O52" s="85"/>
      <c r="P52" s="70">
        <f t="shared" si="5"/>
        <v>0</v>
      </c>
      <c r="Q52" s="53"/>
      <c r="R52" s="53"/>
      <c r="S52" s="53"/>
      <c r="T52" s="53"/>
    </row>
    <row r="53" spans="1:93" ht="15.75" x14ac:dyDescent="0.25">
      <c r="A53" s="80" t="s">
        <v>49</v>
      </c>
      <c r="B53" s="71">
        <v>29200000</v>
      </c>
      <c r="C53" s="25">
        <v>0</v>
      </c>
      <c r="D53" s="95">
        <v>0</v>
      </c>
      <c r="E53" s="103"/>
      <c r="F53" s="104"/>
      <c r="G53" s="103"/>
      <c r="H53" s="103"/>
      <c r="I53" s="103"/>
      <c r="J53" s="103"/>
      <c r="K53" s="103"/>
      <c r="L53" s="103"/>
      <c r="M53" s="103"/>
      <c r="N53" s="103"/>
      <c r="O53" s="85"/>
      <c r="P53" s="70">
        <f t="shared" si="5"/>
        <v>0</v>
      </c>
      <c r="Q53" s="53"/>
      <c r="R53" s="53"/>
      <c r="S53" s="53"/>
      <c r="T53" s="53"/>
    </row>
    <row r="54" spans="1:93" ht="15.75" x14ac:dyDescent="0.25">
      <c r="A54" s="80" t="s">
        <v>50</v>
      </c>
      <c r="B54" s="71">
        <v>62653573</v>
      </c>
      <c r="C54" s="25">
        <v>0</v>
      </c>
      <c r="D54" s="95">
        <v>0</v>
      </c>
      <c r="E54" s="103"/>
      <c r="F54" s="104"/>
      <c r="G54" s="103"/>
      <c r="H54" s="103"/>
      <c r="I54" s="103"/>
      <c r="J54" s="103"/>
      <c r="K54" s="103"/>
      <c r="L54" s="103"/>
      <c r="M54" s="103"/>
      <c r="N54" s="103"/>
      <c r="O54" s="85"/>
      <c r="P54" s="70">
        <f t="shared" si="5"/>
        <v>0</v>
      </c>
      <c r="Q54" s="53"/>
      <c r="R54" s="53"/>
      <c r="S54" s="53"/>
      <c r="T54" s="53"/>
    </row>
    <row r="55" spans="1:93" ht="16.5" thickBot="1" x14ac:dyDescent="0.3">
      <c r="A55" s="196" t="s">
        <v>51</v>
      </c>
      <c r="B55" s="197">
        <v>47850000</v>
      </c>
      <c r="C55" s="198">
        <v>400000</v>
      </c>
      <c r="D55" s="199">
        <v>0</v>
      </c>
      <c r="E55" s="200"/>
      <c r="F55" s="201"/>
      <c r="G55" s="200"/>
      <c r="H55" s="200"/>
      <c r="I55" s="200"/>
      <c r="J55" s="200"/>
      <c r="K55" s="200"/>
      <c r="L55" s="200"/>
      <c r="M55" s="200"/>
      <c r="N55" s="200"/>
      <c r="O55" s="202"/>
      <c r="P55" s="203">
        <f t="shared" si="5"/>
        <v>0</v>
      </c>
      <c r="Q55" s="53"/>
      <c r="R55" s="53"/>
      <c r="S55" s="53"/>
      <c r="T55" s="53"/>
    </row>
    <row r="56" spans="1:93" ht="15.75" x14ac:dyDescent="0.25">
      <c r="A56" s="204" t="s">
        <v>52</v>
      </c>
      <c r="B56" s="205">
        <v>0</v>
      </c>
      <c r="C56" s="206">
        <v>0</v>
      </c>
      <c r="D56" s="207">
        <v>0</v>
      </c>
      <c r="E56" s="208"/>
      <c r="F56" s="209"/>
      <c r="G56" s="208"/>
      <c r="H56" s="208"/>
      <c r="I56" s="208"/>
      <c r="J56" s="208"/>
      <c r="K56" s="208"/>
      <c r="L56" s="208"/>
      <c r="M56" s="208"/>
      <c r="N56" s="208"/>
      <c r="O56" s="210"/>
      <c r="P56" s="132">
        <f t="shared" si="5"/>
        <v>0</v>
      </c>
      <c r="Q56" s="53"/>
      <c r="R56" s="53"/>
      <c r="S56" s="53"/>
      <c r="T56" s="53"/>
    </row>
    <row r="57" spans="1:93" ht="15.75" x14ac:dyDescent="0.25">
      <c r="A57" s="80" t="s">
        <v>53</v>
      </c>
      <c r="B57" s="71">
        <v>526173784</v>
      </c>
      <c r="C57" s="25">
        <v>0</v>
      </c>
      <c r="D57" s="95">
        <v>0</v>
      </c>
      <c r="E57" s="103"/>
      <c r="F57" s="104"/>
      <c r="G57" s="103"/>
      <c r="H57" s="103"/>
      <c r="I57" s="103"/>
      <c r="J57" s="103"/>
      <c r="K57" s="103"/>
      <c r="L57" s="103"/>
      <c r="M57" s="103"/>
      <c r="N57" s="103"/>
      <c r="O57" s="85"/>
      <c r="P57" s="74">
        <f t="shared" si="5"/>
        <v>0</v>
      </c>
      <c r="Q57" s="53"/>
      <c r="R57" s="53"/>
      <c r="S57" s="53"/>
      <c r="T57" s="53"/>
    </row>
    <row r="58" spans="1:93" ht="15.75" x14ac:dyDescent="0.25">
      <c r="A58" s="80" t="s">
        <v>54</v>
      </c>
      <c r="B58" s="71">
        <v>9950000</v>
      </c>
      <c r="C58" s="25">
        <v>0</v>
      </c>
      <c r="D58" s="95">
        <v>0</v>
      </c>
      <c r="E58" s="103"/>
      <c r="F58" s="104"/>
      <c r="G58" s="103"/>
      <c r="H58" s="103"/>
      <c r="I58" s="103"/>
      <c r="J58" s="89"/>
      <c r="K58" s="103"/>
      <c r="L58" s="103"/>
      <c r="M58" s="103"/>
      <c r="N58" s="73"/>
      <c r="O58" s="73"/>
      <c r="P58" s="70">
        <f t="shared" si="5"/>
        <v>0</v>
      </c>
      <c r="Q58" s="53"/>
      <c r="R58" s="53"/>
      <c r="S58" s="53"/>
      <c r="T58" s="53"/>
    </row>
    <row r="59" spans="1:93" ht="32.25" thickBot="1" x14ac:dyDescent="0.3">
      <c r="A59" s="187" t="s">
        <v>55</v>
      </c>
      <c r="B59" s="211">
        <v>0</v>
      </c>
      <c r="C59" s="212">
        <v>0</v>
      </c>
      <c r="D59" s="213">
        <v>0</v>
      </c>
      <c r="E59" s="200"/>
      <c r="F59" s="201"/>
      <c r="G59" s="200"/>
      <c r="H59" s="214"/>
      <c r="I59" s="200"/>
      <c r="J59" s="157"/>
      <c r="K59" s="194"/>
      <c r="L59" s="194"/>
      <c r="M59" s="194"/>
      <c r="N59" s="194"/>
      <c r="O59" s="194"/>
      <c r="P59" s="215">
        <f t="shared" si="5"/>
        <v>0</v>
      </c>
      <c r="Q59" s="53"/>
      <c r="R59" s="53"/>
      <c r="S59" s="53"/>
      <c r="T59" s="53"/>
    </row>
    <row r="60" spans="1:93" s="64" customFormat="1" ht="16.5" thickBot="1" x14ac:dyDescent="0.3">
      <c r="A60" s="60" t="s">
        <v>56</v>
      </c>
      <c r="B60" s="61">
        <f>SUM(B61:B64)</f>
        <v>1312559477</v>
      </c>
      <c r="C60" s="62">
        <f>SUM(C61:C64)</f>
        <v>-5000000</v>
      </c>
      <c r="D60" s="62">
        <f>SUM(D61:D64)</f>
        <v>0</v>
      </c>
      <c r="E60" s="20">
        <f t="shared" ref="E60:O60" si="8">SUM(E61:E64)</f>
        <v>0</v>
      </c>
      <c r="F60" s="61">
        <f t="shared" si="8"/>
        <v>0</v>
      </c>
      <c r="G60" s="20">
        <f t="shared" si="8"/>
        <v>0</v>
      </c>
      <c r="H60" s="20">
        <f t="shared" si="8"/>
        <v>0</v>
      </c>
      <c r="I60" s="63">
        <f t="shared" si="8"/>
        <v>0</v>
      </c>
      <c r="J60" s="20">
        <f t="shared" si="8"/>
        <v>0</v>
      </c>
      <c r="K60" s="62">
        <f t="shared" si="8"/>
        <v>0</v>
      </c>
      <c r="L60" s="20">
        <f t="shared" si="8"/>
        <v>0</v>
      </c>
      <c r="M60" s="61">
        <f t="shared" si="8"/>
        <v>0</v>
      </c>
      <c r="N60" s="20">
        <f t="shared" si="8"/>
        <v>0</v>
      </c>
      <c r="O60" s="63">
        <f t="shared" si="8"/>
        <v>0</v>
      </c>
      <c r="P60" s="12">
        <f t="shared" si="5"/>
        <v>0</v>
      </c>
      <c r="Q60" s="53"/>
      <c r="R60" s="53"/>
      <c r="S60" s="53"/>
      <c r="T60" s="53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</row>
    <row r="61" spans="1:93" ht="15.75" x14ac:dyDescent="0.25">
      <c r="A61" s="65" t="s">
        <v>57</v>
      </c>
      <c r="B61" s="98">
        <v>157147588</v>
      </c>
      <c r="C61" s="15">
        <v>-5000000</v>
      </c>
      <c r="D61" s="93">
        <v>0</v>
      </c>
      <c r="E61" s="69"/>
      <c r="F61" s="107"/>
      <c r="G61" s="108"/>
      <c r="H61" s="108"/>
      <c r="I61" s="101"/>
      <c r="J61" s="101"/>
      <c r="K61" s="101"/>
      <c r="L61" s="101"/>
      <c r="M61" s="101"/>
      <c r="N61" s="101"/>
      <c r="O61" s="83"/>
      <c r="P61" s="70">
        <f t="shared" si="5"/>
        <v>0</v>
      </c>
      <c r="Q61" s="53"/>
      <c r="R61" s="53"/>
      <c r="S61" s="53"/>
      <c r="T61" s="53"/>
    </row>
    <row r="62" spans="1:93" ht="15.75" x14ac:dyDescent="0.25">
      <c r="A62" s="65" t="s">
        <v>58</v>
      </c>
      <c r="B62" s="109">
        <v>1155411889</v>
      </c>
      <c r="C62" s="25">
        <v>0</v>
      </c>
      <c r="D62" s="95">
        <v>0</v>
      </c>
      <c r="E62" s="73"/>
      <c r="F62" s="96"/>
      <c r="G62" s="97"/>
      <c r="H62" s="103"/>
      <c r="I62" s="103"/>
      <c r="J62" s="103"/>
      <c r="K62" s="103"/>
      <c r="L62" s="103"/>
      <c r="M62" s="103"/>
      <c r="N62" s="103"/>
      <c r="O62" s="85"/>
      <c r="P62" s="74">
        <f t="shared" si="5"/>
        <v>0</v>
      </c>
      <c r="Q62" s="53"/>
      <c r="R62" s="53"/>
      <c r="S62" s="53"/>
      <c r="T62" s="53"/>
    </row>
    <row r="63" spans="1:93" ht="15.75" x14ac:dyDescent="0.25">
      <c r="A63" s="65" t="s">
        <v>59</v>
      </c>
      <c r="B63" s="110">
        <v>0</v>
      </c>
      <c r="C63" s="25">
        <v>0</v>
      </c>
      <c r="D63" s="95">
        <v>0</v>
      </c>
      <c r="E63" s="111"/>
      <c r="F63" s="72">
        <v>0</v>
      </c>
      <c r="G63" s="73">
        <v>0</v>
      </c>
      <c r="H63" s="103">
        <v>0</v>
      </c>
      <c r="I63" s="111"/>
      <c r="J63" s="73">
        <v>0</v>
      </c>
      <c r="K63" s="112"/>
      <c r="L63" s="111"/>
      <c r="M63" s="112"/>
      <c r="N63" s="113"/>
      <c r="O63" s="112"/>
      <c r="P63" s="70">
        <f t="shared" si="5"/>
        <v>0</v>
      </c>
      <c r="Q63" s="53"/>
      <c r="R63" s="53"/>
      <c r="S63" s="53"/>
      <c r="T63" s="53"/>
    </row>
    <row r="64" spans="1:93" ht="32.25" thickBot="1" x14ac:dyDescent="0.3">
      <c r="A64" s="65" t="s">
        <v>60</v>
      </c>
      <c r="B64" s="114">
        <v>0</v>
      </c>
      <c r="C64" s="23">
        <v>0</v>
      </c>
      <c r="D64" s="105">
        <v>0</v>
      </c>
      <c r="E64" s="115"/>
      <c r="F64" s="77">
        <v>0</v>
      </c>
      <c r="G64" s="78">
        <v>0</v>
      </c>
      <c r="H64" s="106">
        <v>0</v>
      </c>
      <c r="I64" s="115"/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116"/>
      <c r="P64" s="79">
        <f t="shared" si="5"/>
        <v>0</v>
      </c>
      <c r="Q64" s="53"/>
      <c r="R64" s="53"/>
      <c r="S64" s="53"/>
      <c r="T64" s="53"/>
    </row>
    <row r="65" spans="1:93" s="64" customFormat="1" ht="16.5" thickBot="1" x14ac:dyDescent="0.3">
      <c r="A65" s="60" t="s">
        <v>61</v>
      </c>
      <c r="B65" s="61">
        <f>SUM(B66:B67)</f>
        <v>0</v>
      </c>
      <c r="C65" s="62">
        <f>SUM(C66:C67)</f>
        <v>0</v>
      </c>
      <c r="D65" s="62">
        <f>SUM(D66:D67)</f>
        <v>0</v>
      </c>
      <c r="E65" s="20">
        <f t="shared" ref="E65:O65" si="9">SUM(E66:E67)</f>
        <v>0</v>
      </c>
      <c r="F65" s="61">
        <f t="shared" si="9"/>
        <v>0</v>
      </c>
      <c r="G65" s="61">
        <f t="shared" si="9"/>
        <v>0</v>
      </c>
      <c r="H65" s="61">
        <f t="shared" si="9"/>
        <v>0</v>
      </c>
      <c r="I65" s="61">
        <f t="shared" si="9"/>
        <v>0</v>
      </c>
      <c r="J65" s="61">
        <f t="shared" si="9"/>
        <v>0</v>
      </c>
      <c r="K65" s="61">
        <f t="shared" si="9"/>
        <v>0</v>
      </c>
      <c r="L65" s="61">
        <f t="shared" si="9"/>
        <v>0</v>
      </c>
      <c r="M65" s="61">
        <f t="shared" si="9"/>
        <v>0</v>
      </c>
      <c r="N65" s="61">
        <f t="shared" si="9"/>
        <v>0</v>
      </c>
      <c r="O65" s="61">
        <f t="shared" si="9"/>
        <v>0</v>
      </c>
      <c r="P65" s="130">
        <f t="shared" si="5"/>
        <v>0</v>
      </c>
      <c r="Q65" s="53"/>
      <c r="R65" s="53"/>
      <c r="S65" s="53"/>
      <c r="T65" s="53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</row>
    <row r="66" spans="1:93" ht="16.5" thickBot="1" x14ac:dyDescent="0.3">
      <c r="A66" s="65" t="s">
        <v>62</v>
      </c>
      <c r="B66" s="67">
        <v>0</v>
      </c>
      <c r="C66" s="15">
        <v>0</v>
      </c>
      <c r="D66" s="67">
        <v>0</v>
      </c>
      <c r="E66" s="14">
        <v>0</v>
      </c>
      <c r="F66" s="66">
        <v>0</v>
      </c>
      <c r="G66" s="14">
        <v>0</v>
      </c>
      <c r="H66" s="101"/>
      <c r="I66" s="117"/>
      <c r="J66" s="118"/>
      <c r="K66" s="118"/>
      <c r="L66" s="119"/>
      <c r="M66" s="117"/>
      <c r="N66" s="119"/>
      <c r="O66" s="117"/>
      <c r="P66" s="70">
        <f t="shared" si="5"/>
        <v>0</v>
      </c>
      <c r="Q66" s="53"/>
      <c r="R66" s="53"/>
      <c r="S66" s="53"/>
      <c r="T66" s="53"/>
    </row>
    <row r="67" spans="1:93" ht="32.25" thickBot="1" x14ac:dyDescent="0.3">
      <c r="A67" s="65" t="s">
        <v>63</v>
      </c>
      <c r="B67" s="120">
        <v>0</v>
      </c>
      <c r="C67" s="37">
        <v>0</v>
      </c>
      <c r="D67" s="76">
        <v>0</v>
      </c>
      <c r="E67" s="19">
        <v>0</v>
      </c>
      <c r="F67" s="81">
        <v>0</v>
      </c>
      <c r="G67" s="22">
        <v>0</v>
      </c>
      <c r="H67" s="106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121"/>
      <c r="O67" s="122"/>
      <c r="P67" s="79">
        <f t="shared" si="5"/>
        <v>0</v>
      </c>
      <c r="Q67" s="53"/>
      <c r="R67" s="53"/>
      <c r="S67" s="53"/>
      <c r="T67" s="53"/>
    </row>
    <row r="68" spans="1:93" s="64" customFormat="1" ht="16.5" thickBot="1" x14ac:dyDescent="0.3">
      <c r="A68" s="60" t="s">
        <v>64</v>
      </c>
      <c r="B68" s="61">
        <f>SUM(B69:B71)</f>
        <v>0</v>
      </c>
      <c r="C68" s="62">
        <f>SUM(C69:C71)</f>
        <v>0</v>
      </c>
      <c r="D68" s="62">
        <f>SUM(D69:D71)</f>
        <v>0</v>
      </c>
      <c r="E68" s="20">
        <f t="shared" ref="E68:O68" si="10">SUM(E69:E71)</f>
        <v>0</v>
      </c>
      <c r="F68" s="61">
        <f t="shared" si="10"/>
        <v>0</v>
      </c>
      <c r="G68" s="62">
        <f t="shared" si="10"/>
        <v>0</v>
      </c>
      <c r="H68" s="62">
        <f t="shared" si="10"/>
        <v>0</v>
      </c>
      <c r="I68" s="63">
        <f t="shared" si="10"/>
        <v>0</v>
      </c>
      <c r="J68" s="20">
        <f t="shared" si="10"/>
        <v>0</v>
      </c>
      <c r="K68" s="62">
        <f t="shared" si="10"/>
        <v>0</v>
      </c>
      <c r="L68" s="20">
        <f t="shared" si="10"/>
        <v>0</v>
      </c>
      <c r="M68" s="61">
        <f t="shared" si="10"/>
        <v>0</v>
      </c>
      <c r="N68" s="20">
        <f t="shared" si="10"/>
        <v>0</v>
      </c>
      <c r="O68" s="63">
        <f t="shared" si="10"/>
        <v>0</v>
      </c>
      <c r="P68" s="12">
        <f t="shared" si="5"/>
        <v>0</v>
      </c>
      <c r="Q68" s="53"/>
      <c r="R68" s="53"/>
      <c r="S68" s="53"/>
      <c r="T68" s="53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</row>
    <row r="69" spans="1:93" ht="15.75" x14ac:dyDescent="0.25">
      <c r="A69" s="65" t="s">
        <v>65</v>
      </c>
      <c r="B69" s="123">
        <v>0</v>
      </c>
      <c r="C69" s="76">
        <v>0</v>
      </c>
      <c r="D69" s="108">
        <v>0</v>
      </c>
      <c r="E69" s="14">
        <v>0</v>
      </c>
      <c r="F69" s="66">
        <v>0</v>
      </c>
      <c r="G69" s="14">
        <v>0</v>
      </c>
      <c r="H69" s="101">
        <v>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119"/>
      <c r="O69" s="117"/>
      <c r="P69" s="70">
        <f t="shared" si="5"/>
        <v>0</v>
      </c>
      <c r="Q69" s="53"/>
      <c r="R69" s="53"/>
      <c r="S69" s="53"/>
      <c r="T69" s="53"/>
    </row>
    <row r="70" spans="1:93" ht="15.75" x14ac:dyDescent="0.25">
      <c r="A70" s="65" t="s">
        <v>66</v>
      </c>
      <c r="B70" s="110">
        <v>0</v>
      </c>
      <c r="C70" s="84">
        <v>0</v>
      </c>
      <c r="D70" s="97">
        <v>0</v>
      </c>
      <c r="E70" s="17">
        <v>0</v>
      </c>
      <c r="F70" s="71">
        <v>0</v>
      </c>
      <c r="G70" s="17">
        <v>0</v>
      </c>
      <c r="H70" s="10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111"/>
      <c r="O70" s="112"/>
      <c r="P70" s="70">
        <f t="shared" si="5"/>
        <v>0</v>
      </c>
      <c r="Q70" s="53"/>
      <c r="R70" s="53"/>
      <c r="S70" s="53"/>
      <c r="T70" s="53"/>
    </row>
    <row r="71" spans="1:93" ht="32.25" thickBot="1" x14ac:dyDescent="0.3">
      <c r="A71" s="65" t="s">
        <v>67</v>
      </c>
      <c r="B71" s="110">
        <v>0</v>
      </c>
      <c r="C71" s="84">
        <v>0</v>
      </c>
      <c r="D71" s="97">
        <v>0</v>
      </c>
      <c r="E71" s="17">
        <v>0</v>
      </c>
      <c r="F71" s="71">
        <v>0</v>
      </c>
      <c r="G71" s="17">
        <v>0</v>
      </c>
      <c r="H71" s="124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111"/>
      <c r="O71" s="112"/>
      <c r="P71" s="70">
        <f t="shared" si="5"/>
        <v>0</v>
      </c>
      <c r="Q71" s="53"/>
      <c r="R71" s="53"/>
      <c r="S71" s="53"/>
      <c r="T71" s="53"/>
    </row>
    <row r="72" spans="1:93" ht="16.5" thickBot="1" x14ac:dyDescent="0.3">
      <c r="A72" s="125" t="s">
        <v>68</v>
      </c>
      <c r="B72" s="114">
        <v>0</v>
      </c>
      <c r="C72" s="76">
        <v>0</v>
      </c>
      <c r="D72" s="126"/>
      <c r="E72" s="127"/>
      <c r="F72" s="81">
        <v>0</v>
      </c>
      <c r="G72" s="22">
        <v>0</v>
      </c>
      <c r="H72" s="128">
        <v>0</v>
      </c>
      <c r="I72" s="129"/>
      <c r="J72" s="126"/>
      <c r="K72" s="126"/>
      <c r="L72" s="127"/>
      <c r="M72" s="129"/>
      <c r="N72" s="127"/>
      <c r="O72" s="129"/>
      <c r="P72" s="79">
        <f t="shared" si="5"/>
        <v>0</v>
      </c>
      <c r="Q72" s="53"/>
      <c r="R72" s="53"/>
      <c r="S72" s="53"/>
      <c r="T72" s="53"/>
    </row>
    <row r="73" spans="1:93" s="64" customFormat="1" ht="16.5" thickBot="1" x14ac:dyDescent="0.3">
      <c r="A73" s="61" t="s">
        <v>69</v>
      </c>
      <c r="B73" s="62">
        <f>SUM(B74:B75)</f>
        <v>0</v>
      </c>
      <c r="C73" s="62">
        <f>SUM(C74:C75)</f>
        <v>0</v>
      </c>
      <c r="D73" s="62">
        <f>SUM(D74:D75)</f>
        <v>0</v>
      </c>
      <c r="E73" s="20">
        <f t="shared" ref="E73:O73" si="11">SUM(E74:E75)</f>
        <v>0</v>
      </c>
      <c r="F73" s="61">
        <f t="shared" si="11"/>
        <v>0</v>
      </c>
      <c r="G73" s="20">
        <f t="shared" si="11"/>
        <v>0</v>
      </c>
      <c r="H73" s="20">
        <f t="shared" si="11"/>
        <v>0</v>
      </c>
      <c r="I73" s="63">
        <f t="shared" si="11"/>
        <v>0</v>
      </c>
      <c r="J73" s="20">
        <f t="shared" si="11"/>
        <v>0</v>
      </c>
      <c r="K73" s="62">
        <f t="shared" si="11"/>
        <v>0</v>
      </c>
      <c r="L73" s="20">
        <f t="shared" si="11"/>
        <v>0</v>
      </c>
      <c r="M73" s="61">
        <f t="shared" si="11"/>
        <v>0</v>
      </c>
      <c r="N73" s="20">
        <f t="shared" si="11"/>
        <v>0</v>
      </c>
      <c r="O73" s="63">
        <f t="shared" si="11"/>
        <v>0</v>
      </c>
      <c r="P73" s="12">
        <f t="shared" si="5"/>
        <v>0</v>
      </c>
      <c r="Q73" s="53"/>
      <c r="R73" s="53"/>
      <c r="S73" s="53"/>
      <c r="T73" s="5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</row>
    <row r="74" spans="1:93" ht="15.75" x14ac:dyDescent="0.25">
      <c r="A74" s="65" t="s">
        <v>70</v>
      </c>
      <c r="B74" s="123">
        <v>0</v>
      </c>
      <c r="C74" s="76">
        <v>0</v>
      </c>
      <c r="D74" s="76">
        <v>0</v>
      </c>
      <c r="E74" s="69">
        <v>0</v>
      </c>
      <c r="F74" s="69">
        <v>0</v>
      </c>
      <c r="G74" s="69">
        <v>0</v>
      </c>
      <c r="H74" s="94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70">
        <f t="shared" si="5"/>
        <v>0</v>
      </c>
      <c r="Q74" s="53"/>
      <c r="R74" s="53"/>
      <c r="S74" s="53"/>
      <c r="T74" s="53"/>
    </row>
    <row r="75" spans="1:93" ht="16.5" thickBot="1" x14ac:dyDescent="0.3">
      <c r="A75" s="187" t="s">
        <v>71</v>
      </c>
      <c r="B75" s="188">
        <v>0</v>
      </c>
      <c r="C75" s="218"/>
      <c r="D75" s="219">
        <v>0</v>
      </c>
      <c r="E75" s="194">
        <v>0</v>
      </c>
      <c r="F75" s="194">
        <v>0</v>
      </c>
      <c r="G75" s="194">
        <v>0</v>
      </c>
      <c r="H75" s="193">
        <v>0</v>
      </c>
      <c r="I75" s="194">
        <v>0</v>
      </c>
      <c r="J75" s="194">
        <v>0</v>
      </c>
      <c r="K75" s="194">
        <v>0</v>
      </c>
      <c r="L75" s="194">
        <v>0</v>
      </c>
      <c r="M75" s="194">
        <v>0</v>
      </c>
      <c r="N75" s="200"/>
      <c r="O75" s="202"/>
      <c r="P75" s="215">
        <f t="shared" si="5"/>
        <v>0</v>
      </c>
      <c r="Q75" s="53"/>
      <c r="R75" s="53"/>
      <c r="S75" s="53"/>
      <c r="T75" s="53"/>
    </row>
    <row r="76" spans="1:93" ht="16.5" thickBot="1" x14ac:dyDescent="0.3">
      <c r="A76" s="62" t="s">
        <v>72</v>
      </c>
      <c r="B76" s="61">
        <f>SUM(B77:B78)</f>
        <v>0</v>
      </c>
      <c r="C76" s="62"/>
      <c r="D76" s="62">
        <f>SUM(D77:D78)</f>
        <v>0</v>
      </c>
      <c r="E76" s="20">
        <f t="shared" ref="E76:P76" si="12">SUM(E77:E78)</f>
        <v>0</v>
      </c>
      <c r="F76" s="61">
        <f t="shared" si="12"/>
        <v>0</v>
      </c>
      <c r="G76" s="20">
        <f t="shared" si="12"/>
        <v>0</v>
      </c>
      <c r="H76" s="20">
        <f t="shared" si="12"/>
        <v>0</v>
      </c>
      <c r="I76" s="63">
        <f t="shared" si="12"/>
        <v>0</v>
      </c>
      <c r="J76" s="20">
        <f t="shared" si="12"/>
        <v>0</v>
      </c>
      <c r="K76" s="62">
        <f t="shared" si="12"/>
        <v>0</v>
      </c>
      <c r="L76" s="20">
        <f t="shared" si="12"/>
        <v>0</v>
      </c>
      <c r="M76" s="61">
        <f t="shared" si="12"/>
        <v>0</v>
      </c>
      <c r="N76" s="61">
        <f t="shared" si="12"/>
        <v>0</v>
      </c>
      <c r="O76" s="61">
        <f t="shared" si="12"/>
        <v>0</v>
      </c>
      <c r="P76" s="130">
        <f t="shared" si="12"/>
        <v>0</v>
      </c>
      <c r="Q76" s="53"/>
      <c r="R76" s="53"/>
      <c r="S76" s="53"/>
      <c r="T76" s="53"/>
    </row>
    <row r="77" spans="1:93" ht="15.75" x14ac:dyDescent="0.25">
      <c r="A77" s="65" t="s">
        <v>73</v>
      </c>
      <c r="B77" s="110">
        <v>0</v>
      </c>
      <c r="C77" s="131">
        <v>0</v>
      </c>
      <c r="D77" s="97">
        <v>0</v>
      </c>
      <c r="E77" s="73">
        <v>0</v>
      </c>
      <c r="F77" s="73">
        <v>0</v>
      </c>
      <c r="G77" s="73">
        <v>0</v>
      </c>
      <c r="H77" s="124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119"/>
      <c r="O77" s="117"/>
      <c r="P77" s="132">
        <f>SUM(D77:O77)</f>
        <v>0</v>
      </c>
      <c r="Q77" s="53"/>
      <c r="R77" s="53"/>
      <c r="S77" s="53"/>
      <c r="T77" s="53"/>
    </row>
    <row r="78" spans="1:93" ht="16.5" thickBot="1" x14ac:dyDescent="0.3">
      <c r="A78" s="65" t="s">
        <v>74</v>
      </c>
      <c r="B78" s="110">
        <v>0</v>
      </c>
      <c r="C78" s="76">
        <v>0</v>
      </c>
      <c r="D78" s="97">
        <v>0</v>
      </c>
      <c r="E78" s="73">
        <v>0</v>
      </c>
      <c r="F78" s="73">
        <v>0</v>
      </c>
      <c r="G78" s="73">
        <v>0</v>
      </c>
      <c r="H78" s="124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121"/>
      <c r="O78" s="122"/>
      <c r="P78" s="70">
        <f>SUM(D78:O78)</f>
        <v>0</v>
      </c>
      <c r="Q78" s="53"/>
      <c r="R78" s="53"/>
      <c r="S78" s="53"/>
      <c r="T78" s="53"/>
    </row>
    <row r="79" spans="1:93" ht="16.5" thickBot="1" x14ac:dyDescent="0.3">
      <c r="A79" s="60" t="s">
        <v>75</v>
      </c>
      <c r="B79" s="61"/>
      <c r="C79" s="62"/>
      <c r="D79" s="62"/>
      <c r="E79" s="20"/>
      <c r="F79" s="61"/>
      <c r="G79" s="20"/>
      <c r="H79" s="20"/>
      <c r="I79" s="61"/>
      <c r="J79" s="62"/>
      <c r="K79" s="62"/>
      <c r="L79" s="20"/>
      <c r="M79" s="61"/>
      <c r="N79" s="20"/>
      <c r="O79" s="61"/>
      <c r="P79" s="12">
        <f>+D79+E79+F79+G79</f>
        <v>0</v>
      </c>
      <c r="Q79" s="53"/>
      <c r="R79" s="53"/>
      <c r="S79" s="53"/>
      <c r="T79" s="53"/>
    </row>
    <row r="80" spans="1:93" ht="16.5" thickBot="1" x14ac:dyDescent="0.3">
      <c r="A80" s="187" t="s">
        <v>76</v>
      </c>
      <c r="B80" s="188">
        <v>0</v>
      </c>
      <c r="C80" s="189">
        <v>0</v>
      </c>
      <c r="D80" s="190">
        <v>0</v>
      </c>
      <c r="E80" s="191"/>
      <c r="F80" s="192"/>
      <c r="G80" s="191"/>
      <c r="H80" s="193">
        <v>0</v>
      </c>
      <c r="I80" s="194">
        <v>0</v>
      </c>
      <c r="J80" s="194">
        <v>0</v>
      </c>
      <c r="K80" s="194">
        <v>0</v>
      </c>
      <c r="L80" s="194">
        <v>0</v>
      </c>
      <c r="M80" s="194">
        <v>0</v>
      </c>
      <c r="N80" s="191"/>
      <c r="O80" s="192"/>
      <c r="P80" s="195">
        <f>SUM(D80:O80)</f>
        <v>0</v>
      </c>
      <c r="Q80" s="53"/>
      <c r="R80" s="53"/>
      <c r="S80" s="53"/>
      <c r="T80" s="53"/>
    </row>
    <row r="81" spans="1:20" ht="16.5" thickBot="1" x14ac:dyDescent="0.3">
      <c r="A81" s="182" t="s">
        <v>77</v>
      </c>
      <c r="B81" s="183">
        <f>+B12+B17+B27+B37+B45+B50+B60+B65+B73</f>
        <v>17217678483</v>
      </c>
      <c r="C81" s="184">
        <f>+C12+C17+C27+C37+C45+C50+C60+C65+C73+C76</f>
        <v>0</v>
      </c>
      <c r="D81" s="184">
        <f>+D12+D17+D27+D37+D45+D50+D60+D65+D73</f>
        <v>665628018.16000009</v>
      </c>
      <c r="E81" s="185">
        <f>+E12+E17+E27+E37+E45+E50+E60+E65+E73</f>
        <v>909417965.66000009</v>
      </c>
      <c r="F81" s="183">
        <f>+F12+F17+F27+F37+F45+F50+F60+F65+F73</f>
        <v>0</v>
      </c>
      <c r="G81" s="185">
        <f t="shared" ref="G81:O81" si="13">+G12+G17+G27+G37+G45+G50+G60+G65+G73</f>
        <v>0</v>
      </c>
      <c r="H81" s="185">
        <f t="shared" si="13"/>
        <v>0</v>
      </c>
      <c r="I81" s="186">
        <f t="shared" si="13"/>
        <v>0</v>
      </c>
      <c r="J81" s="185">
        <f t="shared" si="13"/>
        <v>0</v>
      </c>
      <c r="K81" s="184">
        <f t="shared" si="13"/>
        <v>0</v>
      </c>
      <c r="L81" s="185">
        <f t="shared" si="13"/>
        <v>0</v>
      </c>
      <c r="M81" s="183">
        <f>+M12+M17+M27+M37+M45+M50+M60+M65+M73+M76+M79</f>
        <v>0</v>
      </c>
      <c r="N81" s="185">
        <f t="shared" si="13"/>
        <v>0</v>
      </c>
      <c r="O81" s="186">
        <f t="shared" si="13"/>
        <v>0</v>
      </c>
      <c r="P81" s="183">
        <f>+P12+P17+P27+P37+P45+P50+P60+P73+P76+P79</f>
        <v>1575045983.8200002</v>
      </c>
      <c r="Q81" s="53"/>
      <c r="R81" s="53"/>
      <c r="S81" s="53"/>
      <c r="T81" s="53"/>
    </row>
    <row r="82" spans="1:20" ht="20.25" x14ac:dyDescent="0.25">
      <c r="A82" s="133" t="s">
        <v>78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53"/>
      <c r="R82" s="53"/>
      <c r="S82" s="53"/>
      <c r="T82" s="53"/>
    </row>
    <row r="83" spans="1:20" ht="23.25" customHeight="1" x14ac:dyDescent="0.25">
      <c r="A83" s="253" t="s">
        <v>102</v>
      </c>
      <c r="B83" s="253"/>
      <c r="C83" s="253"/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53"/>
      <c r="R83" s="53"/>
      <c r="S83" s="53"/>
      <c r="T83" s="53"/>
    </row>
    <row r="84" spans="1:20" ht="24.75" customHeight="1" x14ac:dyDescent="0.25">
      <c r="A84" s="254" t="s">
        <v>103</v>
      </c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53"/>
      <c r="R84" s="53"/>
      <c r="S84" s="53"/>
      <c r="T84" s="53"/>
    </row>
    <row r="85" spans="1:20" ht="39.75" customHeight="1" x14ac:dyDescent="0.25">
      <c r="A85" s="253" t="s">
        <v>104</v>
      </c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53"/>
      <c r="R85" s="53"/>
      <c r="S85" s="53"/>
      <c r="T85" s="53"/>
    </row>
    <row r="86" spans="1:20" ht="15.75" x14ac:dyDescent="0.25">
      <c r="A86" s="13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</row>
    <row r="87" spans="1:20" ht="15.75" x14ac:dyDescent="0.25">
      <c r="A87" s="136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</row>
    <row r="88" spans="1:20" ht="15.75" x14ac:dyDescent="0.25">
      <c r="A88" s="136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</row>
    <row r="89" spans="1:20" ht="15.75" x14ac:dyDescent="0.25">
      <c r="A89" t="s">
        <v>139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</row>
    <row r="90" spans="1:20" ht="15.75" x14ac:dyDescent="0.25">
      <c r="A90" t="s">
        <v>140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</row>
    <row r="91" spans="1:20" ht="15.75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</row>
    <row r="92" spans="1:20" ht="15.75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</row>
    <row r="93" spans="1:20" ht="15.75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</row>
    <row r="94" spans="1:20" ht="15.75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</row>
    <row r="95" spans="1:20" ht="15.75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</row>
    <row r="96" spans="1:20" ht="15.75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</row>
  </sheetData>
  <mergeCells count="12">
    <mergeCell ref="A83:P83"/>
    <mergeCell ref="A84:P84"/>
    <mergeCell ref="A85:P85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/>
  <pageMargins left="0.31496062992125984" right="0.27559055118110237" top="0.39370078740157483" bottom="0.74803149606299213" header="0.15748031496062992" footer="0.5511811023622047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P3 Ejecucion Febrero 26  </vt:lpstr>
      <vt:lpstr> P1 Presup. aprob. Febrero 26</vt:lpstr>
      <vt:lpstr>P2Presup.aprobado Ejec. Feb.26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Rafaela Villar</cp:lastModifiedBy>
  <cp:lastPrinted>2026-03-09T14:25:36Z</cp:lastPrinted>
  <dcterms:created xsi:type="dcterms:W3CDTF">2026-03-04T16:07:26Z</dcterms:created>
  <dcterms:modified xsi:type="dcterms:W3CDTF">2026-03-10T13:27:04Z</dcterms:modified>
</cp:coreProperties>
</file>