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5\"/>
    </mc:Choice>
  </mc:AlternateContent>
  <bookViews>
    <workbookView xWindow="0" yWindow="0" windowWidth="28800" windowHeight="12210" activeTab="2"/>
  </bookViews>
  <sheets>
    <sheet name=" P1 Presup. aprob.ENERO 2025" sheetId="1" r:id="rId1"/>
    <sheet name="P2Presup.aprobado Ejec.Enero 2" sheetId="2" r:id="rId2"/>
    <sheet name="P3 Ejecucion Enero 25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B46" i="1"/>
  <c r="N79" i="3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D72" i="3"/>
  <c r="C72" i="3"/>
  <c r="B72" i="3"/>
  <c r="N72" i="3" s="1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N13" i="3"/>
  <c r="N12" i="3"/>
  <c r="M11" i="3"/>
  <c r="L11" i="3"/>
  <c r="K11" i="3"/>
  <c r="J11" i="3"/>
  <c r="I11" i="3"/>
  <c r="H11" i="3"/>
  <c r="G11" i="3"/>
  <c r="F11" i="3"/>
  <c r="E11" i="3"/>
  <c r="D11" i="3"/>
  <c r="C11" i="3"/>
  <c r="B11" i="3"/>
  <c r="P80" i="2"/>
  <c r="P79" i="2"/>
  <c r="P78" i="2"/>
  <c r="P77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P44" i="2"/>
  <c r="P43" i="2"/>
  <c r="P42" i="2"/>
  <c r="P41" i="2"/>
  <c r="P40" i="2"/>
  <c r="P39" i="2"/>
  <c r="P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O27" i="2"/>
  <c r="P27" i="2" s="1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P17" i="2" s="1"/>
  <c r="C17" i="2"/>
  <c r="B17" i="2"/>
  <c r="P16" i="2"/>
  <c r="P14" i="2"/>
  <c r="P13" i="2"/>
  <c r="O12" i="2"/>
  <c r="O81" i="2" s="1"/>
  <c r="N12" i="2"/>
  <c r="N81" i="2" s="1"/>
  <c r="M12" i="2"/>
  <c r="L12" i="2"/>
  <c r="K12" i="2"/>
  <c r="J12" i="2"/>
  <c r="I12" i="2"/>
  <c r="H12" i="2"/>
  <c r="G12" i="2"/>
  <c r="F12" i="2"/>
  <c r="E12" i="2"/>
  <c r="D12" i="2"/>
  <c r="C12" i="2"/>
  <c r="B12" i="2"/>
  <c r="C77" i="1"/>
  <c r="B77" i="1"/>
  <c r="C74" i="1"/>
  <c r="B74" i="1"/>
  <c r="C69" i="1"/>
  <c r="B69" i="1"/>
  <c r="C66" i="1"/>
  <c r="B66" i="1"/>
  <c r="C61" i="1"/>
  <c r="B61" i="1"/>
  <c r="C51" i="1"/>
  <c r="B51" i="1"/>
  <c r="C46" i="1"/>
  <c r="C38" i="1"/>
  <c r="B38" i="1"/>
  <c r="C28" i="1"/>
  <c r="B28" i="1"/>
  <c r="C18" i="1"/>
  <c r="B18" i="1"/>
  <c r="C13" i="1"/>
  <c r="B13" i="1"/>
  <c r="N75" i="3" l="1"/>
  <c r="N64" i="3"/>
  <c r="N59" i="3"/>
  <c r="E80" i="3"/>
  <c r="N49" i="3"/>
  <c r="N36" i="3"/>
  <c r="N26" i="3"/>
  <c r="G80" i="3"/>
  <c r="D80" i="3"/>
  <c r="N16" i="3"/>
  <c r="H80" i="3"/>
  <c r="I80" i="3"/>
  <c r="J80" i="3"/>
  <c r="K80" i="3"/>
  <c r="L80" i="3"/>
  <c r="M80" i="3"/>
  <c r="N11" i="3"/>
  <c r="C80" i="3"/>
  <c r="P68" i="2"/>
  <c r="P73" i="2"/>
  <c r="B81" i="2"/>
  <c r="C81" i="2"/>
  <c r="P60" i="2"/>
  <c r="P50" i="2"/>
  <c r="P45" i="2"/>
  <c r="P37" i="2"/>
  <c r="E81" i="2"/>
  <c r="F81" i="2"/>
  <c r="G81" i="2"/>
  <c r="H81" i="2"/>
  <c r="I81" i="2"/>
  <c r="J81" i="2"/>
  <c r="K81" i="2"/>
  <c r="L81" i="2"/>
  <c r="M81" i="2"/>
  <c r="P12" i="2"/>
  <c r="C82" i="1"/>
  <c r="B82" i="1"/>
  <c r="B80" i="3"/>
  <c r="F80" i="3"/>
  <c r="D81" i="2"/>
  <c r="P81" i="2" l="1"/>
  <c r="N80" i="3"/>
</calcChain>
</file>

<file path=xl/sharedStrings.xml><?xml version="1.0" encoding="utf-8"?>
<sst xmlns="http://schemas.openxmlformats.org/spreadsheetml/2006/main" count="268" uniqueCount="139">
  <si>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</si>
  <si>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</si>
  <si>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</si>
  <si>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</si>
  <si>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</si>
  <si>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</si>
  <si>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</si>
  <si>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</si>
  <si>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</si>
  <si>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</si>
  <si>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</si>
  <si>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</si>
  <si>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</si>
  <si>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</si>
  <si>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</si>
  <si>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</si>
  <si>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</si>
  <si>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</si>
  <si>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</si>
  <si>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</si>
  <si>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</si>
  <si>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</si>
  <si>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</si>
  <si>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</si>
  <si>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</si>
  <si>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</si>
  <si>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</si>
  <si>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</si>
  <si>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</si>
  <si>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</si>
  <si>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</si>
  <si>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</si>
  <si>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</si>
  <si>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</si>
  <si>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</si>
  <si>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</si>
  <si>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</si>
  <si>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</si>
  <si>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</si>
  <si>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</si>
  <si>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</si>
  <si>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</si>
  <si>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</si>
  <si>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</si>
  <si>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</si>
  <si>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</si>
  <si>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</si>
  <si>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</si>
  <si>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</si>
  <si>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</si>
  <si>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</si>
  <si>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</si>
  <si>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</si>
  <si>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</si>
  <si>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</si>
  <si>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</si>
  <si>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</si>
  <si>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</si>
  <si>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</si>
  <si>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</si>
  <si>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</si>
  <si>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</si>
  <si>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</si>
  <si>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</si>
  <si>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</si>
  <si>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</si>
  <si>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</si>
  <si>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</si>
  <si>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</si>
  <si>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</si>
  <si>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</si>
  <si>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</si>
  <si>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</si>
  <si>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</si>
  <si>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</si>
  <si>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</si>
  <si>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</si>
  <si>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</si>
  <si>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</si>
  <si>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</si>
  <si>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</si>
  <si>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</si>
  <si>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</si>
  <si>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</si>
  <si>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</si>
  <si>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</si>
  <si>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</si>
  <si>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</si>
  <si>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</si>
  <si>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</si>
  <si>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</si>
  <si>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</si>
  <si>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</si>
  <si>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</si>
  <si>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</si>
  <si>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</si>
  <si>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</si>
  <si>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</si>
  <si>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</si>
  <si>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</si>
  <si>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</si>
  <si>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</si>
  <si>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</si>
  <si>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</si>
  <si>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</si>
  <si>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</si>
  <si>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</si>
  <si>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</si>
  <si>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</si>
  <si>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</si>
  <si>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</si>
  <si>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</si>
  <si>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</si>
  <si>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</si>
  <si>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</si>
  <si>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</si>
  <si>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</si>
  <si>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</si>
  <si>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</si>
  <si>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</si>
  <si>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</si>
  <si>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</si>
  <si>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</si>
  <si>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</si>
  <si>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</si>
  <si>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</si>
  <si>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</si>
  <si>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</si>
  <si>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</si>
  <si>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</si>
  <si>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</si>
  <si>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</si>
  <si>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</si>
  <si>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</si>
  <si>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</si>
  <si>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</si>
  <si>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</si>
  <si>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</si>
  <si>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2.1.4-GRATIFICACIONES Y BONIFICACIONES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</si>
</sst>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10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6" xfId="0" applyFont="1" applyBorder="1" applyAlignment="1">
      <alignment horizontal="left"/>
    </xf>
    <xf numFmtId="164" fontId="11" fillId="0" borderId="7" xfId="0" applyNumberFormat="1" applyFont="1" applyBorder="1"/>
    <xf numFmtId="0" fontId="12" fillId="0" borderId="8" xfId="0" applyFont="1" applyBorder="1" applyAlignment="1">
      <alignment horizontal="left" indent="1"/>
    </xf>
    <xf numFmtId="43" fontId="13" fillId="4" borderId="9" xfId="0" applyNumberFormat="1" applyFont="1" applyFill="1" applyBorder="1"/>
    <xf numFmtId="49" fontId="14" fillId="0" borderId="10" xfId="0" applyNumberFormat="1" applyFont="1" applyBorder="1"/>
    <xf numFmtId="43" fontId="15" fillId="0" borderId="11" xfId="1" applyFont="1" applyBorder="1" applyAlignment="1">
      <alignment horizontal="right"/>
    </xf>
    <xf numFmtId="49" fontId="14" fillId="0" borderId="12" xfId="0" applyNumberFormat="1" applyFont="1" applyBorder="1"/>
    <xf numFmtId="43" fontId="15" fillId="0" borderId="13" xfId="1" applyFont="1" applyBorder="1" applyAlignment="1">
      <alignment horizontal="right"/>
    </xf>
    <xf numFmtId="49" fontId="14" fillId="0" borderId="14" xfId="0" applyNumberFormat="1" applyFont="1" applyBorder="1"/>
    <xf numFmtId="43" fontId="15" fillId="0" borderId="15" xfId="1" applyFont="1" applyBorder="1" applyAlignment="1">
      <alignment horizontal="right"/>
    </xf>
    <xf numFmtId="49" fontId="14" fillId="0" borderId="12" xfId="0" applyNumberFormat="1" applyFont="1" applyBorder="1" applyAlignment="1">
      <alignment wrapText="1"/>
    </xf>
    <xf numFmtId="0" fontId="0" fillId="0" borderId="0" xfId="0" applyBorder="1"/>
    <xf numFmtId="43" fontId="14" fillId="0" borderId="11" xfId="1" applyFont="1" applyBorder="1" applyAlignment="1">
      <alignment horizontal="right"/>
    </xf>
    <xf numFmtId="43" fontId="14" fillId="0" borderId="13" xfId="1" applyFont="1" applyBorder="1" applyAlignment="1">
      <alignment horizontal="right"/>
    </xf>
    <xf numFmtId="43" fontId="14" fillId="0" borderId="15" xfId="1" applyFont="1" applyBorder="1" applyAlignment="1">
      <alignment horizontal="right"/>
    </xf>
    <xf numFmtId="0" fontId="10" fillId="0" borderId="10" xfId="0" applyFont="1" applyBorder="1"/>
    <xf numFmtId="43" fontId="15" fillId="0" borderId="11" xfId="2" applyFont="1" applyBorder="1" applyAlignment="1">
      <alignment horizontal="right"/>
    </xf>
    <xf numFmtId="0" fontId="10" fillId="0" borderId="12" xfId="0" applyFont="1" applyBorder="1"/>
    <xf numFmtId="43" fontId="15" fillId="0" borderId="13" xfId="2" applyFont="1" applyBorder="1" applyAlignment="1">
      <alignment horizontal="right"/>
    </xf>
    <xf numFmtId="43" fontId="15" fillId="0" borderId="15" xfId="2" applyFont="1" applyBorder="1" applyAlignment="1">
      <alignment horizontal="right"/>
    </xf>
    <xf numFmtId="0" fontId="10" fillId="0" borderId="10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0" fontId="10" fillId="0" borderId="14" xfId="0" applyFont="1" applyBorder="1" applyAlignment="1">
      <alignment horizontal="left" wrapText="1" indent="2"/>
    </xf>
    <xf numFmtId="43" fontId="17" fillId="4" borderId="9" xfId="0" applyNumberFormat="1" applyFont="1" applyFill="1" applyBorder="1"/>
    <xf numFmtId="0" fontId="10" fillId="0" borderId="14" xfId="0" applyFont="1" applyBorder="1" applyAlignment="1">
      <alignment horizontal="left" indent="2"/>
    </xf>
    <xf numFmtId="0" fontId="12" fillId="0" borderId="8" xfId="0" applyFont="1" applyBorder="1" applyAlignment="1">
      <alignment horizontal="left"/>
    </xf>
    <xf numFmtId="43" fontId="15" fillId="0" borderId="9" xfId="2" applyFont="1" applyBorder="1" applyAlignment="1">
      <alignment horizontal="right"/>
    </xf>
    <xf numFmtId="0" fontId="10" fillId="0" borderId="10" xfId="0" applyFont="1" applyBorder="1" applyAlignment="1">
      <alignment horizontal="left" indent="1"/>
    </xf>
    <xf numFmtId="43" fontId="17" fillId="4" borderId="11" xfId="0" applyNumberFormat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5" borderId="25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left" vertical="justify" wrapText="1"/>
    </xf>
    <xf numFmtId="164" fontId="13" fillId="0" borderId="0" xfId="0" applyNumberFormat="1" applyFont="1" applyBorder="1"/>
    <xf numFmtId="164" fontId="13" fillId="0" borderId="29" xfId="0" applyNumberFormat="1" applyFont="1" applyBorder="1"/>
    <xf numFmtId="0" fontId="13" fillId="0" borderId="30" xfId="0" applyFont="1" applyBorder="1" applyAlignment="1">
      <alignment horizontal="left" vertical="justify" wrapText="1"/>
    </xf>
    <xf numFmtId="43" fontId="13" fillId="4" borderId="31" xfId="0" applyNumberFormat="1" applyFont="1" applyFill="1" applyBorder="1"/>
    <xf numFmtId="43" fontId="13" fillId="4" borderId="32" xfId="0" applyNumberFormat="1" applyFont="1" applyFill="1" applyBorder="1"/>
    <xf numFmtId="43" fontId="13" fillId="4" borderId="33" xfId="0" applyNumberFormat="1" applyFont="1" applyFill="1" applyBorder="1"/>
    <xf numFmtId="43" fontId="13" fillId="4" borderId="34" xfId="0" applyNumberFormat="1" applyFont="1" applyFill="1" applyBorder="1"/>
    <xf numFmtId="0" fontId="17" fillId="0" borderId="23" xfId="0" applyFont="1" applyBorder="1" applyAlignment="1">
      <alignment horizontal="left" vertical="justify" wrapText="1"/>
    </xf>
    <xf numFmtId="43" fontId="14" fillId="0" borderId="24" xfId="2" applyFont="1" applyBorder="1" applyAlignment="1">
      <alignment horizontal="right"/>
    </xf>
    <xf numFmtId="43" fontId="14" fillId="0" borderId="0" xfId="2" applyFont="1" applyBorder="1" applyAlignment="1">
      <alignment horizontal="right"/>
    </xf>
    <xf numFmtId="43" fontId="15" fillId="0" borderId="19" xfId="2" applyFont="1" applyBorder="1" applyAlignment="1">
      <alignment horizontal="right"/>
    </xf>
    <xf numFmtId="43" fontId="15" fillId="0" borderId="24" xfId="2" applyFont="1" applyBorder="1" applyAlignment="1">
      <alignment horizontal="right"/>
    </xf>
    <xf numFmtId="43" fontId="15" fillId="0" borderId="18" xfId="2" applyFont="1" applyBorder="1" applyAlignment="1">
      <alignment horizontal="right"/>
    </xf>
    <xf numFmtId="43" fontId="15" fillId="0" borderId="36" xfId="2" applyFont="1" applyBorder="1" applyAlignment="1">
      <alignment horizontal="right"/>
    </xf>
    <xf numFmtId="43" fontId="17" fillId="3" borderId="3" xfId="0" applyNumberFormat="1" applyFont="1" applyFill="1" applyBorder="1"/>
    <xf numFmtId="43" fontId="14" fillId="0" borderId="37" xfId="1" applyFont="1" applyBorder="1" applyAlignment="1">
      <alignment horizontal="right"/>
    </xf>
    <xf numFmtId="43" fontId="14" fillId="0" borderId="37" xfId="2" applyFont="1" applyBorder="1" applyAlignment="1">
      <alignment horizontal="right"/>
    </xf>
    <xf numFmtId="43" fontId="14" fillId="0" borderId="38" xfId="2" applyFont="1" applyBorder="1" applyAlignment="1">
      <alignment horizontal="right"/>
    </xf>
    <xf numFmtId="43" fontId="15" fillId="0" borderId="37" xfId="2" applyFont="1" applyBorder="1" applyAlignment="1">
      <alignment horizontal="right"/>
    </xf>
    <xf numFmtId="43" fontId="15" fillId="0" borderId="35" xfId="2" applyFont="1" applyBorder="1" applyAlignment="1">
      <alignment horizontal="right"/>
    </xf>
    <xf numFmtId="43" fontId="15" fillId="0" borderId="38" xfId="2" applyFont="1" applyBorder="1" applyAlignment="1">
      <alignment horizontal="right"/>
    </xf>
    <xf numFmtId="43" fontId="22" fillId="0" borderId="37" xfId="2" applyFont="1" applyBorder="1" applyAlignment="1">
      <alignment horizontal="right"/>
    </xf>
    <xf numFmtId="43" fontId="17" fillId="3" borderId="13" xfId="0" applyNumberFormat="1" applyFont="1" applyFill="1" applyBorder="1"/>
    <xf numFmtId="43" fontId="15" fillId="0" borderId="39" xfId="2" applyFont="1" applyBorder="1" applyAlignment="1">
      <alignment horizontal="right"/>
    </xf>
    <xf numFmtId="43" fontId="15" fillId="0" borderId="16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43" fontId="17" fillId="3" borderId="11" xfId="0" applyNumberFormat="1" applyFont="1" applyFill="1" applyBorder="1"/>
    <xf numFmtId="0" fontId="13" fillId="0" borderId="42" xfId="0" applyFont="1" applyBorder="1" applyAlignment="1">
      <alignment horizontal="left" vertical="justify" wrapText="1"/>
    </xf>
    <xf numFmtId="49" fontId="23" fillId="0" borderId="23" xfId="0" applyNumberFormat="1" applyFont="1" applyBorder="1" applyAlignment="1">
      <alignment horizontal="left" vertical="justify" wrapText="1"/>
    </xf>
    <xf numFmtId="43" fontId="14" fillId="0" borderId="43" xfId="2" applyFont="1" applyBorder="1" applyAlignment="1">
      <alignment horizontal="right"/>
    </xf>
    <xf numFmtId="43" fontId="22" fillId="0" borderId="36" xfId="2" applyFont="1" applyBorder="1" applyAlignment="1">
      <alignment horizontal="right"/>
    </xf>
    <xf numFmtId="43" fontId="14" fillId="0" borderId="44" xfId="2" applyFont="1" applyBorder="1" applyAlignment="1">
      <alignment horizontal="right"/>
    </xf>
    <xf numFmtId="43" fontId="23" fillId="0" borderId="37" xfId="1" applyFont="1" applyBorder="1" applyAlignment="1">
      <alignment horizontal="right"/>
    </xf>
    <xf numFmtId="49" fontId="23" fillId="0" borderId="23" xfId="0" applyNumberFormat="1" applyFont="1" applyBorder="1" applyAlignment="1">
      <alignment wrapText="1"/>
    </xf>
    <xf numFmtId="43" fontId="22" fillId="0" borderId="24" xfId="2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22" fillId="0" borderId="16" xfId="2" applyFont="1" applyBorder="1" applyAlignment="1">
      <alignment horizontal="right"/>
    </xf>
    <xf numFmtId="43" fontId="24" fillId="0" borderId="37" xfId="1" applyFont="1" applyBorder="1" applyAlignment="1">
      <alignment horizontal="right"/>
    </xf>
    <xf numFmtId="43" fontId="23" fillId="0" borderId="0" xfId="2" applyFont="1" applyBorder="1" applyAlignment="1">
      <alignment horizontal="right"/>
    </xf>
    <xf numFmtId="43" fontId="23" fillId="0" borderId="36" xfId="2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14" fillId="0" borderId="36" xfId="2" applyFont="1" applyBorder="1" applyAlignment="1">
      <alignment horizontal="right"/>
    </xf>
    <xf numFmtId="43" fontId="15" fillId="0" borderId="43" xfId="2" applyFont="1" applyBorder="1" applyAlignment="1">
      <alignment horizontal="right"/>
    </xf>
    <xf numFmtId="43" fontId="23" fillId="0" borderId="37" xfId="2" applyFont="1" applyBorder="1" applyAlignment="1">
      <alignment horizontal="right"/>
    </xf>
    <xf numFmtId="43" fontId="14" fillId="0" borderId="45" xfId="2" applyFont="1" applyBorder="1" applyAlignment="1">
      <alignment horizontal="right"/>
    </xf>
    <xf numFmtId="43" fontId="23" fillId="0" borderId="35" xfId="2" applyFont="1" applyBorder="1" applyAlignment="1">
      <alignment horizontal="right"/>
    </xf>
    <xf numFmtId="43" fontId="23" fillId="0" borderId="24" xfId="2" applyFont="1" applyBorder="1" applyAlignment="1">
      <alignment horizontal="right"/>
    </xf>
    <xf numFmtId="43" fontId="14" fillId="0" borderId="40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15" fillId="0" borderId="0" xfId="2" applyFont="1" applyBorder="1" applyAlignment="1">
      <alignment horizontal="right"/>
    </xf>
    <xf numFmtId="43" fontId="22" fillId="0" borderId="38" xfId="2" applyFont="1" applyBorder="1" applyAlignment="1">
      <alignment horizontal="right"/>
    </xf>
    <xf numFmtId="43" fontId="15" fillId="0" borderId="46" xfId="2" applyFont="1" applyBorder="1" applyAlignment="1">
      <alignment horizontal="right"/>
    </xf>
    <xf numFmtId="43" fontId="23" fillId="0" borderId="44" xfId="2" applyFont="1" applyBorder="1" applyAlignment="1">
      <alignment horizontal="right"/>
    </xf>
    <xf numFmtId="165" fontId="17" fillId="0" borderId="37" xfId="0" applyNumberFormat="1" applyFont="1" applyBorder="1" applyAlignment="1">
      <alignment vertical="center" wrapText="1"/>
    </xf>
    <xf numFmtId="43" fontId="22" fillId="0" borderId="41" xfId="2" applyFont="1" applyBorder="1" applyAlignment="1">
      <alignment horizontal="right"/>
    </xf>
    <xf numFmtId="43" fontId="22" fillId="0" borderId="47" xfId="2" applyFont="1" applyBorder="1" applyAlignment="1">
      <alignment horizontal="right"/>
    </xf>
    <xf numFmtId="43" fontId="22" fillId="0" borderId="40" xfId="2" applyFont="1" applyBorder="1" applyAlignment="1">
      <alignment horizontal="right"/>
    </xf>
    <xf numFmtId="165" fontId="17" fillId="0" borderId="48" xfId="0" applyNumberFormat="1" applyFont="1" applyBorder="1" applyAlignment="1">
      <alignment vertical="center" wrapText="1"/>
    </xf>
    <xf numFmtId="43" fontId="13" fillId="4" borderId="18" xfId="0" applyNumberFormat="1" applyFont="1" applyFill="1" applyBorder="1"/>
    <xf numFmtId="43" fontId="14" fillId="0" borderId="49" xfId="2" applyFont="1" applyBorder="1" applyAlignment="1">
      <alignment horizontal="right"/>
    </xf>
    <xf numFmtId="43" fontId="22" fillId="0" borderId="43" xfId="2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164" fontId="17" fillId="0" borderId="44" xfId="0" applyNumberFormat="1" applyFont="1" applyBorder="1"/>
    <xf numFmtId="0" fontId="17" fillId="0" borderId="37" xfId="0" applyFont="1" applyBorder="1"/>
    <xf numFmtId="0" fontId="17" fillId="0" borderId="44" xfId="0" applyFont="1" applyBorder="1"/>
    <xf numFmtId="164" fontId="17" fillId="0" borderId="48" xfId="0" applyNumberFormat="1" applyFont="1" applyBorder="1"/>
    <xf numFmtId="0" fontId="17" fillId="0" borderId="40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0" fontId="17" fillId="0" borderId="46" xfId="0" applyFont="1" applyBorder="1" applyAlignment="1">
      <alignment wrapText="1"/>
    </xf>
    <xf numFmtId="164" fontId="17" fillId="0" borderId="45" xfId="0" applyNumberFormat="1" applyFont="1" applyBorder="1"/>
    <xf numFmtId="0" fontId="17" fillId="0" borderId="36" xfId="0" applyFont="1" applyBorder="1"/>
    <xf numFmtId="0" fontId="17" fillId="0" borderId="45" xfId="0" applyFont="1" applyBorder="1"/>
    <xf numFmtId="0" fontId="17" fillId="0" borderId="51" xfId="0" applyFont="1" applyBorder="1"/>
    <xf numFmtId="0" fontId="17" fillId="0" borderId="40" xfId="0" applyFont="1" applyBorder="1"/>
    <xf numFmtId="0" fontId="17" fillId="0" borderId="48" xfId="0" applyFont="1" applyBorder="1"/>
    <xf numFmtId="0" fontId="17" fillId="0" borderId="46" xfId="0" applyFont="1" applyBorder="1"/>
    <xf numFmtId="0" fontId="17" fillId="0" borderId="38" xfId="0" applyFont="1" applyBorder="1"/>
    <xf numFmtId="0" fontId="13" fillId="0" borderId="53" xfId="0" applyFont="1" applyBorder="1" applyAlignment="1">
      <alignment horizontal="left" vertical="justify" wrapText="1"/>
    </xf>
    <xf numFmtId="164" fontId="13" fillId="0" borderId="48" xfId="0" applyNumberFormat="1" applyFont="1" applyBorder="1"/>
    <xf numFmtId="164" fontId="13" fillId="0" borderId="40" xfId="0" applyNumberFormat="1" applyFont="1" applyBorder="1"/>
    <xf numFmtId="164" fontId="13" fillId="0" borderId="46" xfId="0" applyNumberFormat="1" applyFont="1" applyBorder="1"/>
    <xf numFmtId="43" fontId="23" fillId="0" borderId="41" xfId="2" applyFont="1" applyBorder="1" applyAlignment="1">
      <alignment horizontal="right"/>
    </xf>
    <xf numFmtId="43" fontId="23" fillId="0" borderId="40" xfId="2" applyFont="1" applyBorder="1" applyAlignment="1">
      <alignment horizontal="right"/>
    </xf>
    <xf numFmtId="43" fontId="23" fillId="0" borderId="54" xfId="2" applyFont="1" applyBorder="1" applyAlignment="1">
      <alignment horizontal="right"/>
    </xf>
    <xf numFmtId="0" fontId="25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7" fillId="2" borderId="56" xfId="0" applyFont="1" applyFill="1" applyBorder="1" applyAlignment="1">
      <alignment horizontal="left" vertical="center"/>
    </xf>
    <xf numFmtId="0" fontId="27" fillId="5" borderId="57" xfId="0" applyFont="1" applyFill="1" applyBorder="1" applyAlignment="1">
      <alignment horizontal="center" vertical="center"/>
    </xf>
    <xf numFmtId="0" fontId="27" fillId="5" borderId="5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1" xfId="0" applyNumberFormat="1" applyFont="1" applyFill="1" applyBorder="1" applyAlignment="1">
      <alignment horizontal="left" vertical="justify" wrapText="1"/>
    </xf>
    <xf numFmtId="43" fontId="13" fillId="4" borderId="33" xfId="0" applyNumberFormat="1" applyFont="1" applyFill="1" applyBorder="1" applyAlignment="1">
      <alignment horizontal="left" vertical="justify" wrapText="1"/>
    </xf>
    <xf numFmtId="43" fontId="13" fillId="4" borderId="9" xfId="0" applyNumberFormat="1" applyFont="1" applyFill="1" applyBorder="1" applyAlignment="1">
      <alignment horizontal="left" vertical="justify" wrapText="1"/>
    </xf>
    <xf numFmtId="43" fontId="14" fillId="0" borderId="59" xfId="2" applyFont="1" applyBorder="1" applyAlignment="1">
      <alignment horizontal="right"/>
    </xf>
    <xf numFmtId="43" fontId="22" fillId="0" borderId="19" xfId="2" applyFont="1" applyBorder="1" applyAlignment="1">
      <alignment horizontal="right"/>
    </xf>
    <xf numFmtId="43" fontId="17" fillId="3" borderId="11" xfId="0" applyNumberFormat="1" applyFont="1" applyFill="1" applyBorder="1" applyAlignment="1">
      <alignment horizontal="left" vertical="justify" wrapText="1"/>
    </xf>
    <xf numFmtId="43" fontId="17" fillId="3" borderId="13" xfId="0" applyNumberFormat="1" applyFont="1" applyFill="1" applyBorder="1" applyAlignment="1">
      <alignment horizontal="left" vertical="justify" wrapText="1"/>
    </xf>
    <xf numFmtId="43" fontId="14" fillId="0" borderId="52" xfId="2" applyFont="1" applyBorder="1" applyAlignment="1">
      <alignment horizontal="right"/>
    </xf>
    <xf numFmtId="43" fontId="17" fillId="3" borderId="7" xfId="0" applyNumberFormat="1" applyFont="1" applyFill="1" applyBorder="1" applyAlignment="1">
      <alignment horizontal="left" vertical="justify" wrapText="1"/>
    </xf>
    <xf numFmtId="43" fontId="13" fillId="4" borderId="32" xfId="0" applyNumberFormat="1" applyFont="1" applyFill="1" applyBorder="1" applyAlignment="1">
      <alignment horizontal="left" vertical="justify" wrapText="1"/>
    </xf>
    <xf numFmtId="43" fontId="17" fillId="3" borderId="3" xfId="0" applyNumberFormat="1" applyFont="1" applyFill="1" applyBorder="1" applyAlignment="1">
      <alignment horizontal="left" vertical="justify" wrapText="1"/>
    </xf>
    <xf numFmtId="43" fontId="17" fillId="3" borderId="60" xfId="0" applyNumberFormat="1" applyFont="1" applyFill="1" applyBorder="1" applyAlignment="1">
      <alignment horizontal="left" vertical="justify" wrapText="1"/>
    </xf>
    <xf numFmtId="43" fontId="23" fillId="0" borderId="51" xfId="2" applyFont="1" applyBorder="1" applyAlignment="1">
      <alignment horizontal="right"/>
    </xf>
    <xf numFmtId="43" fontId="23" fillId="0" borderId="36" xfId="2" applyFont="1" applyBorder="1" applyAlignment="1">
      <alignment horizontal="left" vertical="justify" wrapText="1"/>
    </xf>
    <xf numFmtId="43" fontId="23" fillId="0" borderId="51" xfId="2" applyFont="1" applyBorder="1" applyAlignment="1">
      <alignment horizontal="left" vertical="justify" wrapText="1"/>
    </xf>
    <xf numFmtId="43" fontId="23" fillId="0" borderId="52" xfId="2" applyFont="1" applyBorder="1" applyAlignment="1">
      <alignment horizontal="right"/>
    </xf>
    <xf numFmtId="43" fontId="23" fillId="0" borderId="39" xfId="2" applyFont="1" applyBorder="1" applyAlignment="1">
      <alignment horizontal="left" vertical="justify" wrapText="1"/>
    </xf>
    <xf numFmtId="43" fontId="23" fillId="0" borderId="24" xfId="2" applyFont="1" applyBorder="1" applyAlignment="1">
      <alignment horizontal="left" vertical="justify" wrapText="1"/>
    </xf>
    <xf numFmtId="165" fontId="17" fillId="0" borderId="46" xfId="0" applyNumberFormat="1" applyFont="1" applyBorder="1" applyAlignment="1">
      <alignment vertical="center" wrapText="1"/>
    </xf>
    <xf numFmtId="165" fontId="10" fillId="0" borderId="40" xfId="0" applyNumberFormat="1" applyFont="1" applyBorder="1" applyAlignment="1">
      <alignment horizontal="right" vertical="center" wrapText="1"/>
    </xf>
    <xf numFmtId="43" fontId="13" fillId="3" borderId="60" xfId="0" applyNumberFormat="1" applyFont="1" applyFill="1" applyBorder="1" applyAlignment="1">
      <alignment horizontal="left" vertical="justify" wrapText="1"/>
    </xf>
    <xf numFmtId="0" fontId="17" fillId="0" borderId="35" xfId="0" applyFont="1" applyBorder="1" applyAlignment="1">
      <alignment horizontal="left" vertical="justify" wrapText="1"/>
    </xf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44" xfId="0" applyFont="1" applyBorder="1" applyAlignment="1">
      <alignment horizontal="left" vertical="justify" wrapText="1"/>
    </xf>
    <xf numFmtId="43" fontId="13" fillId="3" borderId="13" xfId="0" applyNumberFormat="1" applyFont="1" applyFill="1" applyBorder="1" applyAlignment="1">
      <alignment horizontal="left" vertical="justify" wrapText="1"/>
    </xf>
    <xf numFmtId="0" fontId="17" fillId="0" borderId="41" xfId="0" applyFont="1" applyBorder="1" applyAlignment="1">
      <alignment horizontal="left" vertical="justify" wrapText="1"/>
    </xf>
    <xf numFmtId="0" fontId="17" fillId="0" borderId="40" xfId="0" applyFont="1" applyBorder="1" applyAlignment="1">
      <alignment horizontal="left" vertical="justify" wrapText="1"/>
    </xf>
    <xf numFmtId="0" fontId="17" fillId="0" borderId="46" xfId="0" applyFont="1" applyBorder="1" applyAlignment="1">
      <alignment horizontal="left" vertical="justify" wrapText="1"/>
    </xf>
    <xf numFmtId="0" fontId="17" fillId="0" borderId="48" xfId="0" applyFont="1" applyBorder="1" applyAlignment="1">
      <alignment horizontal="left" vertical="justify" wrapText="1"/>
    </xf>
    <xf numFmtId="0" fontId="17" fillId="0" borderId="63" xfId="0" applyFont="1" applyBorder="1" applyAlignment="1">
      <alignment horizontal="left" vertical="justify" wrapText="1"/>
    </xf>
    <xf numFmtId="0" fontId="17" fillId="0" borderId="36" xfId="0" applyFont="1" applyBorder="1" applyAlignment="1">
      <alignment horizontal="left" vertical="justify" wrapText="1"/>
    </xf>
    <xf numFmtId="0" fontId="17" fillId="0" borderId="51" xfId="0" applyFont="1" applyBorder="1" applyAlignment="1">
      <alignment horizontal="left" vertical="justify" wrapText="1"/>
    </xf>
    <xf numFmtId="0" fontId="17" fillId="0" borderId="45" xfId="0" applyFont="1" applyBorder="1" applyAlignment="1">
      <alignment horizontal="left" vertical="justify" wrapText="1"/>
    </xf>
    <xf numFmtId="43" fontId="13" fillId="3" borderId="3" xfId="0" applyNumberFormat="1" applyFont="1" applyFill="1" applyBorder="1" applyAlignment="1">
      <alignment horizontal="left" vertical="justify" wrapText="1"/>
    </xf>
    <xf numFmtId="0" fontId="17" fillId="0" borderId="47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62" xfId="0" applyNumberFormat="1" applyFont="1" applyBorder="1" applyAlignment="1">
      <alignment horizontal="left" vertical="justify" wrapText="1"/>
    </xf>
    <xf numFmtId="164" fontId="13" fillId="0" borderId="40" xfId="0" applyNumberFormat="1" applyFont="1" applyBorder="1" applyAlignment="1">
      <alignment horizontal="left" vertical="justify" wrapText="1"/>
    </xf>
    <xf numFmtId="164" fontId="13" fillId="0" borderId="46" xfId="0" applyNumberFormat="1" applyFont="1" applyBorder="1" applyAlignment="1">
      <alignment horizontal="left" vertical="justify" wrapText="1"/>
    </xf>
    <xf numFmtId="164" fontId="13" fillId="0" borderId="41" xfId="0" applyNumberFormat="1" applyFont="1" applyBorder="1" applyAlignment="1">
      <alignment horizontal="left" vertical="justify" wrapText="1"/>
    </xf>
    <xf numFmtId="164" fontId="13" fillId="0" borderId="48" xfId="0" applyNumberFormat="1" applyFont="1" applyBorder="1" applyAlignment="1">
      <alignment horizontal="left" vertical="justify" wrapText="1"/>
    </xf>
    <xf numFmtId="43" fontId="23" fillId="0" borderId="37" xfId="2" applyFont="1" applyBorder="1" applyAlignment="1">
      <alignment horizontal="left" vertical="justify" wrapText="1"/>
    </xf>
    <xf numFmtId="43" fontId="23" fillId="0" borderId="64" xfId="2" applyFont="1" applyBorder="1" applyAlignment="1">
      <alignment horizontal="left" vertical="justify" wrapText="1"/>
    </xf>
    <xf numFmtId="43" fontId="23" fillId="0" borderId="52" xfId="2" applyFont="1" applyBorder="1" applyAlignment="1">
      <alignment horizontal="left" vertical="justify" wrapText="1"/>
    </xf>
    <xf numFmtId="43" fontId="23" fillId="0" borderId="40" xfId="2" applyFont="1" applyBorder="1" applyAlignment="1">
      <alignment horizontal="left" vertical="justify" wrapText="1"/>
    </xf>
    <xf numFmtId="43" fontId="23" fillId="0" borderId="41" xfId="2" applyFont="1" applyBorder="1" applyAlignment="1">
      <alignment horizontal="left" vertical="justify" wrapText="1"/>
    </xf>
    <xf numFmtId="43" fontId="23" fillId="0" borderId="50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4" fillId="0" borderId="41" xfId="2" applyFont="1" applyBorder="1" applyAlignment="1">
      <alignment horizontal="right"/>
    </xf>
    <xf numFmtId="43" fontId="13" fillId="4" borderId="34" xfId="0" applyNumberFormat="1" applyFont="1" applyFill="1" applyBorder="1" applyAlignment="1">
      <alignment horizontal="left" vertical="justify" wrapText="1"/>
    </xf>
    <xf numFmtId="0" fontId="17" fillId="0" borderId="33" xfId="0" applyFont="1" applyBorder="1" applyAlignment="1">
      <alignment horizontal="left" vertical="justify" wrapText="1"/>
    </xf>
    <xf numFmtId="0" fontId="21" fillId="2" borderId="42" xfId="0" applyFont="1" applyFill="1" applyBorder="1" applyAlignment="1">
      <alignment horizontal="left" vertical="justify" wrapText="1"/>
    </xf>
    <xf numFmtId="43" fontId="13" fillId="2" borderId="34" xfId="1" applyFont="1" applyFill="1" applyBorder="1" applyAlignment="1">
      <alignment horizontal="left" vertical="justify" wrapText="1"/>
    </xf>
    <xf numFmtId="43" fontId="13" fillId="2" borderId="33" xfId="1" applyFont="1" applyFill="1" applyBorder="1" applyAlignment="1">
      <alignment horizontal="left" vertical="justify" wrapText="1"/>
    </xf>
    <xf numFmtId="43" fontId="13" fillId="2" borderId="32" xfId="1" applyFont="1" applyFill="1" applyBorder="1" applyAlignment="1">
      <alignment horizontal="left" vertical="justify" wrapText="1"/>
    </xf>
    <xf numFmtId="43" fontId="13" fillId="5" borderId="9" xfId="0" applyNumberFormat="1" applyFont="1" applyFill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43" fontId="14" fillId="0" borderId="13" xfId="1" applyFont="1" applyBorder="1"/>
    <xf numFmtId="43" fontId="14" fillId="0" borderId="13" xfId="1" applyFont="1" applyBorder="1" applyAlignment="1">
      <alignment horizontal="right" wrapText="1"/>
    </xf>
    <xf numFmtId="43" fontId="30" fillId="0" borderId="37" xfId="2" applyFont="1" applyBorder="1" applyAlignment="1">
      <alignment horizontal="right"/>
    </xf>
    <xf numFmtId="43" fontId="30" fillId="0" borderId="24" xfId="2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7" fillId="4" borderId="33" xfId="0" applyNumberFormat="1" applyFont="1" applyFill="1" applyBorder="1"/>
    <xf numFmtId="43" fontId="15" fillId="0" borderId="33" xfId="2" applyFont="1" applyBorder="1" applyAlignment="1">
      <alignment horizontal="right"/>
    </xf>
    <xf numFmtId="43" fontId="17" fillId="4" borderId="36" xfId="0" applyNumberFormat="1" applyFont="1" applyFill="1" applyBorder="1"/>
    <xf numFmtId="164" fontId="11" fillId="0" borderId="24" xfId="0" applyNumberFormat="1" applyFont="1" applyBorder="1"/>
    <xf numFmtId="43" fontId="14" fillId="0" borderId="38" xfId="1" applyFont="1" applyBorder="1"/>
    <xf numFmtId="43" fontId="15" fillId="0" borderId="51" xfId="2" applyFont="1" applyBorder="1" applyAlignment="1">
      <alignment horizontal="right"/>
    </xf>
    <xf numFmtId="43" fontId="14" fillId="0" borderId="16" xfId="2" applyFont="1" applyBorder="1" applyAlignment="1">
      <alignment horizontal="right"/>
    </xf>
    <xf numFmtId="43" fontId="14" fillId="0" borderId="35" xfId="2" applyFont="1" applyBorder="1" applyAlignment="1">
      <alignment horizontal="right"/>
    </xf>
    <xf numFmtId="43" fontId="14" fillId="0" borderId="65" xfId="2" applyFont="1" applyBorder="1" applyAlignment="1">
      <alignment horizontal="right"/>
    </xf>
    <xf numFmtId="43" fontId="23" fillId="0" borderId="63" xfId="2" applyFont="1" applyBorder="1" applyAlignment="1">
      <alignment horizontal="right"/>
    </xf>
    <xf numFmtId="43" fontId="23" fillId="0" borderId="16" xfId="2" applyFont="1" applyBorder="1" applyAlignment="1">
      <alignment horizontal="right"/>
    </xf>
    <xf numFmtId="165" fontId="17" fillId="0" borderId="35" xfId="0" applyNumberFormat="1" applyFont="1" applyBorder="1" applyAlignment="1">
      <alignment vertical="center" wrapText="1"/>
    </xf>
    <xf numFmtId="43" fontId="22" fillId="0" borderId="64" xfId="2" applyFont="1" applyBorder="1" applyAlignment="1">
      <alignment horizontal="right"/>
    </xf>
    <xf numFmtId="0" fontId="17" fillId="0" borderId="35" xfId="0" applyFont="1" applyBorder="1"/>
    <xf numFmtId="0" fontId="17" fillId="0" borderId="64" xfId="0" applyFont="1" applyBorder="1" applyAlignment="1">
      <alignment wrapText="1"/>
    </xf>
    <xf numFmtId="43" fontId="13" fillId="4" borderId="54" xfId="0" applyNumberFormat="1" applyFont="1" applyFill="1" applyBorder="1"/>
    <xf numFmtId="0" fontId="17" fillId="0" borderId="63" xfId="0" applyFont="1" applyBorder="1"/>
    <xf numFmtId="0" fontId="17" fillId="0" borderId="62" xfId="0" applyFont="1" applyBorder="1"/>
    <xf numFmtId="164" fontId="13" fillId="0" borderId="62" xfId="0" applyNumberFormat="1" applyFont="1" applyBorder="1"/>
    <xf numFmtId="43" fontId="14" fillId="0" borderId="37" xfId="1" applyFont="1" applyBorder="1"/>
    <xf numFmtId="43" fontId="15" fillId="0" borderId="36" xfId="1" applyFont="1" applyBorder="1" applyAlignment="1">
      <alignment horizontal="right"/>
    </xf>
    <xf numFmtId="43" fontId="14" fillId="0" borderId="37" xfId="1" applyFont="1" applyBorder="1" applyAlignment="1">
      <alignment horizontal="right" wrapText="1"/>
    </xf>
    <xf numFmtId="43" fontId="15" fillId="0" borderId="40" xfId="1" applyFont="1" applyBorder="1" applyAlignment="1">
      <alignment horizontal="right"/>
    </xf>
    <xf numFmtId="43" fontId="14" fillId="0" borderId="40" xfId="1" applyFont="1" applyBorder="1" applyAlignment="1">
      <alignment horizontal="right"/>
    </xf>
    <xf numFmtId="43" fontId="30" fillId="0" borderId="43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3" fontId="22" fillId="0" borderId="35" xfId="2" applyFont="1" applyBorder="1" applyAlignment="1">
      <alignment horizontal="right"/>
    </xf>
    <xf numFmtId="43" fontId="22" fillId="0" borderId="39" xfId="2" applyFont="1" applyBorder="1" applyAlignment="1">
      <alignment horizontal="right"/>
    </xf>
    <xf numFmtId="43" fontId="14" fillId="0" borderId="51" xfId="1" applyFont="1" applyBorder="1"/>
    <xf numFmtId="43" fontId="14" fillId="0" borderId="61" xfId="1" applyFont="1" applyBorder="1"/>
    <xf numFmtId="43" fontId="14" fillId="0" borderId="10" xfId="1" applyFont="1" applyBorder="1"/>
    <xf numFmtId="0" fontId="17" fillId="0" borderId="6" xfId="0" applyFont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4" fillId="2" borderId="43" xfId="1" applyFont="1" applyFill="1" applyBorder="1" applyAlignment="1">
      <alignment horizontal="center" vertical="center" wrapText="1"/>
    </xf>
    <xf numFmtId="43" fontId="4" fillId="2" borderId="41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6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16" xfId="0" applyFont="1" applyBorder="1" applyAlignment="1">
      <alignment horizontal="center" vertical="top" wrapText="1" readingOrder="1"/>
    </xf>
    <xf numFmtId="0" fontId="21" fillId="2" borderId="17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/>
    </xf>
    <xf numFmtId="43" fontId="21" fillId="2" borderId="18" xfId="1" applyFont="1" applyFill="1" applyBorder="1" applyAlignment="1">
      <alignment horizontal="center" vertical="center" wrapText="1"/>
    </xf>
    <xf numFmtId="43" fontId="21" fillId="2" borderId="16" xfId="1" applyFont="1" applyFill="1" applyBorder="1" applyAlignment="1">
      <alignment horizontal="center" vertical="center" wrapText="1"/>
    </xf>
    <xf numFmtId="43" fontId="21" fillId="2" borderId="19" xfId="1" applyFont="1" applyFill="1" applyBorder="1" applyAlignment="1">
      <alignment horizontal="center" vertical="center" wrapText="1"/>
    </xf>
    <xf numFmtId="43" fontId="21" fillId="2" borderId="24" xfId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justify" wrapText="1"/>
    </xf>
    <xf numFmtId="43" fontId="14" fillId="0" borderId="51" xfId="2" applyFont="1" applyBorder="1" applyAlignment="1">
      <alignment horizontal="right"/>
    </xf>
    <xf numFmtId="0" fontId="17" fillId="0" borderId="30" xfId="0" applyFont="1" applyBorder="1" applyAlignment="1">
      <alignment horizontal="left" vertical="justify" wrapText="1"/>
    </xf>
    <xf numFmtId="43" fontId="14" fillId="0" borderId="41" xfId="1" applyFont="1" applyBorder="1" applyAlignment="1">
      <alignment horizontal="right"/>
    </xf>
    <xf numFmtId="43" fontId="14" fillId="0" borderId="47" xfId="2" applyFont="1" applyBorder="1" applyAlignment="1">
      <alignment horizontal="right"/>
    </xf>
    <xf numFmtId="43" fontId="14" fillId="0" borderId="41" xfId="2" applyFont="1" applyBorder="1" applyAlignment="1">
      <alignment horizontal="right"/>
    </xf>
    <xf numFmtId="43" fontId="17" fillId="3" borderId="5" xfId="0" applyNumberFormat="1" applyFont="1" applyFill="1" applyBorder="1" applyAlignment="1">
      <alignment horizontal="left" vertical="justify" wrapText="1"/>
    </xf>
    <xf numFmtId="0" fontId="17" fillId="0" borderId="17" xfId="0" applyFont="1" applyBorder="1" applyAlignment="1">
      <alignment horizontal="left" vertical="justify" wrapText="1"/>
    </xf>
    <xf numFmtId="43" fontId="14" fillId="0" borderId="43" xfId="1" applyFont="1" applyBorder="1" applyAlignment="1">
      <alignment horizontal="right"/>
    </xf>
    <xf numFmtId="43" fontId="23" fillId="0" borderId="43" xfId="2" applyFont="1" applyBorder="1" applyAlignment="1">
      <alignment horizontal="right"/>
    </xf>
    <xf numFmtId="0" fontId="17" fillId="0" borderId="54" xfId="0" applyFont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7" fillId="0" borderId="50" xfId="0" applyFont="1" applyBorder="1" applyAlignment="1">
      <alignment horizontal="left" vertical="justify" wrapText="1"/>
    </xf>
    <xf numFmtId="0" fontId="17" fillId="0" borderId="66" xfId="0" applyFont="1" applyBorder="1" applyAlignment="1">
      <alignment horizontal="left" vertical="justify" wrapText="1"/>
    </xf>
    <xf numFmtId="43" fontId="13" fillId="3" borderId="9" xfId="0" applyNumberFormat="1" applyFont="1" applyFill="1" applyBorder="1" applyAlignment="1">
      <alignment horizontal="left" vertical="justify" wrapText="1"/>
    </xf>
    <xf numFmtId="43" fontId="13" fillId="4" borderId="42" xfId="0" applyNumberFormat="1" applyFont="1" applyFill="1" applyBorder="1"/>
    <xf numFmtId="43" fontId="15" fillId="0" borderId="47" xfId="2" applyFont="1" applyBorder="1" applyAlignment="1">
      <alignment horizontal="right"/>
    </xf>
    <xf numFmtId="43" fontId="22" fillId="0" borderId="66" xfId="2" applyFont="1" applyBorder="1" applyAlignment="1">
      <alignment horizontal="right"/>
    </xf>
    <xf numFmtId="165" fontId="17" fillId="0" borderId="67" xfId="0" applyNumberFormat="1" applyFont="1" applyBorder="1" applyAlignment="1">
      <alignment vertical="center" wrapText="1"/>
    </xf>
    <xf numFmtId="43" fontId="17" fillId="3" borderId="60" xfId="0" applyNumberFormat="1" applyFont="1" applyFill="1" applyBorder="1"/>
    <xf numFmtId="0" fontId="21" fillId="6" borderId="30" xfId="0" applyFont="1" applyFill="1" applyBorder="1" applyAlignment="1">
      <alignment horizontal="left" vertical="justify" wrapText="1"/>
    </xf>
    <xf numFmtId="43" fontId="13" fillId="6" borderId="66" xfId="1" applyFont="1" applyFill="1" applyBorder="1"/>
    <xf numFmtId="43" fontId="13" fillId="6" borderId="39" xfId="1" applyFont="1" applyFill="1" applyBorder="1"/>
    <xf numFmtId="43" fontId="13" fillId="6" borderId="54" xfId="1" applyFont="1" applyFill="1" applyBorder="1"/>
    <xf numFmtId="43" fontId="13" fillId="6" borderId="50" xfId="1" applyFont="1" applyFill="1" applyBorder="1"/>
    <xf numFmtId="43" fontId="13" fillId="6" borderId="36" xfId="1" applyFont="1" applyFill="1" applyBorder="1"/>
    <xf numFmtId="43" fontId="13" fillId="6" borderId="68" xfId="1" applyFont="1" applyFill="1" applyBorder="1"/>
    <xf numFmtId="43" fontId="13" fillId="4" borderId="55" xfId="0" applyNumberFormat="1" applyFont="1" applyFill="1" applyBorder="1"/>
    <xf numFmtId="164" fontId="17" fillId="0" borderId="66" xfId="0" applyNumberFormat="1" applyFont="1" applyBorder="1"/>
    <xf numFmtId="0" fontId="17" fillId="0" borderId="39" xfId="0" applyFont="1" applyBorder="1"/>
    <xf numFmtId="0" fontId="17" fillId="0" borderId="54" xfId="0" applyFont="1" applyBorder="1"/>
    <xf numFmtId="0" fontId="17" fillId="0" borderId="66" xfId="0" applyFont="1" applyBorder="1"/>
    <xf numFmtId="0" fontId="17" fillId="0" borderId="50" xfId="0" applyFont="1" applyBorder="1"/>
    <xf numFmtId="43" fontId="17" fillId="3" borderId="9" xfId="0" applyNumberFormat="1" applyFont="1" applyFill="1" applyBorder="1"/>
    <xf numFmtId="43" fontId="14" fillId="0" borderId="36" xfId="1" applyFont="1" applyBorder="1"/>
    <xf numFmtId="0" fontId="0" fillId="3" borderId="69" xfId="0" applyFill="1" applyBorder="1"/>
    <xf numFmtId="0" fontId="0" fillId="3" borderId="70" xfId="0" applyFill="1" applyBorder="1"/>
    <xf numFmtId="0" fontId="0" fillId="3" borderId="6" xfId="0" applyFill="1" applyBorder="1"/>
    <xf numFmtId="0" fontId="10" fillId="0" borderId="4" xfId="0" applyFont="1" applyBorder="1"/>
    <xf numFmtId="43" fontId="15" fillId="0" borderId="5" xfId="2" applyFont="1" applyBorder="1" applyAlignment="1">
      <alignment horizontal="right"/>
    </xf>
    <xf numFmtId="0" fontId="18" fillId="2" borderId="28" xfId="0" applyFont="1" applyFill="1" applyBorder="1" applyAlignment="1">
      <alignment vertical="center"/>
    </xf>
    <xf numFmtId="43" fontId="13" fillId="2" borderId="39" xfId="1" applyFont="1" applyFill="1" applyBorder="1"/>
    <xf numFmtId="43" fontId="13" fillId="2" borderId="60" xfId="1" applyFont="1" applyFill="1" applyBorder="1"/>
    <xf numFmtId="0" fontId="10" fillId="0" borderId="28" xfId="0" applyFont="1" applyBorder="1" applyAlignment="1">
      <alignment horizontal="left" indent="2"/>
    </xf>
    <xf numFmtId="43" fontId="15" fillId="0" borderId="60" xfId="2" applyFont="1" applyBorder="1" applyAlignment="1">
      <alignment horizontal="righ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2981325</xdr:colOff>
      <xdr:row>0</xdr:row>
      <xdr:rowOff>171450</xdr:rowOff>
    </xdr:from>
    <xdr:to>
      <xdr:col>1</xdr:col>
      <xdr:colOff>95250</xdr:colOff>
      <xdr:row>3</xdr:row>
      <xdr:rowOff>238125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71450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919914</xdr:colOff>
      <xdr:row>0</xdr:row>
      <xdr:rowOff>20052</xdr:rowOff>
    </xdr:from>
    <xdr:to>
      <xdr:col>7</xdr:col>
      <xdr:colOff>954505</xdr:colOff>
      <xdr:row>3</xdr:row>
      <xdr:rowOff>58152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5809" y="20052"/>
          <a:ext cx="2390775" cy="780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7"/>
  <sheetViews>
    <sheetView showGridLines="0" topLeftCell="A55" workbookViewId="0">
      <selection activeCell="G10" sqref="G10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20.140625" customWidth="1"/>
  </cols>
  <sheetData>
    <row r="4" spans="1:14" ht="28.5" customHeight="1" x14ac:dyDescent="0.25">
      <c r="A4" s="242"/>
      <c r="B4" s="243"/>
      <c r="C4" s="24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5.5" customHeight="1" x14ac:dyDescent="0.25">
      <c r="A5" s="244" t="s">
        <v>0</v>
      </c>
      <c r="B5" s="245"/>
      <c r="C5" s="245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246" t="s">
        <v>1</v>
      </c>
      <c r="B6" s="247"/>
      <c r="C6" s="247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customHeight="1" x14ac:dyDescent="0.25">
      <c r="A7" s="248" t="s">
        <v>2</v>
      </c>
      <c r="B7" s="249"/>
      <c r="C7" s="249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customHeight="1" x14ac:dyDescent="0.25">
      <c r="A8" s="248" t="s">
        <v>3</v>
      </c>
      <c r="B8" s="249"/>
      <c r="C8" s="249"/>
      <c r="D8" s="5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thickBot="1" x14ac:dyDescent="0.3"/>
    <row r="10" spans="1:14" ht="15" customHeight="1" x14ac:dyDescent="0.25">
      <c r="A10" s="236" t="s">
        <v>4</v>
      </c>
      <c r="B10" s="238" t="s">
        <v>5</v>
      </c>
      <c r="C10" s="240" t="s">
        <v>6</v>
      </c>
      <c r="D10" s="6"/>
    </row>
    <row r="11" spans="1:14" ht="23.25" customHeight="1" thickBot="1" x14ac:dyDescent="0.3">
      <c r="A11" s="237"/>
      <c r="B11" s="239"/>
      <c r="C11" s="241"/>
      <c r="D11" s="6"/>
    </row>
    <row r="12" spans="1:14" ht="15.75" thickBot="1" x14ac:dyDescent="0.3">
      <c r="A12" s="7" t="s">
        <v>7</v>
      </c>
      <c r="B12" s="207"/>
      <c r="C12" s="8"/>
      <c r="D12" s="6"/>
    </row>
    <row r="13" spans="1:14" ht="16.5" thickBot="1" x14ac:dyDescent="0.3">
      <c r="A13" s="9" t="s">
        <v>8</v>
      </c>
      <c r="B13" s="51">
        <f>SUM(B14:B17)</f>
        <v>4572019166</v>
      </c>
      <c r="C13" s="10">
        <f>SUM(C14:C17)</f>
        <v>0</v>
      </c>
      <c r="D13" s="6"/>
    </row>
    <row r="14" spans="1:14" x14ac:dyDescent="0.25">
      <c r="A14" s="300" t="s">
        <v>9</v>
      </c>
      <c r="B14" s="199">
        <v>3505372839</v>
      </c>
      <c r="C14" s="12"/>
      <c r="D14" s="6"/>
    </row>
    <row r="15" spans="1:14" x14ac:dyDescent="0.25">
      <c r="A15" s="301" t="s">
        <v>10</v>
      </c>
      <c r="B15" s="199">
        <v>546867391</v>
      </c>
      <c r="C15" s="199">
        <v>25233000</v>
      </c>
      <c r="D15" s="6"/>
    </row>
    <row r="16" spans="1:14" x14ac:dyDescent="0.25">
      <c r="A16" s="302" t="s">
        <v>138</v>
      </c>
      <c r="B16" s="199">
        <v>75000000</v>
      </c>
      <c r="C16" s="199"/>
      <c r="D16" s="6"/>
    </row>
    <row r="17" spans="1:8" ht="15.75" thickBot="1" x14ac:dyDescent="0.3">
      <c r="A17" s="15" t="s">
        <v>11</v>
      </c>
      <c r="B17" s="199">
        <v>444778936</v>
      </c>
      <c r="C17" s="199">
        <v>-25233000</v>
      </c>
      <c r="D17" s="6"/>
    </row>
    <row r="18" spans="1:8" ht="16.5" thickBot="1" x14ac:dyDescent="0.3">
      <c r="A18" s="9" t="s">
        <v>12</v>
      </c>
      <c r="B18" s="51">
        <f>SUM(B19:B27)</f>
        <v>1479289860</v>
      </c>
      <c r="C18" s="10">
        <f>SUM(C19:C27)</f>
        <v>110000000</v>
      </c>
      <c r="D18" s="6"/>
    </row>
    <row r="19" spans="1:8" x14ac:dyDescent="0.25">
      <c r="A19" s="11" t="s">
        <v>13</v>
      </c>
      <c r="B19" s="199">
        <v>295407533</v>
      </c>
      <c r="C19" s="12"/>
      <c r="D19" s="6"/>
    </row>
    <row r="20" spans="1:8" x14ac:dyDescent="0.25">
      <c r="A20" s="13" t="s">
        <v>14</v>
      </c>
      <c r="B20" s="199">
        <v>30310160</v>
      </c>
      <c r="C20" s="14"/>
      <c r="D20" s="6"/>
    </row>
    <row r="21" spans="1:8" x14ac:dyDescent="0.25">
      <c r="A21" s="13" t="s">
        <v>15</v>
      </c>
      <c r="B21" s="199">
        <v>79750494</v>
      </c>
      <c r="C21" s="14"/>
      <c r="D21" s="6"/>
    </row>
    <row r="22" spans="1:8" x14ac:dyDescent="0.25">
      <c r="A22" s="13" t="s">
        <v>16</v>
      </c>
      <c r="B22" s="199">
        <v>68700000</v>
      </c>
      <c r="C22" s="14"/>
      <c r="D22" s="6"/>
    </row>
    <row r="23" spans="1:8" x14ac:dyDescent="0.25">
      <c r="A23" s="13" t="s">
        <v>17</v>
      </c>
      <c r="B23" s="199">
        <v>88000488</v>
      </c>
      <c r="C23" s="14"/>
    </row>
    <row r="24" spans="1:8" x14ac:dyDescent="0.25">
      <c r="A24" s="13" t="s">
        <v>18</v>
      </c>
      <c r="B24" s="199">
        <v>264000807</v>
      </c>
      <c r="C24" s="14"/>
    </row>
    <row r="25" spans="1:8" ht="26.25" x14ac:dyDescent="0.25">
      <c r="A25" s="17" t="s">
        <v>19</v>
      </c>
      <c r="B25" s="199">
        <v>130029861</v>
      </c>
      <c r="C25" s="200">
        <v>120000000</v>
      </c>
      <c r="G25" s="18"/>
      <c r="H25" s="18"/>
    </row>
    <row r="26" spans="1:8" x14ac:dyDescent="0.25">
      <c r="A26" s="13" t="s">
        <v>20</v>
      </c>
      <c r="B26" s="199">
        <v>455951517</v>
      </c>
      <c r="C26" s="200">
        <v>-10000000</v>
      </c>
    </row>
    <row r="27" spans="1:8" ht="15.75" thickBot="1" x14ac:dyDescent="0.3">
      <c r="A27" s="15" t="s">
        <v>21</v>
      </c>
      <c r="B27" s="199">
        <v>67139000</v>
      </c>
      <c r="C27" s="16"/>
    </row>
    <row r="28" spans="1:8" ht="16.5" thickBot="1" x14ac:dyDescent="0.3">
      <c r="A28" s="9" t="s">
        <v>22</v>
      </c>
      <c r="B28" s="51">
        <f>SUM(B29:B37)</f>
        <v>1085609100</v>
      </c>
      <c r="C28" s="10">
        <f>SUM(C29:C37)</f>
        <v>-40000000</v>
      </c>
    </row>
    <row r="29" spans="1:8" x14ac:dyDescent="0.25">
      <c r="A29" s="11" t="s">
        <v>23</v>
      </c>
      <c r="B29" s="199">
        <v>70075000</v>
      </c>
      <c r="C29" s="12"/>
    </row>
    <row r="30" spans="1:8" x14ac:dyDescent="0.25">
      <c r="A30" s="13" t="s">
        <v>24</v>
      </c>
      <c r="B30" s="199">
        <v>4440000</v>
      </c>
      <c r="C30" s="14"/>
    </row>
    <row r="31" spans="1:8" x14ac:dyDescent="0.25">
      <c r="A31" s="13" t="s">
        <v>25</v>
      </c>
      <c r="B31" s="199">
        <v>6140000</v>
      </c>
      <c r="C31" s="14"/>
    </row>
    <row r="32" spans="1:8" x14ac:dyDescent="0.25">
      <c r="A32" s="13" t="s">
        <v>26</v>
      </c>
      <c r="B32" s="199">
        <v>8000000</v>
      </c>
      <c r="C32" s="14"/>
    </row>
    <row r="33" spans="1:3" x14ac:dyDescent="0.25">
      <c r="A33" s="13" t="s">
        <v>27</v>
      </c>
      <c r="B33" s="199">
        <v>6192394</v>
      </c>
      <c r="C33" s="14"/>
    </row>
    <row r="34" spans="1:3" x14ac:dyDescent="0.25">
      <c r="A34" s="13" t="s">
        <v>28</v>
      </c>
      <c r="B34" s="199">
        <v>17214080</v>
      </c>
      <c r="C34" s="14"/>
    </row>
    <row r="35" spans="1:3" x14ac:dyDescent="0.25">
      <c r="A35" s="13" t="s">
        <v>29</v>
      </c>
      <c r="B35" s="199">
        <v>411636940</v>
      </c>
      <c r="C35" s="14"/>
    </row>
    <row r="36" spans="1:3" x14ac:dyDescent="0.25">
      <c r="A36" s="17" t="s">
        <v>30</v>
      </c>
      <c r="B36" s="199">
        <v>5000000</v>
      </c>
      <c r="C36" s="14"/>
    </row>
    <row r="37" spans="1:3" ht="15.75" thickBot="1" x14ac:dyDescent="0.3">
      <c r="A37" s="15" t="s">
        <v>31</v>
      </c>
      <c r="B37" s="199">
        <v>556910686</v>
      </c>
      <c r="C37" s="21">
        <v>-40000000</v>
      </c>
    </row>
    <row r="38" spans="1:3" ht="16.5" thickBot="1" x14ac:dyDescent="0.3">
      <c r="A38" s="9" t="s">
        <v>32</v>
      </c>
      <c r="B38" s="51">
        <f>SUM(B39:B45)</f>
        <v>6230061139</v>
      </c>
      <c r="C38" s="10">
        <f>SUM(C39:C45)</f>
        <v>0</v>
      </c>
    </row>
    <row r="39" spans="1:3" x14ac:dyDescent="0.25">
      <c r="A39" s="11" t="s">
        <v>33</v>
      </c>
      <c r="B39" s="199">
        <v>170681887</v>
      </c>
      <c r="C39" s="19"/>
    </row>
    <row r="40" spans="1:3" x14ac:dyDescent="0.25">
      <c r="A40" s="13" t="s">
        <v>34</v>
      </c>
      <c r="B40" s="199">
        <v>4404764911</v>
      </c>
      <c r="C40" s="20"/>
    </row>
    <row r="41" spans="1:3" x14ac:dyDescent="0.25">
      <c r="A41" s="13" t="s">
        <v>35</v>
      </c>
      <c r="B41" s="199">
        <v>1264612088</v>
      </c>
      <c r="C41" s="20"/>
    </row>
    <row r="42" spans="1:3" x14ac:dyDescent="0.25">
      <c r="A42" s="13" t="s">
        <v>36</v>
      </c>
      <c r="B42" s="199">
        <v>250002253</v>
      </c>
      <c r="C42" s="20">
        <v>0</v>
      </c>
    </row>
    <row r="43" spans="1:3" x14ac:dyDescent="0.25">
      <c r="A43" s="13" t="s">
        <v>37</v>
      </c>
      <c r="B43" s="199"/>
      <c r="C43" s="20">
        <v>0</v>
      </c>
    </row>
    <row r="44" spans="1:3" x14ac:dyDescent="0.25">
      <c r="A44" s="13" t="s">
        <v>38</v>
      </c>
      <c r="B44" s="199">
        <v>40000000</v>
      </c>
      <c r="C44" s="20"/>
    </row>
    <row r="45" spans="1:3" ht="15.75" thickBot="1" x14ac:dyDescent="0.3">
      <c r="A45" s="15" t="s">
        <v>39</v>
      </c>
      <c r="B45" s="199">
        <v>100000000</v>
      </c>
      <c r="C45" s="21"/>
    </row>
    <row r="46" spans="1:3" ht="16.5" thickBot="1" x14ac:dyDescent="0.3">
      <c r="A46" s="9" t="s">
        <v>40</v>
      </c>
      <c r="B46" s="51">
        <f>SUM(B47:B50)</f>
        <v>2205963805</v>
      </c>
      <c r="C46" s="10">
        <f>SUM(C47:C50)</f>
        <v>0</v>
      </c>
    </row>
    <row r="47" spans="1:3" x14ac:dyDescent="0.25">
      <c r="A47" s="22" t="s">
        <v>41</v>
      </c>
      <c r="B47" s="59">
        <v>0</v>
      </c>
      <c r="C47" s="23"/>
    </row>
    <row r="48" spans="1:3" x14ac:dyDescent="0.25">
      <c r="A48" s="24" t="s">
        <v>42</v>
      </c>
      <c r="B48" s="199">
        <v>123333805</v>
      </c>
      <c r="C48" s="20">
        <v>0</v>
      </c>
    </row>
    <row r="49" spans="1:3" x14ac:dyDescent="0.25">
      <c r="A49" s="13" t="s">
        <v>43</v>
      </c>
      <c r="B49" s="199">
        <v>2082630000</v>
      </c>
      <c r="C49" s="25"/>
    </row>
    <row r="50" spans="1:3" ht="15.75" thickBot="1" x14ac:dyDescent="0.3">
      <c r="A50" s="15" t="s">
        <v>44</v>
      </c>
      <c r="B50" s="71">
        <v>0</v>
      </c>
      <c r="C50" s="26">
        <v>0</v>
      </c>
    </row>
    <row r="51" spans="1:3" ht="16.5" thickBot="1" x14ac:dyDescent="0.3">
      <c r="A51" s="9" t="s">
        <v>45</v>
      </c>
      <c r="B51" s="51">
        <f>SUM(B52:B60)</f>
        <v>746770000</v>
      </c>
      <c r="C51" s="10">
        <f>SUM(C52:C60)</f>
        <v>-70000000</v>
      </c>
    </row>
    <row r="52" spans="1:3" x14ac:dyDescent="0.25">
      <c r="A52" s="11" t="s">
        <v>46</v>
      </c>
      <c r="B52" s="199">
        <v>119495000</v>
      </c>
      <c r="C52" s="19"/>
    </row>
    <row r="53" spans="1:3" x14ac:dyDescent="0.25">
      <c r="A53" s="13" t="s">
        <v>47</v>
      </c>
      <c r="B53" s="199">
        <v>7355000</v>
      </c>
      <c r="C53" s="20"/>
    </row>
    <row r="54" spans="1:3" x14ac:dyDescent="0.25">
      <c r="A54" s="13" t="s">
        <v>48</v>
      </c>
      <c r="B54" s="199">
        <v>92500000</v>
      </c>
      <c r="C54" s="20"/>
    </row>
    <row r="55" spans="1:3" x14ac:dyDescent="0.25">
      <c r="A55" s="13" t="s">
        <v>49</v>
      </c>
      <c r="B55" s="199">
        <v>10910000</v>
      </c>
      <c r="C55" s="20"/>
    </row>
    <row r="56" spans="1:3" x14ac:dyDescent="0.25">
      <c r="A56" s="13" t="s">
        <v>50</v>
      </c>
      <c r="B56" s="199">
        <v>63560000</v>
      </c>
      <c r="C56" s="20">
        <v>-25000000</v>
      </c>
    </row>
    <row r="57" spans="1:3" x14ac:dyDescent="0.25">
      <c r="A57" s="24" t="s">
        <v>51</v>
      </c>
      <c r="B57" s="199"/>
      <c r="C57" s="20"/>
    </row>
    <row r="58" spans="1:3" x14ac:dyDescent="0.25">
      <c r="A58" s="13" t="s">
        <v>52</v>
      </c>
      <c r="B58" s="199">
        <v>443950000</v>
      </c>
      <c r="C58" s="20">
        <v>-45000000</v>
      </c>
    </row>
    <row r="59" spans="1:3" x14ac:dyDescent="0.25">
      <c r="A59" s="13" t="s">
        <v>53</v>
      </c>
      <c r="B59" s="199">
        <v>9000000</v>
      </c>
      <c r="C59" s="20"/>
    </row>
    <row r="60" spans="1:3" ht="15.75" thickBot="1" x14ac:dyDescent="0.3">
      <c r="A60" s="303" t="s">
        <v>54</v>
      </c>
      <c r="B60" s="72">
        <v>0</v>
      </c>
      <c r="C60" s="304">
        <v>0</v>
      </c>
    </row>
    <row r="61" spans="1:3" ht="16.5" thickBot="1" x14ac:dyDescent="0.3">
      <c r="A61" s="9" t="s">
        <v>55</v>
      </c>
      <c r="B61" s="51">
        <f>SUM(B62:B65)</f>
        <v>943796129</v>
      </c>
      <c r="C61" s="10">
        <f>SUM(C62:C65)</f>
        <v>0</v>
      </c>
    </row>
    <row r="62" spans="1:3" x14ac:dyDescent="0.25">
      <c r="A62" s="27" t="s">
        <v>56</v>
      </c>
      <c r="B62" s="199">
        <v>133540000</v>
      </c>
      <c r="C62" s="19"/>
    </row>
    <row r="63" spans="1:3" x14ac:dyDescent="0.25">
      <c r="A63" s="28" t="s">
        <v>57</v>
      </c>
      <c r="B63" s="199">
        <v>810256129</v>
      </c>
      <c r="C63" s="20"/>
    </row>
    <row r="64" spans="1:3" x14ac:dyDescent="0.25">
      <c r="A64" s="28" t="s">
        <v>58</v>
      </c>
      <c r="B64" s="64">
        <v>0</v>
      </c>
      <c r="C64" s="25"/>
    </row>
    <row r="65" spans="1:3" ht="27" thickBot="1" x14ac:dyDescent="0.3">
      <c r="A65" s="29" t="s">
        <v>59</v>
      </c>
      <c r="B65" s="71">
        <v>0</v>
      </c>
      <c r="C65" s="19">
        <v>0</v>
      </c>
    </row>
    <row r="66" spans="1:3" ht="16.5" thickBot="1" x14ac:dyDescent="0.3">
      <c r="A66" s="9" t="s">
        <v>60</v>
      </c>
      <c r="B66" s="204">
        <f>SUM(B67:B68)</f>
        <v>0</v>
      </c>
      <c r="C66" s="30">
        <f>SUM(C67:C68)</f>
        <v>0</v>
      </c>
    </row>
    <row r="67" spans="1:3" x14ac:dyDescent="0.25">
      <c r="A67" s="27" t="s">
        <v>61</v>
      </c>
      <c r="B67" s="59">
        <v>0</v>
      </c>
      <c r="C67" s="23">
        <v>0</v>
      </c>
    </row>
    <row r="68" spans="1:3" ht="15.75" thickBot="1" x14ac:dyDescent="0.3">
      <c r="A68" s="31" t="s">
        <v>62</v>
      </c>
      <c r="B68" s="71">
        <v>0</v>
      </c>
      <c r="C68" s="26">
        <v>0</v>
      </c>
    </row>
    <row r="69" spans="1:3" ht="16.5" thickBot="1" x14ac:dyDescent="0.3">
      <c r="A69" s="9" t="s">
        <v>63</v>
      </c>
      <c r="B69" s="204">
        <f>SUM(B70:B72)</f>
        <v>0</v>
      </c>
      <c r="C69" s="30">
        <f>SUM(C70:C72)</f>
        <v>0</v>
      </c>
    </row>
    <row r="70" spans="1:3" x14ac:dyDescent="0.25">
      <c r="A70" s="27" t="s">
        <v>64</v>
      </c>
      <c r="B70" s="59">
        <v>0</v>
      </c>
      <c r="C70" s="23">
        <v>0</v>
      </c>
    </row>
    <row r="71" spans="1:3" x14ac:dyDescent="0.25">
      <c r="A71" s="28" t="s">
        <v>65</v>
      </c>
      <c r="B71" s="64">
        <v>0</v>
      </c>
      <c r="C71" s="25">
        <v>0</v>
      </c>
    </row>
    <row r="72" spans="1:3" ht="15.75" thickBot="1" x14ac:dyDescent="0.3">
      <c r="A72" s="31" t="s">
        <v>66</v>
      </c>
      <c r="B72" s="71">
        <v>0</v>
      </c>
      <c r="C72" s="26">
        <v>0</v>
      </c>
    </row>
    <row r="73" spans="1:3" ht="15.75" thickBot="1" x14ac:dyDescent="0.3">
      <c r="A73" s="32" t="s">
        <v>67</v>
      </c>
      <c r="B73" s="205">
        <v>0</v>
      </c>
      <c r="C73" s="33">
        <v>0</v>
      </c>
    </row>
    <row r="74" spans="1:3" ht="15.75" x14ac:dyDescent="0.25">
      <c r="A74" s="34" t="s">
        <v>68</v>
      </c>
      <c r="B74" s="206">
        <f>+B75+B76</f>
        <v>0</v>
      </c>
      <c r="C74" s="35">
        <f>SUM(C75:C76)</f>
        <v>0</v>
      </c>
    </row>
    <row r="75" spans="1:3" x14ac:dyDescent="0.25">
      <c r="A75" s="28" t="s">
        <v>69</v>
      </c>
      <c r="B75" s="64">
        <v>0</v>
      </c>
      <c r="C75" s="25">
        <v>0</v>
      </c>
    </row>
    <row r="76" spans="1:3" ht="15.75" thickBot="1" x14ac:dyDescent="0.3">
      <c r="A76" s="31" t="s">
        <v>70</v>
      </c>
      <c r="B76" s="71">
        <v>0</v>
      </c>
      <c r="C76" s="26">
        <v>0</v>
      </c>
    </row>
    <row r="77" spans="1:3" ht="16.5" thickBot="1" x14ac:dyDescent="0.3">
      <c r="A77" s="9" t="s">
        <v>71</v>
      </c>
      <c r="B77" s="204">
        <f>SUM(B78:B79)</f>
        <v>0</v>
      </c>
      <c r="C77" s="10">
        <f>SUM(C78:C79)</f>
        <v>0</v>
      </c>
    </row>
    <row r="78" spans="1:3" x14ac:dyDescent="0.25">
      <c r="A78" s="27" t="s">
        <v>72</v>
      </c>
      <c r="B78" s="59">
        <v>0</v>
      </c>
      <c r="C78" s="23"/>
    </row>
    <row r="79" spans="1:3" ht="15.75" thickBot="1" x14ac:dyDescent="0.3">
      <c r="A79" s="31" t="s">
        <v>73</v>
      </c>
      <c r="B79" s="71">
        <v>0</v>
      </c>
      <c r="C79" s="26">
        <v>0</v>
      </c>
    </row>
    <row r="80" spans="1:3" ht="16.5" thickBot="1" x14ac:dyDescent="0.3">
      <c r="A80" s="9" t="s">
        <v>74</v>
      </c>
      <c r="B80" s="204"/>
      <c r="C80" s="30"/>
    </row>
    <row r="81" spans="1:3" ht="15.75" thickBot="1" x14ac:dyDescent="0.3">
      <c r="A81" s="308" t="s">
        <v>75</v>
      </c>
      <c r="B81" s="69">
        <v>0</v>
      </c>
      <c r="C81" s="309">
        <v>0</v>
      </c>
    </row>
    <row r="82" spans="1:3" ht="16.5" thickBot="1" x14ac:dyDescent="0.3">
      <c r="A82" s="305" t="s">
        <v>76</v>
      </c>
      <c r="B82" s="306">
        <f>+B13+B18+B28+B38+B46+B51+B61+B66+B74+B77</f>
        <v>17263509199</v>
      </c>
      <c r="C82" s="307">
        <f>+C13+C18+C28+C38+C46+C51+C61+C66+C74+C77+C80</f>
        <v>0</v>
      </c>
    </row>
    <row r="83" spans="1:3" x14ac:dyDescent="0.25">
      <c r="A83" s="36" t="s">
        <v>77</v>
      </c>
    </row>
    <row r="84" spans="1:3" x14ac:dyDescent="0.25">
      <c r="A84" s="37"/>
    </row>
    <row r="85" spans="1:3" x14ac:dyDescent="0.25">
      <c r="A85" s="38" t="s">
        <v>78</v>
      </c>
    </row>
    <row r="86" spans="1:3" ht="30" x14ac:dyDescent="0.25">
      <c r="A86" s="39" t="s">
        <v>79</v>
      </c>
    </row>
    <row r="87" spans="1:3" x14ac:dyDescent="0.25">
      <c r="A87" s="40"/>
    </row>
  </sheetData>
  <mergeCells count="8">
    <mergeCell ref="A10:A11"/>
    <mergeCell ref="B10:B11"/>
    <mergeCell ref="C10:C11"/>
    <mergeCell ref="A4:C4"/>
    <mergeCell ref="A5:C5"/>
    <mergeCell ref="A6:C6"/>
    <mergeCell ref="A7:C7"/>
    <mergeCell ref="A8:C8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6"/>
  <sheetViews>
    <sheetView showGridLines="0" zoomScale="95" zoomScaleNormal="95" workbookViewId="0">
      <selection sqref="A1:P88"/>
    </sheetView>
  </sheetViews>
  <sheetFormatPr baseColWidth="10" defaultColWidth="11.42578125" defaultRowHeight="15" x14ac:dyDescent="0.25"/>
  <cols>
    <col min="1" max="1" width="68.42578125" customWidth="1"/>
    <col min="2" max="3" width="21.42578125" customWidth="1"/>
    <col min="4" max="4" width="19.85546875" customWidth="1"/>
    <col min="5" max="5" width="16.7109375" customWidth="1"/>
    <col min="6" max="6" width="18.28515625" customWidth="1"/>
    <col min="7" max="7" width="17" customWidth="1"/>
    <col min="8" max="8" width="17.85546875" customWidth="1"/>
    <col min="9" max="9" width="17.42578125" customWidth="1"/>
    <col min="10" max="10" width="16.85546875" customWidth="1"/>
    <col min="11" max="11" width="20" customWidth="1"/>
    <col min="12" max="12" width="19.42578125" customWidth="1"/>
    <col min="13" max="13" width="18" customWidth="1"/>
    <col min="14" max="14" width="17.7109375" customWidth="1"/>
    <col min="15" max="15" width="19.28515625" customWidth="1"/>
    <col min="16" max="16" width="22.42578125" customWidth="1"/>
    <col min="17" max="17" width="11.42578125" customWidth="1"/>
  </cols>
  <sheetData>
    <row r="3" spans="1:20" ht="28.5" customHeight="1" x14ac:dyDescent="0.25">
      <c r="A3" s="242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20" ht="27.75" customHeight="1" x14ac:dyDescent="0.25">
      <c r="A4" s="252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20" ht="15.75" x14ac:dyDescent="0.25">
      <c r="A5" s="246" t="s">
        <v>80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</row>
    <row r="6" spans="1:20" ht="15.75" customHeight="1" x14ac:dyDescent="0.25">
      <c r="A6" s="248" t="s">
        <v>81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5"/>
    </row>
    <row r="7" spans="1:20" ht="15.75" customHeight="1" x14ac:dyDescent="0.25">
      <c r="A7" s="249" t="s">
        <v>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</row>
    <row r="8" spans="1:20" ht="16.5" thickBot="1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5.5" customHeight="1" x14ac:dyDescent="0.25">
      <c r="A9" s="256" t="s">
        <v>4</v>
      </c>
      <c r="B9" s="258" t="s">
        <v>5</v>
      </c>
      <c r="C9" s="260" t="s">
        <v>6</v>
      </c>
      <c r="D9" s="262" t="s">
        <v>82</v>
      </c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4"/>
      <c r="Q9" s="41"/>
      <c r="R9" s="41"/>
      <c r="S9" s="41"/>
      <c r="T9" s="41"/>
    </row>
    <row r="10" spans="1:20" ht="15.75" x14ac:dyDescent="0.25">
      <c r="A10" s="257"/>
      <c r="B10" s="259"/>
      <c r="C10" s="261"/>
      <c r="D10" s="42" t="s">
        <v>83</v>
      </c>
      <c r="E10" s="43" t="s">
        <v>84</v>
      </c>
      <c r="F10" s="43" t="s">
        <v>85</v>
      </c>
      <c r="G10" s="43" t="s">
        <v>86</v>
      </c>
      <c r="H10" s="43" t="s">
        <v>87</v>
      </c>
      <c r="I10" s="43" t="s">
        <v>88</v>
      </c>
      <c r="J10" s="43" t="s">
        <v>89</v>
      </c>
      <c r="K10" s="43" t="s">
        <v>90</v>
      </c>
      <c r="L10" s="43" t="s">
        <v>91</v>
      </c>
      <c r="M10" s="43" t="s">
        <v>92</v>
      </c>
      <c r="N10" s="43" t="s">
        <v>93</v>
      </c>
      <c r="O10" s="43" t="s">
        <v>94</v>
      </c>
      <c r="P10" s="44" t="s">
        <v>95</v>
      </c>
      <c r="Q10" s="41"/>
      <c r="R10" s="41"/>
      <c r="S10" s="41"/>
      <c r="T10" s="41"/>
    </row>
    <row r="11" spans="1:20" ht="16.5" thickBot="1" x14ac:dyDescent="0.3">
      <c r="A11" s="45" t="s">
        <v>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41"/>
      <c r="R11" s="41"/>
      <c r="S11" s="41"/>
      <c r="T11" s="41"/>
    </row>
    <row r="12" spans="1:20" ht="16.5" thickBot="1" x14ac:dyDescent="0.3">
      <c r="A12" s="74" t="s">
        <v>8</v>
      </c>
      <c r="B12" s="52">
        <f>SUM(B13:B16)</f>
        <v>4572019166</v>
      </c>
      <c r="C12" s="51">
        <f>SUM(C13:C16)</f>
        <v>0</v>
      </c>
      <c r="D12" s="51">
        <f>SUM(D13:D16)</f>
        <v>297203097.19</v>
      </c>
      <c r="E12" s="49">
        <f t="shared" ref="E12:O12" si="0">SUM(E13:E16)</f>
        <v>0</v>
      </c>
      <c r="F12" s="52">
        <f t="shared" si="0"/>
        <v>0</v>
      </c>
      <c r="G12" s="51">
        <f t="shared" si="0"/>
        <v>0</v>
      </c>
      <c r="H12" s="51">
        <f t="shared" si="0"/>
        <v>0</v>
      </c>
      <c r="I12" s="49">
        <f t="shared" si="0"/>
        <v>0</v>
      </c>
      <c r="J12" s="49">
        <f t="shared" si="0"/>
        <v>0</v>
      </c>
      <c r="K12" s="52">
        <f t="shared" si="0"/>
        <v>0</v>
      </c>
      <c r="L12" s="51">
        <f t="shared" si="0"/>
        <v>0</v>
      </c>
      <c r="M12" s="51">
        <f t="shared" si="0"/>
        <v>0</v>
      </c>
      <c r="N12" s="51">
        <f t="shared" si="0"/>
        <v>0</v>
      </c>
      <c r="O12" s="49">
        <f t="shared" si="0"/>
        <v>0</v>
      </c>
      <c r="P12" s="10">
        <f t="shared" ref="P12:P36" si="1">SUM(D12:O12)</f>
        <v>297203097.19</v>
      </c>
      <c r="Q12" s="41"/>
      <c r="R12" s="41"/>
      <c r="S12" s="41"/>
      <c r="T12" s="41"/>
    </row>
    <row r="13" spans="1:20" ht="15.75" x14ac:dyDescent="0.25">
      <c r="A13" s="53" t="s">
        <v>96</v>
      </c>
      <c r="B13" s="208">
        <v>3505372839</v>
      </c>
      <c r="C13" s="224"/>
      <c r="D13" s="223">
        <v>258796262.62</v>
      </c>
      <c r="E13" s="210"/>
      <c r="F13" s="55"/>
      <c r="G13" s="56"/>
      <c r="H13" s="57"/>
      <c r="I13" s="56"/>
      <c r="J13" s="58"/>
      <c r="K13" s="96"/>
      <c r="L13" s="59"/>
      <c r="M13" s="59"/>
      <c r="N13" s="59"/>
      <c r="O13" s="82"/>
      <c r="P13" s="60">
        <f t="shared" si="1"/>
        <v>258796262.62</v>
      </c>
      <c r="Q13" s="41"/>
      <c r="R13" s="41"/>
      <c r="S13" s="41"/>
      <c r="T13" s="41"/>
    </row>
    <row r="14" spans="1:20" ht="15.75" x14ac:dyDescent="0.25">
      <c r="A14" s="53" t="s">
        <v>97</v>
      </c>
      <c r="B14" s="233">
        <v>546867391</v>
      </c>
      <c r="C14" s="223">
        <v>25233000</v>
      </c>
      <c r="D14" s="223">
        <v>2126700</v>
      </c>
      <c r="E14" s="211"/>
      <c r="F14" s="63"/>
      <c r="G14" s="64"/>
      <c r="H14" s="64"/>
      <c r="I14" s="64"/>
      <c r="J14" s="65"/>
      <c r="K14" s="66"/>
      <c r="L14" s="64"/>
      <c r="M14" s="64"/>
      <c r="N14" s="64"/>
      <c r="O14" s="67"/>
      <c r="P14" s="68">
        <f t="shared" si="1"/>
        <v>2126700</v>
      </c>
      <c r="Q14" s="41"/>
      <c r="R14" s="41"/>
      <c r="S14" s="41"/>
      <c r="T14" s="41"/>
    </row>
    <row r="15" spans="1:20" ht="15.75" x14ac:dyDescent="0.25">
      <c r="A15" s="53" t="s">
        <v>138</v>
      </c>
      <c r="B15" s="234">
        <v>75000000</v>
      </c>
      <c r="C15" s="223"/>
      <c r="D15" s="223">
        <v>0</v>
      </c>
      <c r="E15" s="62"/>
      <c r="F15" s="78"/>
      <c r="G15" s="64"/>
      <c r="H15" s="64"/>
      <c r="I15" s="64"/>
      <c r="J15" s="65"/>
      <c r="K15" s="229"/>
      <c r="L15" s="64"/>
      <c r="M15" s="229"/>
      <c r="N15" s="64"/>
      <c r="O15" s="230"/>
      <c r="P15" s="73"/>
      <c r="Q15" s="41"/>
      <c r="R15" s="41"/>
      <c r="S15" s="41"/>
      <c r="T15" s="41"/>
    </row>
    <row r="16" spans="1:20" ht="16.5" thickBot="1" x14ac:dyDescent="0.3">
      <c r="A16" s="53" t="s">
        <v>98</v>
      </c>
      <c r="B16" s="232">
        <v>444778936</v>
      </c>
      <c r="C16" s="223">
        <v>-25233000</v>
      </c>
      <c r="D16" s="223">
        <v>36280134.57</v>
      </c>
      <c r="E16" s="210"/>
      <c r="F16" s="55"/>
      <c r="G16" s="57"/>
      <c r="H16" s="57"/>
      <c r="I16" s="69"/>
      <c r="J16" s="70"/>
      <c r="K16" s="96"/>
      <c r="L16" s="57"/>
      <c r="M16" s="96"/>
      <c r="N16" s="69"/>
      <c r="O16" s="82"/>
      <c r="P16" s="73">
        <f t="shared" si="1"/>
        <v>36280134.57</v>
      </c>
      <c r="Q16" s="41"/>
      <c r="R16" s="41"/>
      <c r="S16" s="41"/>
      <c r="T16" s="41"/>
    </row>
    <row r="17" spans="1:20" ht="16.5" thickBot="1" x14ac:dyDescent="0.3">
      <c r="A17" s="74" t="s">
        <v>12</v>
      </c>
      <c r="B17" s="52">
        <f>SUM(B18:B26)</f>
        <v>1479289860</v>
      </c>
      <c r="C17" s="51">
        <f>SUM(C18:C26)</f>
        <v>110000000</v>
      </c>
      <c r="D17" s="51">
        <f>SUM(D18:D26)</f>
        <v>46870702.840000004</v>
      </c>
      <c r="E17" s="49">
        <f t="shared" ref="E17:O17" si="2">SUM(E18:E26)</f>
        <v>0</v>
      </c>
      <c r="F17" s="52">
        <f t="shared" si="2"/>
        <v>0</v>
      </c>
      <c r="G17" s="51">
        <f t="shared" si="2"/>
        <v>0</v>
      </c>
      <c r="H17" s="51">
        <f t="shared" si="2"/>
        <v>0</v>
      </c>
      <c r="I17" s="49">
        <f t="shared" si="2"/>
        <v>0</v>
      </c>
      <c r="J17" s="49">
        <f>SUM(J18:J26)</f>
        <v>0</v>
      </c>
      <c r="K17" s="52">
        <f>SUM(K18:K26)</f>
        <v>0</v>
      </c>
      <c r="L17" s="51">
        <f t="shared" si="2"/>
        <v>0</v>
      </c>
      <c r="M17" s="52">
        <f t="shared" si="2"/>
        <v>0</v>
      </c>
      <c r="N17" s="51">
        <f t="shared" si="2"/>
        <v>0</v>
      </c>
      <c r="O17" s="49">
        <f t="shared" si="2"/>
        <v>0</v>
      </c>
      <c r="P17" s="10">
        <f t="shared" si="1"/>
        <v>46870702.840000004</v>
      </c>
      <c r="Q17" s="41"/>
      <c r="R17" s="41"/>
      <c r="S17" s="41"/>
      <c r="T17" s="41"/>
    </row>
    <row r="18" spans="1:20" ht="15.75" x14ac:dyDescent="0.25">
      <c r="A18" s="75" t="s">
        <v>13</v>
      </c>
      <c r="B18" s="208">
        <v>295407533</v>
      </c>
      <c r="C18" s="223">
        <v>0</v>
      </c>
      <c r="D18" s="223">
        <v>27823802.91</v>
      </c>
      <c r="E18" s="212"/>
      <c r="F18" s="55"/>
      <c r="G18" s="54"/>
      <c r="H18" s="54"/>
      <c r="I18" s="56"/>
      <c r="J18" s="70"/>
      <c r="K18" s="96"/>
      <c r="L18" s="59"/>
      <c r="M18" s="96"/>
      <c r="N18" s="64"/>
      <c r="O18" s="96"/>
      <c r="P18" s="60">
        <f t="shared" si="1"/>
        <v>27823802.91</v>
      </c>
      <c r="Q18" s="41"/>
      <c r="R18" s="41"/>
      <c r="S18" s="41"/>
      <c r="T18" s="41"/>
    </row>
    <row r="19" spans="1:20" ht="15.75" x14ac:dyDescent="0.25">
      <c r="A19" s="75" t="s">
        <v>14</v>
      </c>
      <c r="B19" s="208">
        <v>30310160</v>
      </c>
      <c r="C19" s="223">
        <v>0</v>
      </c>
      <c r="D19" s="223">
        <v>0</v>
      </c>
      <c r="E19" s="210"/>
      <c r="F19" s="63"/>
      <c r="G19" s="62"/>
      <c r="H19" s="62"/>
      <c r="I19" s="64"/>
      <c r="J19" s="65"/>
      <c r="K19" s="66"/>
      <c r="L19" s="64"/>
      <c r="M19" s="64"/>
      <c r="N19" s="64"/>
      <c r="O19" s="64"/>
      <c r="P19" s="68">
        <f t="shared" si="1"/>
        <v>0</v>
      </c>
      <c r="Q19" s="41"/>
      <c r="R19" s="41"/>
      <c r="S19" s="41"/>
      <c r="T19" s="41"/>
    </row>
    <row r="20" spans="1:20" ht="15.75" x14ac:dyDescent="0.25">
      <c r="A20" s="75" t="s">
        <v>15</v>
      </c>
      <c r="B20" s="208">
        <v>79750494</v>
      </c>
      <c r="C20" s="223">
        <v>0</v>
      </c>
      <c r="D20" s="223">
        <v>0</v>
      </c>
      <c r="E20" s="211"/>
      <c r="F20" s="63"/>
      <c r="G20" s="62"/>
      <c r="H20" s="62"/>
      <c r="I20" s="64"/>
      <c r="J20" s="65"/>
      <c r="K20" s="66"/>
      <c r="L20" s="64"/>
      <c r="M20" s="64"/>
      <c r="N20" s="64"/>
      <c r="O20" s="64"/>
      <c r="P20" s="68">
        <f t="shared" si="1"/>
        <v>0</v>
      </c>
      <c r="Q20" s="41"/>
      <c r="R20" s="41"/>
      <c r="S20" s="41"/>
      <c r="T20" s="41"/>
    </row>
    <row r="21" spans="1:20" ht="15.75" x14ac:dyDescent="0.25">
      <c r="A21" s="75" t="s">
        <v>16</v>
      </c>
      <c r="B21" s="208">
        <v>68700000</v>
      </c>
      <c r="C21" s="223">
        <v>0</v>
      </c>
      <c r="D21" s="223">
        <v>0</v>
      </c>
      <c r="E21" s="211"/>
      <c r="F21" s="63"/>
      <c r="G21" s="62"/>
      <c r="H21" s="62"/>
      <c r="I21" s="64"/>
      <c r="J21" s="65"/>
      <c r="K21" s="66"/>
      <c r="L21" s="64"/>
      <c r="M21" s="64"/>
      <c r="N21" s="64"/>
      <c r="O21" s="64"/>
      <c r="P21" s="68">
        <f t="shared" si="1"/>
        <v>0</v>
      </c>
      <c r="Q21" s="41"/>
      <c r="R21" s="41"/>
      <c r="S21" s="41"/>
      <c r="T21" s="41"/>
    </row>
    <row r="22" spans="1:20" ht="15.75" x14ac:dyDescent="0.25">
      <c r="A22" s="75" t="s">
        <v>17</v>
      </c>
      <c r="B22" s="208">
        <v>88000488</v>
      </c>
      <c r="C22" s="223">
        <v>0</v>
      </c>
      <c r="D22" s="223">
        <v>5997925.0099999998</v>
      </c>
      <c r="E22" s="210"/>
      <c r="F22" s="63"/>
      <c r="G22" s="62"/>
      <c r="H22" s="62"/>
      <c r="I22" s="64"/>
      <c r="J22" s="65"/>
      <c r="K22" s="66"/>
      <c r="L22" s="64"/>
      <c r="M22" s="64"/>
      <c r="N22" s="64"/>
      <c r="O22" s="64"/>
      <c r="P22" s="68">
        <f t="shared" si="1"/>
        <v>5997925.0099999998</v>
      </c>
      <c r="Q22" s="41"/>
      <c r="R22" s="41"/>
      <c r="S22" s="41"/>
      <c r="T22" s="41"/>
    </row>
    <row r="23" spans="1:20" ht="15.75" x14ac:dyDescent="0.25">
      <c r="A23" s="75" t="s">
        <v>18</v>
      </c>
      <c r="B23" s="208">
        <v>264000807</v>
      </c>
      <c r="C23" s="223">
        <v>0</v>
      </c>
      <c r="D23" s="223">
        <v>12500000</v>
      </c>
      <c r="E23" s="211"/>
      <c r="F23" s="63"/>
      <c r="G23" s="62"/>
      <c r="H23" s="62"/>
      <c r="I23" s="64"/>
      <c r="J23" s="65"/>
      <c r="K23" s="66"/>
      <c r="L23" s="64"/>
      <c r="M23" s="64"/>
      <c r="N23" s="64"/>
      <c r="O23" s="64"/>
      <c r="P23" s="73">
        <f t="shared" si="1"/>
        <v>12500000</v>
      </c>
      <c r="Q23" s="41"/>
      <c r="R23" s="41"/>
      <c r="S23" s="41"/>
      <c r="T23" s="41"/>
    </row>
    <row r="24" spans="1:20" ht="31.5" x14ac:dyDescent="0.25">
      <c r="A24" s="75" t="s">
        <v>19</v>
      </c>
      <c r="B24" s="208">
        <v>130029861</v>
      </c>
      <c r="C24" s="225">
        <v>120000000</v>
      </c>
      <c r="D24" s="223">
        <v>39214.92</v>
      </c>
      <c r="E24" s="211"/>
      <c r="F24" s="63"/>
      <c r="G24" s="62"/>
      <c r="H24" s="62"/>
      <c r="I24" s="64"/>
      <c r="J24" s="65"/>
      <c r="K24" s="66"/>
      <c r="L24" s="64"/>
      <c r="M24" s="64"/>
      <c r="N24" s="64"/>
      <c r="O24" s="64"/>
      <c r="P24" s="68">
        <f t="shared" si="1"/>
        <v>39214.92</v>
      </c>
      <c r="Q24" s="41"/>
      <c r="R24" s="41"/>
      <c r="S24" s="41"/>
      <c r="T24" s="41"/>
    </row>
    <row r="25" spans="1:20" ht="31.5" x14ac:dyDescent="0.25">
      <c r="A25" s="75" t="s">
        <v>20</v>
      </c>
      <c r="B25" s="208">
        <v>455951517</v>
      </c>
      <c r="C25" s="225">
        <v>-10000000</v>
      </c>
      <c r="D25" s="223">
        <v>0</v>
      </c>
      <c r="E25" s="211"/>
      <c r="F25" s="63"/>
      <c r="G25" s="62"/>
      <c r="H25" s="62"/>
      <c r="I25" s="64"/>
      <c r="J25" s="65"/>
      <c r="K25" s="66"/>
      <c r="L25" s="64"/>
      <c r="M25" s="64"/>
      <c r="N25" s="64"/>
      <c r="O25" s="64"/>
      <c r="P25" s="73">
        <f t="shared" si="1"/>
        <v>0</v>
      </c>
      <c r="Q25" s="41"/>
      <c r="R25" s="41"/>
      <c r="S25" s="41"/>
      <c r="T25" s="41"/>
    </row>
    <row r="26" spans="1:20" ht="16.5" thickBot="1" x14ac:dyDescent="0.3">
      <c r="A26" s="75" t="s">
        <v>21</v>
      </c>
      <c r="B26" s="208">
        <v>67139000</v>
      </c>
      <c r="C26" s="226"/>
      <c r="D26" s="223">
        <v>509760</v>
      </c>
      <c r="E26" s="210"/>
      <c r="F26" s="55"/>
      <c r="G26" s="54"/>
      <c r="H26" s="54"/>
      <c r="I26" s="57"/>
      <c r="J26" s="70"/>
      <c r="K26" s="96"/>
      <c r="L26" s="71"/>
      <c r="M26" s="96"/>
      <c r="N26" s="64"/>
      <c r="O26" s="96"/>
      <c r="P26" s="73">
        <f t="shared" si="1"/>
        <v>509760</v>
      </c>
      <c r="Q26" s="41"/>
      <c r="R26" s="41"/>
      <c r="S26" s="41"/>
      <c r="T26" s="41"/>
    </row>
    <row r="27" spans="1:20" ht="16.5" thickBot="1" x14ac:dyDescent="0.3">
      <c r="A27" s="74" t="s">
        <v>22</v>
      </c>
      <c r="B27" s="52">
        <f>SUM(B28:B36)</f>
        <v>1085609100</v>
      </c>
      <c r="C27" s="51">
        <f>SUM(C28:C36)</f>
        <v>-40000000</v>
      </c>
      <c r="D27" s="51">
        <f>SUM(D28:D36)</f>
        <v>20525636.620000001</v>
      </c>
      <c r="E27" s="49">
        <f t="shared" ref="E27:O27" si="3">SUM(E28:E36)</f>
        <v>0</v>
      </c>
      <c r="F27" s="52">
        <f t="shared" si="3"/>
        <v>0</v>
      </c>
      <c r="G27" s="51">
        <f t="shared" si="3"/>
        <v>0</v>
      </c>
      <c r="H27" s="51">
        <f t="shared" si="3"/>
        <v>0</v>
      </c>
      <c r="I27" s="51">
        <f t="shared" si="3"/>
        <v>0</v>
      </c>
      <c r="J27" s="49">
        <f t="shared" si="3"/>
        <v>0</v>
      </c>
      <c r="K27" s="52">
        <f t="shared" si="3"/>
        <v>0</v>
      </c>
      <c r="L27" s="51">
        <f t="shared" si="3"/>
        <v>0</v>
      </c>
      <c r="M27" s="52">
        <f t="shared" si="3"/>
        <v>0</v>
      </c>
      <c r="N27" s="51">
        <f t="shared" si="3"/>
        <v>0</v>
      </c>
      <c r="O27" s="49">
        <f t="shared" si="3"/>
        <v>0</v>
      </c>
      <c r="P27" s="10">
        <f t="shared" si="1"/>
        <v>20525636.620000001</v>
      </c>
      <c r="Q27" s="41"/>
      <c r="R27" s="41"/>
      <c r="S27" s="41"/>
      <c r="T27" s="41"/>
    </row>
    <row r="28" spans="1:20" ht="15.75" x14ac:dyDescent="0.25">
      <c r="A28" s="75" t="s">
        <v>23</v>
      </c>
      <c r="B28" s="208">
        <v>70075000</v>
      </c>
      <c r="C28" s="223">
        <v>0</v>
      </c>
      <c r="D28" s="202">
        <v>0</v>
      </c>
      <c r="E28" s="210"/>
      <c r="F28" s="55"/>
      <c r="G28" s="54"/>
      <c r="H28" s="54"/>
      <c r="I28" s="77"/>
      <c r="J28" s="70"/>
      <c r="K28" s="96"/>
      <c r="L28" s="59"/>
      <c r="M28" s="96"/>
      <c r="N28" s="64"/>
      <c r="O28" s="96"/>
      <c r="P28" s="60">
        <f t="shared" si="1"/>
        <v>0</v>
      </c>
      <c r="Q28" s="41"/>
      <c r="R28" s="41"/>
      <c r="S28" s="41"/>
      <c r="T28" s="41"/>
    </row>
    <row r="29" spans="1:20" ht="15.75" x14ac:dyDescent="0.25">
      <c r="A29" s="75" t="s">
        <v>24</v>
      </c>
      <c r="B29" s="208">
        <v>4440000</v>
      </c>
      <c r="C29" s="223">
        <v>0</v>
      </c>
      <c r="D29" s="201">
        <v>0</v>
      </c>
      <c r="E29" s="211"/>
      <c r="F29" s="63"/>
      <c r="G29" s="62"/>
      <c r="H29" s="62"/>
      <c r="I29" s="67"/>
      <c r="J29" s="64"/>
      <c r="K29" s="66"/>
      <c r="L29" s="64"/>
      <c r="M29" s="64"/>
      <c r="N29" s="64"/>
      <c r="O29" s="64"/>
      <c r="P29" s="73">
        <f t="shared" si="1"/>
        <v>0</v>
      </c>
      <c r="Q29" s="41"/>
      <c r="R29" s="41"/>
      <c r="S29" s="41"/>
      <c r="T29" s="41"/>
    </row>
    <row r="30" spans="1:20" ht="15.75" x14ac:dyDescent="0.25">
      <c r="A30" s="75" t="s">
        <v>25</v>
      </c>
      <c r="B30" s="208">
        <v>6140000</v>
      </c>
      <c r="C30" s="223">
        <v>0</v>
      </c>
      <c r="D30" s="201">
        <v>0</v>
      </c>
      <c r="E30" s="210"/>
      <c r="F30" s="55"/>
      <c r="G30" s="62"/>
      <c r="H30" s="62"/>
      <c r="I30" s="67"/>
      <c r="J30" s="64"/>
      <c r="K30" s="66"/>
      <c r="L30" s="64"/>
      <c r="M30" s="64"/>
      <c r="N30" s="64"/>
      <c r="O30" s="64"/>
      <c r="P30" s="73">
        <f t="shared" si="1"/>
        <v>0</v>
      </c>
      <c r="Q30" s="41"/>
      <c r="R30" s="41"/>
      <c r="S30" s="41"/>
      <c r="T30" s="41"/>
    </row>
    <row r="31" spans="1:20" ht="15.75" x14ac:dyDescent="0.25">
      <c r="A31" s="75" t="s">
        <v>26</v>
      </c>
      <c r="B31" s="208">
        <v>8000000</v>
      </c>
      <c r="C31" s="223">
        <v>0</v>
      </c>
      <c r="D31" s="201">
        <v>0</v>
      </c>
      <c r="E31" s="211"/>
      <c r="F31" s="78"/>
      <c r="G31" s="62"/>
      <c r="H31" s="62"/>
      <c r="I31" s="62"/>
      <c r="J31" s="64"/>
      <c r="K31" s="66"/>
      <c r="L31" s="66"/>
      <c r="M31" s="64"/>
      <c r="N31" s="64"/>
      <c r="O31" s="79"/>
      <c r="P31" s="73">
        <f t="shared" si="1"/>
        <v>0</v>
      </c>
      <c r="Q31" s="41"/>
      <c r="R31" s="41"/>
      <c r="S31" s="41"/>
      <c r="T31" s="41"/>
    </row>
    <row r="32" spans="1:20" ht="15.75" x14ac:dyDescent="0.25">
      <c r="A32" s="75" t="s">
        <v>27</v>
      </c>
      <c r="B32" s="208">
        <v>6192394</v>
      </c>
      <c r="C32" s="223">
        <v>0</v>
      </c>
      <c r="D32" s="201">
        <v>0</v>
      </c>
      <c r="E32" s="210"/>
      <c r="F32" s="63"/>
      <c r="G32" s="62"/>
      <c r="H32" s="62"/>
      <c r="I32" s="67"/>
      <c r="J32" s="64"/>
      <c r="K32" s="66"/>
      <c r="L32" s="64"/>
      <c r="M32" s="66"/>
      <c r="N32" s="64"/>
      <c r="O32" s="64"/>
      <c r="P32" s="68">
        <f t="shared" si="1"/>
        <v>0</v>
      </c>
      <c r="Q32" s="41"/>
      <c r="R32" s="41"/>
      <c r="S32" s="41"/>
      <c r="T32" s="41"/>
    </row>
    <row r="33" spans="1:20" ht="31.5" x14ac:dyDescent="0.25">
      <c r="A33" s="75" t="s">
        <v>28</v>
      </c>
      <c r="B33" s="208">
        <v>17214080</v>
      </c>
      <c r="C33" s="223">
        <v>0</v>
      </c>
      <c r="D33" s="201">
        <v>0</v>
      </c>
      <c r="E33" s="211"/>
      <c r="F33" s="63"/>
      <c r="G33" s="62"/>
      <c r="H33" s="62"/>
      <c r="I33" s="67"/>
      <c r="J33" s="64"/>
      <c r="K33" s="66"/>
      <c r="L33" s="64"/>
      <c r="M33" s="66"/>
      <c r="N33" s="64"/>
      <c r="O33" s="64"/>
      <c r="P33" s="73">
        <f t="shared" si="1"/>
        <v>0</v>
      </c>
      <c r="Q33" s="41"/>
      <c r="R33" s="41"/>
      <c r="S33" s="41"/>
      <c r="T33" s="41"/>
    </row>
    <row r="34" spans="1:20" ht="31.5" x14ac:dyDescent="0.25">
      <c r="A34" s="75" t="s">
        <v>29</v>
      </c>
      <c r="B34" s="208">
        <v>411636940</v>
      </c>
      <c r="C34" s="223">
        <v>0</v>
      </c>
      <c r="D34" s="208">
        <v>20525636.620000001</v>
      </c>
      <c r="E34" s="62"/>
      <c r="F34" s="63"/>
      <c r="G34" s="62"/>
      <c r="H34" s="62"/>
      <c r="I34" s="67"/>
      <c r="J34" s="64"/>
      <c r="K34" s="66"/>
      <c r="L34" s="64"/>
      <c r="M34" s="96"/>
      <c r="N34" s="64"/>
      <c r="O34" s="64"/>
      <c r="P34" s="73">
        <f t="shared" si="1"/>
        <v>20525636.620000001</v>
      </c>
      <c r="Q34" s="41"/>
      <c r="R34" s="41"/>
      <c r="S34" s="41"/>
      <c r="T34" s="41"/>
    </row>
    <row r="35" spans="1:20" ht="31.5" x14ac:dyDescent="0.25">
      <c r="A35" s="80" t="s">
        <v>30</v>
      </c>
      <c r="B35" s="208">
        <v>5000000</v>
      </c>
      <c r="C35" s="223">
        <v>0</v>
      </c>
      <c r="D35" s="208">
        <v>0</v>
      </c>
      <c r="E35" s="62"/>
      <c r="F35" s="78"/>
      <c r="G35" s="62"/>
      <c r="H35" s="62"/>
      <c r="I35" s="62"/>
      <c r="J35" s="62"/>
      <c r="K35" s="63"/>
      <c r="L35" s="63"/>
      <c r="M35" s="63"/>
      <c r="N35" s="64"/>
      <c r="O35" s="64"/>
      <c r="P35" s="68"/>
      <c r="Q35" s="41"/>
      <c r="R35" s="41"/>
      <c r="S35" s="41"/>
      <c r="T35" s="41"/>
    </row>
    <row r="36" spans="1:20" ht="16.5" thickBot="1" x14ac:dyDescent="0.3">
      <c r="A36" s="75" t="s">
        <v>31</v>
      </c>
      <c r="B36" s="208">
        <v>556910686</v>
      </c>
      <c r="C36" s="227">
        <v>-40000000</v>
      </c>
      <c r="D36" s="208">
        <v>0</v>
      </c>
      <c r="E36" s="231"/>
      <c r="F36" s="55"/>
      <c r="G36" s="54"/>
      <c r="H36" s="54"/>
      <c r="I36" s="82"/>
      <c r="J36" s="72"/>
      <c r="K36" s="96"/>
      <c r="L36" s="71"/>
      <c r="M36" s="96"/>
      <c r="N36" s="64"/>
      <c r="O36" s="96"/>
      <c r="P36" s="73">
        <f t="shared" si="1"/>
        <v>0</v>
      </c>
      <c r="Q36" s="41"/>
      <c r="R36" s="41"/>
      <c r="S36" s="41"/>
      <c r="T36" s="41"/>
    </row>
    <row r="37" spans="1:20" ht="16.5" thickBot="1" x14ac:dyDescent="0.3">
      <c r="A37" s="74" t="s">
        <v>32</v>
      </c>
      <c r="B37" s="52">
        <f>SUM(B38:B44)</f>
        <v>6230061139</v>
      </c>
      <c r="C37" s="51">
        <f>SUM(C38:C44)</f>
        <v>0</v>
      </c>
      <c r="D37" s="51">
        <f>SUM(D38:D44)</f>
        <v>421835407.77000004</v>
      </c>
      <c r="E37" s="49">
        <f t="shared" ref="E37:O37" si="4">SUM(E38:E44)</f>
        <v>0</v>
      </c>
      <c r="F37" s="52">
        <f t="shared" si="4"/>
        <v>0</v>
      </c>
      <c r="G37" s="51">
        <f t="shared" si="4"/>
        <v>0</v>
      </c>
      <c r="H37" s="51">
        <f t="shared" si="4"/>
        <v>0</v>
      </c>
      <c r="I37" s="49">
        <f t="shared" si="4"/>
        <v>0</v>
      </c>
      <c r="J37" s="49">
        <f t="shared" si="4"/>
        <v>0</v>
      </c>
      <c r="K37" s="52">
        <f t="shared" si="4"/>
        <v>0</v>
      </c>
      <c r="L37" s="51">
        <f t="shared" si="4"/>
        <v>0</v>
      </c>
      <c r="M37" s="52">
        <f t="shared" si="4"/>
        <v>0</v>
      </c>
      <c r="N37" s="51">
        <f t="shared" si="4"/>
        <v>0</v>
      </c>
      <c r="O37" s="49">
        <f t="shared" si="4"/>
        <v>0</v>
      </c>
      <c r="P37" s="10">
        <f>SUM(D37:O37)</f>
        <v>421835407.77000004</v>
      </c>
      <c r="Q37" s="41"/>
      <c r="R37" s="41"/>
      <c r="S37" s="41"/>
      <c r="T37" s="41"/>
    </row>
    <row r="38" spans="1:20" ht="15.75" x14ac:dyDescent="0.25">
      <c r="A38" s="75" t="s">
        <v>33</v>
      </c>
      <c r="B38" s="208">
        <v>170681887</v>
      </c>
      <c r="C38" s="223">
        <v>0</v>
      </c>
      <c r="D38" s="223">
        <v>0</v>
      </c>
      <c r="E38" s="210"/>
      <c r="F38" s="55"/>
      <c r="G38" s="54"/>
      <c r="H38" s="54"/>
      <c r="I38" s="56"/>
      <c r="J38" s="83"/>
      <c r="K38" s="96"/>
      <c r="L38" s="59"/>
      <c r="M38" s="96"/>
      <c r="N38" s="64"/>
      <c r="O38" s="96"/>
      <c r="P38" s="60">
        <f t="shared" ref="P38:P75" si="5">SUM(D38:O38)</f>
        <v>0</v>
      </c>
      <c r="Q38" s="41"/>
      <c r="R38" s="41"/>
      <c r="S38" s="41"/>
      <c r="T38" s="41"/>
    </row>
    <row r="39" spans="1:20" ht="31.5" x14ac:dyDescent="0.25">
      <c r="A39" s="75" t="s">
        <v>34</v>
      </c>
      <c r="B39" s="208">
        <v>4404764911</v>
      </c>
      <c r="C39" s="223">
        <v>0</v>
      </c>
      <c r="D39" s="208">
        <v>313955922.48000002</v>
      </c>
      <c r="E39" s="62"/>
      <c r="F39" s="63"/>
      <c r="G39" s="62"/>
      <c r="H39" s="62"/>
      <c r="I39" s="64"/>
      <c r="J39" s="67"/>
      <c r="K39" s="66"/>
      <c r="L39" s="64"/>
      <c r="M39" s="66"/>
      <c r="N39" s="64"/>
      <c r="O39" s="64"/>
      <c r="P39" s="73">
        <f t="shared" si="5"/>
        <v>313955922.48000002</v>
      </c>
      <c r="Q39" s="41"/>
      <c r="R39" s="41"/>
      <c r="S39" s="41"/>
      <c r="T39" s="41"/>
    </row>
    <row r="40" spans="1:20" ht="31.5" x14ac:dyDescent="0.25">
      <c r="A40" s="75" t="s">
        <v>35</v>
      </c>
      <c r="B40" s="208">
        <v>1264612088</v>
      </c>
      <c r="C40" s="223">
        <v>0</v>
      </c>
      <c r="D40" s="208">
        <v>88648542.75</v>
      </c>
      <c r="E40" s="62"/>
      <c r="F40" s="63"/>
      <c r="G40" s="62"/>
      <c r="H40" s="62"/>
      <c r="I40" s="64"/>
      <c r="J40" s="67"/>
      <c r="K40" s="66"/>
      <c r="L40" s="64"/>
      <c r="M40" s="66"/>
      <c r="N40" s="64"/>
      <c r="O40" s="64"/>
      <c r="P40" s="73">
        <f t="shared" si="5"/>
        <v>88648542.75</v>
      </c>
      <c r="Q40" s="41"/>
      <c r="R40" s="41"/>
      <c r="S40" s="41"/>
      <c r="T40" s="41"/>
    </row>
    <row r="41" spans="1:20" ht="31.5" x14ac:dyDescent="0.25">
      <c r="A41" s="75" t="s">
        <v>36</v>
      </c>
      <c r="B41" s="208">
        <v>250002253</v>
      </c>
      <c r="C41" s="61">
        <v>0</v>
      </c>
      <c r="D41" s="208">
        <v>19230942.539999999</v>
      </c>
      <c r="E41" s="62"/>
      <c r="F41" s="63"/>
      <c r="G41" s="62"/>
      <c r="H41" s="62"/>
      <c r="I41" s="57"/>
      <c r="J41" s="67"/>
      <c r="K41" s="66"/>
      <c r="L41" s="64"/>
      <c r="M41" s="66"/>
      <c r="N41" s="64"/>
      <c r="O41" s="64"/>
      <c r="P41" s="73">
        <f t="shared" si="5"/>
        <v>19230942.539999999</v>
      </c>
      <c r="Q41" s="41"/>
      <c r="R41" s="41"/>
      <c r="S41" s="41"/>
      <c r="T41" s="41"/>
    </row>
    <row r="42" spans="1:20" ht="15.75" x14ac:dyDescent="0.25">
      <c r="A42" s="75" t="s">
        <v>37</v>
      </c>
      <c r="B42" s="208"/>
      <c r="C42" s="61">
        <v>0</v>
      </c>
      <c r="D42" s="223">
        <v>0</v>
      </c>
      <c r="E42" s="62"/>
      <c r="F42" s="63"/>
      <c r="G42" s="62"/>
      <c r="H42" s="62"/>
      <c r="I42" s="62"/>
      <c r="J42" s="83"/>
      <c r="K42" s="96"/>
      <c r="L42" s="64"/>
      <c r="M42" s="66"/>
      <c r="N42" s="64"/>
      <c r="O42" s="84"/>
      <c r="P42" s="68">
        <f t="shared" si="5"/>
        <v>0</v>
      </c>
      <c r="Q42" s="41"/>
      <c r="R42" s="41"/>
      <c r="S42" s="41"/>
      <c r="T42" s="41"/>
    </row>
    <row r="43" spans="1:20" ht="15.75" x14ac:dyDescent="0.25">
      <c r="A43" s="75" t="s">
        <v>38</v>
      </c>
      <c r="B43" s="208">
        <v>40000000</v>
      </c>
      <c r="C43" s="61"/>
      <c r="D43" s="223">
        <v>0</v>
      </c>
      <c r="E43" s="62"/>
      <c r="F43" s="63"/>
      <c r="G43" s="62"/>
      <c r="H43" s="62"/>
      <c r="I43" s="62"/>
      <c r="J43" s="62"/>
      <c r="K43" s="63"/>
      <c r="L43" s="64"/>
      <c r="M43" s="66"/>
      <c r="N43" s="64"/>
      <c r="O43" s="64"/>
      <c r="P43" s="73">
        <f t="shared" si="5"/>
        <v>0</v>
      </c>
      <c r="Q43" s="41"/>
      <c r="R43" s="41"/>
      <c r="S43" s="41"/>
      <c r="T43" s="41"/>
    </row>
    <row r="44" spans="1:20" ht="32.25" thickBot="1" x14ac:dyDescent="0.3">
      <c r="A44" s="75" t="s">
        <v>39</v>
      </c>
      <c r="B44" s="208">
        <v>100000000</v>
      </c>
      <c r="C44" s="223">
        <v>0</v>
      </c>
      <c r="D44" s="223">
        <v>0</v>
      </c>
      <c r="E44" s="210"/>
      <c r="F44" s="55"/>
      <c r="G44" s="54"/>
      <c r="H44" s="54"/>
      <c r="I44" s="57"/>
      <c r="J44" s="70"/>
      <c r="K44" s="96"/>
      <c r="L44" s="71"/>
      <c r="M44" s="96"/>
      <c r="N44" s="64"/>
      <c r="O44" s="96"/>
      <c r="P44" s="73">
        <f t="shared" si="5"/>
        <v>0</v>
      </c>
      <c r="Q44" s="41"/>
      <c r="R44" s="41"/>
      <c r="S44" s="41"/>
      <c r="T44" s="41"/>
    </row>
    <row r="45" spans="1:20" ht="16.5" thickBot="1" x14ac:dyDescent="0.3">
      <c r="A45" s="74" t="s">
        <v>40</v>
      </c>
      <c r="B45" s="52">
        <f>SUM(B46:B49)</f>
        <v>2205963805</v>
      </c>
      <c r="C45" s="51">
        <f>SUM(C46:C49)</f>
        <v>0</v>
      </c>
      <c r="D45" s="51">
        <f>SUM(D46:D48)</f>
        <v>9302817.0700000003</v>
      </c>
      <c r="E45" s="49">
        <f t="shared" ref="E45:N45" si="6">SUM(E46:E48)</f>
        <v>0</v>
      </c>
      <c r="F45" s="52">
        <f t="shared" si="6"/>
        <v>0</v>
      </c>
      <c r="G45" s="51">
        <f t="shared" si="6"/>
        <v>0</v>
      </c>
      <c r="H45" s="51">
        <f t="shared" si="6"/>
        <v>0</v>
      </c>
      <c r="I45" s="51">
        <f t="shared" si="6"/>
        <v>0</v>
      </c>
      <c r="J45" s="49">
        <f t="shared" si="6"/>
        <v>0</v>
      </c>
      <c r="K45" s="52">
        <f t="shared" si="6"/>
        <v>0</v>
      </c>
      <c r="L45" s="51">
        <f t="shared" si="6"/>
        <v>0</v>
      </c>
      <c r="M45" s="52">
        <f t="shared" si="6"/>
        <v>0</v>
      </c>
      <c r="N45" s="51">
        <f t="shared" si="6"/>
        <v>0</v>
      </c>
      <c r="O45" s="49">
        <f>SUM(O46:O49)</f>
        <v>0</v>
      </c>
      <c r="P45" s="10">
        <f t="shared" si="5"/>
        <v>9302817.0700000003</v>
      </c>
      <c r="Q45" s="41"/>
      <c r="R45" s="41"/>
      <c r="S45" s="41"/>
      <c r="T45" s="41"/>
    </row>
    <row r="46" spans="1:20" ht="15.75" x14ac:dyDescent="0.25">
      <c r="A46" s="53" t="s">
        <v>41</v>
      </c>
      <c r="B46" s="209">
        <v>0</v>
      </c>
      <c r="C46" s="59"/>
      <c r="D46" s="86"/>
      <c r="E46" s="213"/>
      <c r="F46" s="87"/>
      <c r="G46" s="86"/>
      <c r="H46" s="86"/>
      <c r="I46" s="62"/>
      <c r="J46" s="62"/>
      <c r="K46" s="63"/>
      <c r="L46" s="88"/>
      <c r="M46" s="88"/>
      <c r="N46" s="86"/>
      <c r="O46" s="89"/>
      <c r="P46" s="60">
        <f t="shared" si="5"/>
        <v>0</v>
      </c>
      <c r="Q46" s="41"/>
      <c r="R46" s="41"/>
      <c r="S46" s="41"/>
      <c r="T46" s="41"/>
    </row>
    <row r="47" spans="1:20" ht="31.5" x14ac:dyDescent="0.25">
      <c r="A47" s="53" t="s">
        <v>42</v>
      </c>
      <c r="B47" s="208">
        <v>123333805</v>
      </c>
      <c r="C47" s="61">
        <v>0</v>
      </c>
      <c r="D47" s="208">
        <v>9302817.0700000003</v>
      </c>
      <c r="E47" s="62"/>
      <c r="F47" s="63"/>
      <c r="G47" s="62"/>
      <c r="H47" s="62"/>
      <c r="I47" s="57"/>
      <c r="J47" s="96"/>
      <c r="K47" s="66"/>
      <c r="L47" s="67"/>
      <c r="M47" s="64"/>
      <c r="N47" s="64"/>
      <c r="O47" s="96"/>
      <c r="P47" s="73">
        <f t="shared" si="5"/>
        <v>9302817.0700000003</v>
      </c>
      <c r="Q47" s="41"/>
      <c r="R47" s="41"/>
      <c r="S47" s="41"/>
      <c r="T47" s="41"/>
    </row>
    <row r="48" spans="1:20" ht="31.5" x14ac:dyDescent="0.25">
      <c r="A48" s="75" t="s">
        <v>99</v>
      </c>
      <c r="B48" s="208">
        <v>2082630000</v>
      </c>
      <c r="C48" s="223">
        <v>0</v>
      </c>
      <c r="D48" s="223">
        <v>0</v>
      </c>
      <c r="E48" s="213"/>
      <c r="F48" s="91"/>
      <c r="G48" s="62"/>
      <c r="H48" s="62"/>
      <c r="I48" s="62"/>
      <c r="J48" s="62"/>
      <c r="K48" s="63"/>
      <c r="L48" s="67"/>
      <c r="M48" s="88"/>
      <c r="N48" s="90"/>
      <c r="O48" s="92"/>
      <c r="P48" s="73">
        <f t="shared" si="5"/>
        <v>0</v>
      </c>
      <c r="Q48" s="41"/>
      <c r="R48" s="41"/>
      <c r="S48" s="41"/>
      <c r="T48" s="41"/>
    </row>
    <row r="49" spans="1:20" ht="32.25" thickBot="1" x14ac:dyDescent="0.3">
      <c r="A49" s="75" t="s">
        <v>100</v>
      </c>
      <c r="B49" s="98">
        <v>0</v>
      </c>
      <c r="C49" s="223">
        <v>0</v>
      </c>
      <c r="D49" s="223">
        <v>0</v>
      </c>
      <c r="E49" s="214"/>
      <c r="F49" s="85"/>
      <c r="G49" s="62"/>
      <c r="H49" s="62"/>
      <c r="I49" s="62"/>
      <c r="J49" s="62"/>
      <c r="K49" s="63"/>
      <c r="L49" s="94"/>
      <c r="M49" s="88"/>
      <c r="N49" s="93"/>
      <c r="O49" s="95"/>
      <c r="P49" s="73">
        <f t="shared" si="5"/>
        <v>0</v>
      </c>
      <c r="Q49" s="41"/>
      <c r="R49" s="41"/>
      <c r="S49" s="41"/>
      <c r="T49" s="41"/>
    </row>
    <row r="50" spans="1:20" ht="16.5" thickBot="1" x14ac:dyDescent="0.3">
      <c r="A50" s="74" t="s">
        <v>45</v>
      </c>
      <c r="B50" s="52">
        <f>SUM(B51:B59)</f>
        <v>746770000</v>
      </c>
      <c r="C50" s="51">
        <f>SUM(C51:C59)</f>
        <v>-70000000</v>
      </c>
      <c r="D50" s="51">
        <f>SUM(D51:D59)</f>
        <v>1691900</v>
      </c>
      <c r="E50" s="52">
        <f t="shared" ref="E50:O50" si="7">SUM(E51:E59)</f>
        <v>0</v>
      </c>
      <c r="F50" s="280">
        <f t="shared" si="7"/>
        <v>0</v>
      </c>
      <c r="G50" s="49">
        <f t="shared" si="7"/>
        <v>0</v>
      </c>
      <c r="H50" s="51">
        <f t="shared" si="7"/>
        <v>0</v>
      </c>
      <c r="I50" s="49">
        <f t="shared" si="7"/>
        <v>0</v>
      </c>
      <c r="J50" s="51">
        <f t="shared" si="7"/>
        <v>0</v>
      </c>
      <c r="K50" s="50">
        <f t="shared" si="7"/>
        <v>0</v>
      </c>
      <c r="L50" s="51">
        <f t="shared" si="7"/>
        <v>0</v>
      </c>
      <c r="M50" s="52">
        <f t="shared" si="7"/>
        <v>0</v>
      </c>
      <c r="N50" s="51">
        <f t="shared" si="7"/>
        <v>0</v>
      </c>
      <c r="O50" s="49">
        <f t="shared" si="7"/>
        <v>0</v>
      </c>
      <c r="P50" s="10">
        <f t="shared" si="5"/>
        <v>1691900</v>
      </c>
      <c r="Q50" s="41"/>
      <c r="R50" s="41"/>
      <c r="S50" s="41"/>
      <c r="T50" s="41"/>
    </row>
    <row r="51" spans="1:20" ht="15.75" x14ac:dyDescent="0.25">
      <c r="A51" s="75" t="s">
        <v>46</v>
      </c>
      <c r="B51" s="232">
        <v>119495000</v>
      </c>
      <c r="C51" s="299">
        <v>0</v>
      </c>
      <c r="D51" s="203">
        <v>0</v>
      </c>
      <c r="E51" s="214"/>
      <c r="F51" s="266"/>
      <c r="G51" s="54"/>
      <c r="H51" s="54"/>
      <c r="I51" s="96"/>
      <c r="J51" s="57"/>
      <c r="K51" s="82"/>
      <c r="L51" s="59"/>
      <c r="M51" s="96"/>
      <c r="N51" s="59"/>
      <c r="O51" s="96"/>
      <c r="P51" s="73">
        <f t="shared" si="5"/>
        <v>0</v>
      </c>
      <c r="Q51" s="41"/>
      <c r="R51" s="41"/>
      <c r="S51" s="41"/>
      <c r="T51" s="41"/>
    </row>
    <row r="52" spans="1:20" ht="31.5" x14ac:dyDescent="0.25">
      <c r="A52" s="75" t="s">
        <v>47</v>
      </c>
      <c r="B52" s="208">
        <v>7355000</v>
      </c>
      <c r="C52" s="223">
        <v>0</v>
      </c>
      <c r="D52" s="61">
        <v>0</v>
      </c>
      <c r="E52" s="92"/>
      <c r="F52" s="63"/>
      <c r="G52" s="62"/>
      <c r="H52" s="62"/>
      <c r="I52" s="66"/>
      <c r="J52" s="64"/>
      <c r="K52" s="97"/>
      <c r="L52" s="97"/>
      <c r="M52" s="97"/>
      <c r="N52" s="67"/>
      <c r="O52" s="64"/>
      <c r="P52" s="73">
        <f t="shared" si="5"/>
        <v>0</v>
      </c>
      <c r="Q52" s="41"/>
      <c r="R52" s="41"/>
      <c r="S52" s="41"/>
      <c r="T52" s="41"/>
    </row>
    <row r="53" spans="1:20" ht="15.75" x14ac:dyDescent="0.25">
      <c r="A53" s="75" t="s">
        <v>48</v>
      </c>
      <c r="B53" s="208">
        <v>92500000</v>
      </c>
      <c r="C53" s="223">
        <v>0</v>
      </c>
      <c r="D53" s="61">
        <v>0</v>
      </c>
      <c r="E53" s="92"/>
      <c r="F53" s="63"/>
      <c r="G53" s="62"/>
      <c r="H53" s="62"/>
      <c r="I53" s="66"/>
      <c r="J53" s="64"/>
      <c r="K53" s="97"/>
      <c r="L53" s="97"/>
      <c r="M53" s="97"/>
      <c r="N53" s="67"/>
      <c r="O53" s="64"/>
      <c r="P53" s="73">
        <f t="shared" si="5"/>
        <v>0</v>
      </c>
      <c r="Q53" s="41"/>
      <c r="R53" s="41"/>
      <c r="S53" s="41"/>
      <c r="T53" s="41"/>
    </row>
    <row r="54" spans="1:20" ht="31.5" x14ac:dyDescent="0.25">
      <c r="A54" s="75" t="s">
        <v>49</v>
      </c>
      <c r="B54" s="208">
        <v>10910000</v>
      </c>
      <c r="C54" s="223">
        <v>0</v>
      </c>
      <c r="D54" s="61">
        <v>0</v>
      </c>
      <c r="E54" s="92"/>
      <c r="F54" s="63"/>
      <c r="G54" s="62"/>
      <c r="H54" s="62"/>
      <c r="I54" s="66"/>
      <c r="J54" s="64"/>
      <c r="K54" s="97"/>
      <c r="L54" s="97"/>
      <c r="M54" s="98"/>
      <c r="N54" s="64"/>
      <c r="O54" s="64"/>
      <c r="P54" s="73">
        <f t="shared" si="5"/>
        <v>0</v>
      </c>
      <c r="Q54" s="41"/>
      <c r="R54" s="41"/>
      <c r="S54" s="41"/>
      <c r="T54" s="41"/>
    </row>
    <row r="55" spans="1:20" ht="15.75" x14ac:dyDescent="0.25">
      <c r="A55" s="75" t="s">
        <v>50</v>
      </c>
      <c r="B55" s="208">
        <v>63560000</v>
      </c>
      <c r="C55" s="61">
        <v>-25000000</v>
      </c>
      <c r="D55" s="61">
        <v>0</v>
      </c>
      <c r="E55" s="92"/>
      <c r="F55" s="63"/>
      <c r="G55" s="62"/>
      <c r="H55" s="62"/>
      <c r="I55" s="66"/>
      <c r="J55" s="64"/>
      <c r="K55" s="66"/>
      <c r="L55" s="66"/>
      <c r="M55" s="66"/>
      <c r="N55" s="64"/>
      <c r="O55" s="64"/>
      <c r="P55" s="68">
        <f t="shared" si="5"/>
        <v>0</v>
      </c>
      <c r="Q55" s="41"/>
      <c r="R55" s="41"/>
      <c r="S55" s="41"/>
      <c r="T55" s="41"/>
    </row>
    <row r="56" spans="1:20" ht="15.75" x14ac:dyDescent="0.25">
      <c r="A56" s="53" t="s">
        <v>51</v>
      </c>
      <c r="B56" s="208"/>
      <c r="C56" s="61"/>
      <c r="D56" s="61">
        <v>0</v>
      </c>
      <c r="E56" s="215"/>
      <c r="F56" s="63"/>
      <c r="G56" s="62"/>
      <c r="H56" s="62"/>
      <c r="I56" s="66"/>
      <c r="J56" s="64"/>
      <c r="K56" s="66"/>
      <c r="L56" s="66"/>
      <c r="M56" s="66"/>
      <c r="N56" s="90"/>
      <c r="O56" s="64"/>
      <c r="P56" s="73">
        <f t="shared" si="5"/>
        <v>0</v>
      </c>
      <c r="Q56" s="41"/>
      <c r="R56" s="41"/>
      <c r="S56" s="41"/>
      <c r="T56" s="41"/>
    </row>
    <row r="57" spans="1:20" ht="15.75" x14ac:dyDescent="0.25">
      <c r="A57" s="75" t="s">
        <v>52</v>
      </c>
      <c r="B57" s="208">
        <v>443950000</v>
      </c>
      <c r="C57" s="61">
        <v>-45000000</v>
      </c>
      <c r="D57" s="61">
        <v>1691900</v>
      </c>
      <c r="E57" s="210"/>
      <c r="F57" s="63"/>
      <c r="G57" s="54"/>
      <c r="H57" s="62"/>
      <c r="I57" s="66"/>
      <c r="J57" s="64"/>
      <c r="K57" s="66"/>
      <c r="L57" s="66"/>
      <c r="M57" s="66"/>
      <c r="N57" s="64"/>
      <c r="O57" s="64"/>
      <c r="P57" s="68">
        <f t="shared" si="5"/>
        <v>1691900</v>
      </c>
      <c r="Q57" s="41"/>
      <c r="R57" s="41"/>
      <c r="S57" s="41"/>
      <c r="T57" s="41"/>
    </row>
    <row r="58" spans="1:20" ht="15.75" x14ac:dyDescent="0.25">
      <c r="A58" s="75" t="s">
        <v>53</v>
      </c>
      <c r="B58" s="208">
        <v>9000000</v>
      </c>
      <c r="C58" s="223">
        <v>0</v>
      </c>
      <c r="D58" s="61">
        <v>0</v>
      </c>
      <c r="E58" s="92"/>
      <c r="F58" s="62"/>
      <c r="G58" s="62"/>
      <c r="H58" s="62"/>
      <c r="I58" s="90"/>
      <c r="J58" s="64"/>
      <c r="K58" s="97"/>
      <c r="L58" s="67"/>
      <c r="M58" s="96"/>
      <c r="N58" s="64"/>
      <c r="O58" s="96"/>
      <c r="P58" s="73">
        <f t="shared" si="5"/>
        <v>0</v>
      </c>
      <c r="Q58" s="41"/>
      <c r="R58" s="41"/>
      <c r="S58" s="41"/>
      <c r="T58" s="41"/>
    </row>
    <row r="59" spans="1:20" ht="32.25" thickBot="1" x14ac:dyDescent="0.3">
      <c r="A59" s="267" t="s">
        <v>54</v>
      </c>
      <c r="B59" s="281">
        <v>0</v>
      </c>
      <c r="C59" s="72">
        <v>0</v>
      </c>
      <c r="D59" s="268">
        <v>0</v>
      </c>
      <c r="E59" s="216"/>
      <c r="F59" s="282"/>
      <c r="G59" s="101"/>
      <c r="H59" s="282"/>
      <c r="I59" s="101"/>
      <c r="J59" s="282"/>
      <c r="K59" s="102"/>
      <c r="L59" s="101"/>
      <c r="M59" s="101"/>
      <c r="N59" s="101"/>
      <c r="O59" s="283"/>
      <c r="P59" s="284">
        <f t="shared" si="5"/>
        <v>0</v>
      </c>
      <c r="Q59" s="41"/>
      <c r="R59" s="41"/>
      <c r="S59" s="41"/>
      <c r="T59" s="41"/>
    </row>
    <row r="60" spans="1:20" ht="16.5" thickBot="1" x14ac:dyDescent="0.3">
      <c r="A60" s="74" t="s">
        <v>55</v>
      </c>
      <c r="B60" s="52">
        <f>SUM(B61:B64)</f>
        <v>943796129</v>
      </c>
      <c r="C60" s="51">
        <f>SUM(C61:C64)</f>
        <v>0</v>
      </c>
      <c r="D60" s="51">
        <f>SUM(D61:D64)</f>
        <v>2340297.87</v>
      </c>
      <c r="E60" s="49">
        <f t="shared" ref="E60:O60" si="8">SUM(E61:E64)</f>
        <v>0</v>
      </c>
      <c r="F60" s="52">
        <f t="shared" si="8"/>
        <v>0</v>
      </c>
      <c r="G60" s="51">
        <f t="shared" si="8"/>
        <v>0</v>
      </c>
      <c r="H60" s="51">
        <f t="shared" si="8"/>
        <v>0</v>
      </c>
      <c r="I60" s="49">
        <f t="shared" si="8"/>
        <v>0</v>
      </c>
      <c r="J60" s="51">
        <f t="shared" si="8"/>
        <v>0</v>
      </c>
      <c r="K60" s="50">
        <f t="shared" si="8"/>
        <v>0</v>
      </c>
      <c r="L60" s="51">
        <f t="shared" si="8"/>
        <v>0</v>
      </c>
      <c r="M60" s="52">
        <f t="shared" si="8"/>
        <v>0</v>
      </c>
      <c r="N60" s="51">
        <f t="shared" si="8"/>
        <v>0</v>
      </c>
      <c r="O60" s="105">
        <f t="shared" si="8"/>
        <v>0</v>
      </c>
      <c r="P60" s="10">
        <f t="shared" si="5"/>
        <v>2340297.87</v>
      </c>
      <c r="Q60" s="41"/>
      <c r="R60" s="41"/>
      <c r="S60" s="41"/>
      <c r="T60" s="41"/>
    </row>
    <row r="61" spans="1:20" ht="15.75" x14ac:dyDescent="0.25">
      <c r="A61" s="53" t="s">
        <v>56</v>
      </c>
      <c r="B61" s="208">
        <v>133540000</v>
      </c>
      <c r="C61" s="203"/>
      <c r="D61" s="228">
        <v>422884.1</v>
      </c>
      <c r="E61" s="210"/>
      <c r="F61" s="106"/>
      <c r="G61" s="76"/>
      <c r="H61" s="76"/>
      <c r="I61" s="107"/>
      <c r="J61" s="89"/>
      <c r="K61" s="108"/>
      <c r="L61" s="77"/>
      <c r="M61" s="89"/>
      <c r="N61" s="64"/>
      <c r="O61" s="89"/>
      <c r="P61" s="60">
        <f t="shared" si="5"/>
        <v>422884.1</v>
      </c>
      <c r="Q61" s="41"/>
      <c r="R61" s="41"/>
      <c r="S61" s="41"/>
      <c r="T61" s="41"/>
    </row>
    <row r="62" spans="1:20" ht="15.75" x14ac:dyDescent="0.25">
      <c r="A62" s="53" t="s">
        <v>57</v>
      </c>
      <c r="B62" s="208">
        <v>810256129</v>
      </c>
      <c r="C62" s="61"/>
      <c r="D62" s="202">
        <v>1917413.77</v>
      </c>
      <c r="E62" s="211"/>
      <c r="F62" s="55"/>
      <c r="G62" s="54"/>
      <c r="H62" s="54"/>
      <c r="I62" s="81"/>
      <c r="J62" s="57"/>
      <c r="K62" s="96"/>
      <c r="L62" s="64"/>
      <c r="M62" s="96"/>
      <c r="N62" s="64"/>
      <c r="O62" s="96"/>
      <c r="P62" s="68">
        <f t="shared" si="5"/>
        <v>1917413.77</v>
      </c>
      <c r="Q62" s="41"/>
      <c r="R62" s="41"/>
      <c r="S62" s="41"/>
      <c r="T62" s="41"/>
    </row>
    <row r="63" spans="1:20" ht="15.75" x14ac:dyDescent="0.25">
      <c r="A63" s="53" t="s">
        <v>58</v>
      </c>
      <c r="B63" s="109"/>
      <c r="C63" s="64">
        <v>0</v>
      </c>
      <c r="D63" s="110"/>
      <c r="E63" s="217"/>
      <c r="F63" s="111"/>
      <c r="G63" s="110"/>
      <c r="H63" s="62">
        <v>0</v>
      </c>
      <c r="I63" s="110"/>
      <c r="J63" s="110"/>
      <c r="K63" s="111"/>
      <c r="L63" s="110"/>
      <c r="M63" s="111"/>
      <c r="N63" s="110"/>
      <c r="O63" s="111"/>
      <c r="P63" s="73">
        <f t="shared" si="5"/>
        <v>0</v>
      </c>
      <c r="Q63" s="41"/>
      <c r="R63" s="41"/>
      <c r="S63" s="41"/>
      <c r="T63" s="41"/>
    </row>
    <row r="64" spans="1:20" ht="32.25" thickBot="1" x14ac:dyDescent="0.3">
      <c r="A64" s="53" t="s">
        <v>59</v>
      </c>
      <c r="B64" s="112"/>
      <c r="C64" s="69">
        <v>0</v>
      </c>
      <c r="D64" s="223">
        <v>0</v>
      </c>
      <c r="E64" s="218"/>
      <c r="F64" s="115"/>
      <c r="G64" s="113"/>
      <c r="H64" s="62">
        <v>0</v>
      </c>
      <c r="I64" s="114"/>
      <c r="J64" s="115"/>
      <c r="K64" s="116"/>
      <c r="L64" s="113"/>
      <c r="M64" s="115"/>
      <c r="N64" s="113"/>
      <c r="O64" s="115"/>
      <c r="P64" s="73">
        <f t="shared" si="5"/>
        <v>0</v>
      </c>
      <c r="Q64" s="41"/>
      <c r="R64" s="41"/>
      <c r="S64" s="41"/>
      <c r="T64" s="41"/>
    </row>
    <row r="65" spans="1:20" ht="32.25" thickBot="1" x14ac:dyDescent="0.3">
      <c r="A65" s="74" t="s">
        <v>60</v>
      </c>
      <c r="B65" s="52">
        <f>SUM(B66:B67)</f>
        <v>0</v>
      </c>
      <c r="C65" s="51">
        <f>SUM(C66:C67)</f>
        <v>0</v>
      </c>
      <c r="D65" s="51">
        <f>SUM(D66:D67)</f>
        <v>0</v>
      </c>
      <c r="E65" s="219">
        <f t="shared" ref="E65:O65" si="9">SUM(E66:E67)</f>
        <v>0</v>
      </c>
      <c r="F65" s="52">
        <f t="shared" si="9"/>
        <v>0</v>
      </c>
      <c r="G65" s="51">
        <f t="shared" si="9"/>
        <v>0</v>
      </c>
      <c r="H65" s="51">
        <f t="shared" si="9"/>
        <v>0</v>
      </c>
      <c r="I65" s="49">
        <f t="shared" si="9"/>
        <v>0</v>
      </c>
      <c r="J65" s="51">
        <f t="shared" si="9"/>
        <v>0</v>
      </c>
      <c r="K65" s="50">
        <f t="shared" si="9"/>
        <v>0</v>
      </c>
      <c r="L65" s="51">
        <f t="shared" si="9"/>
        <v>0</v>
      </c>
      <c r="M65" s="52">
        <f t="shared" si="9"/>
        <v>0</v>
      </c>
      <c r="N65" s="51">
        <f t="shared" si="9"/>
        <v>0</v>
      </c>
      <c r="O65" s="49">
        <f t="shared" si="9"/>
        <v>0</v>
      </c>
      <c r="P65" s="10">
        <f t="shared" si="5"/>
        <v>0</v>
      </c>
      <c r="Q65" s="41"/>
      <c r="R65" s="41"/>
      <c r="S65" s="41"/>
      <c r="T65" s="41"/>
    </row>
    <row r="66" spans="1:20" ht="15.75" x14ac:dyDescent="0.25">
      <c r="A66" s="53" t="s">
        <v>61</v>
      </c>
      <c r="B66" s="117"/>
      <c r="C66" s="89">
        <v>0</v>
      </c>
      <c r="D66" s="118"/>
      <c r="E66" s="220"/>
      <c r="F66" s="119"/>
      <c r="G66" s="118"/>
      <c r="H66" s="118"/>
      <c r="I66" s="119"/>
      <c r="J66" s="120"/>
      <c r="K66" s="120"/>
      <c r="L66" s="118"/>
      <c r="M66" s="119"/>
      <c r="N66" s="118"/>
      <c r="O66" s="119"/>
      <c r="P66" s="60">
        <f t="shared" si="5"/>
        <v>0</v>
      </c>
      <c r="Q66" s="41"/>
      <c r="R66" s="41"/>
      <c r="S66" s="41"/>
      <c r="T66" s="41"/>
    </row>
    <row r="67" spans="1:20" ht="32.25" thickBot="1" x14ac:dyDescent="0.3">
      <c r="A67" s="53" t="s">
        <v>62</v>
      </c>
      <c r="B67" s="112"/>
      <c r="C67" s="57">
        <v>0</v>
      </c>
      <c r="D67" s="121"/>
      <c r="E67" s="221"/>
      <c r="F67" s="122"/>
      <c r="G67" s="121"/>
      <c r="H67" s="62">
        <v>0</v>
      </c>
      <c r="I67" s="122"/>
      <c r="J67" s="123"/>
      <c r="K67" s="123"/>
      <c r="L67" s="121"/>
      <c r="M67" s="122"/>
      <c r="N67" s="121"/>
      <c r="O67" s="122"/>
      <c r="P67" s="73">
        <f t="shared" si="5"/>
        <v>0</v>
      </c>
      <c r="Q67" s="41"/>
      <c r="R67" s="41"/>
      <c r="S67" s="41"/>
      <c r="T67" s="41"/>
    </row>
    <row r="68" spans="1:20" ht="16.5" thickBot="1" x14ac:dyDescent="0.3">
      <c r="A68" s="74" t="s">
        <v>63</v>
      </c>
      <c r="B68" s="52">
        <f>SUM(B69:B71)</f>
        <v>0</v>
      </c>
      <c r="C68" s="51">
        <f>SUM(C69:C71)</f>
        <v>0</v>
      </c>
      <c r="D68" s="51">
        <f>SUM(D69:D71)</f>
        <v>0</v>
      </c>
      <c r="E68" s="49">
        <f t="shared" ref="E68:O68" si="10">SUM(E69:E71)</f>
        <v>0</v>
      </c>
      <c r="F68" s="52">
        <f t="shared" si="10"/>
        <v>0</v>
      </c>
      <c r="G68" s="51">
        <f t="shared" si="10"/>
        <v>0</v>
      </c>
      <c r="H68" s="51">
        <f t="shared" si="10"/>
        <v>0</v>
      </c>
      <c r="I68" s="49">
        <f t="shared" si="10"/>
        <v>0</v>
      </c>
      <c r="J68" s="51">
        <f t="shared" si="10"/>
        <v>0</v>
      </c>
      <c r="K68" s="50">
        <f t="shared" si="10"/>
        <v>0</v>
      </c>
      <c r="L68" s="51">
        <f t="shared" si="10"/>
        <v>0</v>
      </c>
      <c r="M68" s="52">
        <f t="shared" si="10"/>
        <v>0</v>
      </c>
      <c r="N68" s="51">
        <f t="shared" si="10"/>
        <v>0</v>
      </c>
      <c r="O68" s="49">
        <f t="shared" si="10"/>
        <v>0</v>
      </c>
      <c r="P68" s="10">
        <f t="shared" si="5"/>
        <v>0</v>
      </c>
      <c r="Q68" s="41"/>
      <c r="R68" s="41"/>
      <c r="S68" s="41"/>
      <c r="T68" s="41"/>
    </row>
    <row r="69" spans="1:20" ht="15.75" x14ac:dyDescent="0.25">
      <c r="A69" s="53" t="s">
        <v>64</v>
      </c>
      <c r="B69" s="117"/>
      <c r="C69" s="57">
        <v>0</v>
      </c>
      <c r="D69" s="223">
        <v>0</v>
      </c>
      <c r="E69" s="220"/>
      <c r="F69" s="119"/>
      <c r="G69" s="118"/>
      <c r="H69" s="62">
        <v>0</v>
      </c>
      <c r="I69" s="119"/>
      <c r="J69" s="120"/>
      <c r="K69" s="120"/>
      <c r="L69" s="118"/>
      <c r="M69" s="119"/>
      <c r="N69" s="118"/>
      <c r="O69" s="119"/>
      <c r="P69" s="60">
        <f t="shared" si="5"/>
        <v>0</v>
      </c>
      <c r="Q69" s="41"/>
      <c r="R69" s="41"/>
      <c r="S69" s="41"/>
      <c r="T69" s="41"/>
    </row>
    <row r="70" spans="1:20" ht="15.75" x14ac:dyDescent="0.25">
      <c r="A70" s="53" t="s">
        <v>65</v>
      </c>
      <c r="B70" s="109"/>
      <c r="C70" s="64">
        <v>0</v>
      </c>
      <c r="D70" s="223">
        <v>0</v>
      </c>
      <c r="E70" s="217"/>
      <c r="F70" s="111"/>
      <c r="G70" s="110"/>
      <c r="H70" s="62">
        <v>0</v>
      </c>
      <c r="I70" s="111"/>
      <c r="J70" s="124"/>
      <c r="K70" s="124"/>
      <c r="L70" s="110"/>
      <c r="M70" s="111"/>
      <c r="N70" s="110"/>
      <c r="O70" s="111"/>
      <c r="P70" s="73">
        <f t="shared" si="5"/>
        <v>0</v>
      </c>
      <c r="Q70" s="41"/>
      <c r="R70" s="41"/>
      <c r="S70" s="41"/>
      <c r="T70" s="41"/>
    </row>
    <row r="71" spans="1:20" ht="32.25" thickBot="1" x14ac:dyDescent="0.3">
      <c r="A71" s="53" t="s">
        <v>66</v>
      </c>
      <c r="B71" s="109"/>
      <c r="C71" s="64">
        <v>0</v>
      </c>
      <c r="D71" s="223">
        <v>0</v>
      </c>
      <c r="E71" s="217"/>
      <c r="F71" s="111"/>
      <c r="G71" s="110"/>
      <c r="H71" s="62">
        <v>0</v>
      </c>
      <c r="I71" s="111"/>
      <c r="J71" s="124"/>
      <c r="K71" s="124"/>
      <c r="L71" s="110"/>
      <c r="M71" s="111"/>
      <c r="N71" s="110"/>
      <c r="O71" s="111"/>
      <c r="P71" s="73">
        <f t="shared" si="5"/>
        <v>0</v>
      </c>
      <c r="Q71" s="41"/>
      <c r="R71" s="41"/>
      <c r="S71" s="41"/>
      <c r="T71" s="41"/>
    </row>
    <row r="72" spans="1:20" ht="16.5" thickBot="1" x14ac:dyDescent="0.3">
      <c r="A72" s="125" t="s">
        <v>67</v>
      </c>
      <c r="B72" s="126"/>
      <c r="C72" s="57">
        <v>0</v>
      </c>
      <c r="D72" s="127"/>
      <c r="E72" s="222"/>
      <c r="F72" s="126"/>
      <c r="G72" s="127"/>
      <c r="H72" s="62">
        <v>0</v>
      </c>
      <c r="I72" s="126"/>
      <c r="J72" s="128"/>
      <c r="K72" s="128"/>
      <c r="L72" s="127"/>
      <c r="M72" s="126"/>
      <c r="N72" s="127"/>
      <c r="O72" s="126"/>
      <c r="P72" s="73">
        <f t="shared" si="5"/>
        <v>0</v>
      </c>
      <c r="Q72" s="41"/>
      <c r="R72" s="41"/>
      <c r="S72" s="41"/>
      <c r="T72" s="41"/>
    </row>
    <row r="73" spans="1:20" ht="16.5" thickBot="1" x14ac:dyDescent="0.3">
      <c r="A73" s="48" t="s">
        <v>68</v>
      </c>
      <c r="B73" s="52">
        <f>SUM(B74:B75)</f>
        <v>0</v>
      </c>
      <c r="C73" s="51">
        <f>SUM(C74:C75)</f>
        <v>0</v>
      </c>
      <c r="D73" s="51">
        <f>SUM(D74:D75)</f>
        <v>0</v>
      </c>
      <c r="E73" s="49">
        <f t="shared" ref="E73:O73" si="11">SUM(E74:E75)</f>
        <v>0</v>
      </c>
      <c r="F73" s="52">
        <f t="shared" si="11"/>
        <v>0</v>
      </c>
      <c r="G73" s="51">
        <f t="shared" si="11"/>
        <v>0</v>
      </c>
      <c r="H73" s="51">
        <f t="shared" si="11"/>
        <v>0</v>
      </c>
      <c r="I73" s="49">
        <f t="shared" si="11"/>
        <v>0</v>
      </c>
      <c r="J73" s="51">
        <f t="shared" si="11"/>
        <v>0</v>
      </c>
      <c r="K73" s="50">
        <f t="shared" si="11"/>
        <v>0</v>
      </c>
      <c r="L73" s="51">
        <f t="shared" si="11"/>
        <v>0</v>
      </c>
      <c r="M73" s="52">
        <f t="shared" si="11"/>
        <v>0</v>
      </c>
      <c r="N73" s="51">
        <f t="shared" si="11"/>
        <v>0</v>
      </c>
      <c r="O73" s="49">
        <f t="shared" si="11"/>
        <v>0</v>
      </c>
      <c r="P73" s="10">
        <f t="shared" si="5"/>
        <v>0</v>
      </c>
      <c r="Q73" s="41"/>
      <c r="R73" s="41"/>
      <c r="S73" s="41"/>
      <c r="T73" s="41"/>
    </row>
    <row r="74" spans="1:20" ht="15.75" x14ac:dyDescent="0.25">
      <c r="A74" s="53" t="s">
        <v>69</v>
      </c>
      <c r="B74" s="117"/>
      <c r="C74" s="89">
        <v>0</v>
      </c>
      <c r="D74" s="118"/>
      <c r="E74" s="220"/>
      <c r="F74" s="119"/>
      <c r="G74" s="118"/>
      <c r="H74" s="62">
        <v>0</v>
      </c>
      <c r="I74" s="119"/>
      <c r="J74" s="120"/>
      <c r="K74" s="120"/>
      <c r="L74" s="118"/>
      <c r="M74" s="119"/>
      <c r="N74" s="118"/>
      <c r="O74" s="119"/>
      <c r="P74" s="60">
        <f t="shared" si="5"/>
        <v>0</v>
      </c>
      <c r="Q74" s="41"/>
      <c r="R74" s="41"/>
      <c r="S74" s="41"/>
      <c r="T74" s="41"/>
    </row>
    <row r="75" spans="1:20" ht="32.25" thickBot="1" x14ac:dyDescent="0.3">
      <c r="A75" s="53" t="s">
        <v>70</v>
      </c>
      <c r="B75" s="85"/>
      <c r="C75" s="57">
        <v>0</v>
      </c>
      <c r="D75" s="223">
        <v>0</v>
      </c>
      <c r="E75" s="214"/>
      <c r="F75" s="85"/>
      <c r="G75" s="130"/>
      <c r="H75" s="62">
        <v>0</v>
      </c>
      <c r="I75" s="131"/>
      <c r="J75" s="129"/>
      <c r="K75" s="85"/>
      <c r="L75" s="130"/>
      <c r="M75" s="85"/>
      <c r="N75" s="93"/>
      <c r="O75" s="85"/>
      <c r="P75" s="73">
        <f t="shared" si="5"/>
        <v>0</v>
      </c>
      <c r="Q75" s="41"/>
      <c r="R75" s="41"/>
      <c r="S75" s="41"/>
      <c r="T75" s="41"/>
    </row>
    <row r="76" spans="1:20" ht="16.5" thickBot="1" x14ac:dyDescent="0.3">
      <c r="A76" s="74" t="s">
        <v>71</v>
      </c>
      <c r="B76" s="52">
        <f>SUM(B77:B78)</f>
        <v>0</v>
      </c>
      <c r="C76" s="51">
        <f>SUM(C77:C78)</f>
        <v>0</v>
      </c>
      <c r="D76" s="51">
        <f>SUM(D77:D78)</f>
        <v>0</v>
      </c>
      <c r="E76" s="49">
        <f t="shared" ref="E76:P76" si="12">SUM(E77:E78)</f>
        <v>0</v>
      </c>
      <c r="F76" s="52">
        <f t="shared" si="12"/>
        <v>0</v>
      </c>
      <c r="G76" s="51">
        <f t="shared" si="12"/>
        <v>0</v>
      </c>
      <c r="H76" s="51">
        <f t="shared" si="12"/>
        <v>0</v>
      </c>
      <c r="I76" s="49">
        <f t="shared" si="12"/>
        <v>0</v>
      </c>
      <c r="J76" s="51">
        <f t="shared" si="12"/>
        <v>0</v>
      </c>
      <c r="K76" s="50">
        <f t="shared" si="12"/>
        <v>0</v>
      </c>
      <c r="L76" s="51">
        <f t="shared" si="12"/>
        <v>0</v>
      </c>
      <c r="M76" s="52">
        <f t="shared" si="12"/>
        <v>681000000</v>
      </c>
      <c r="N76" s="52">
        <f t="shared" si="12"/>
        <v>0</v>
      </c>
      <c r="O76" s="52">
        <f t="shared" si="12"/>
        <v>0</v>
      </c>
      <c r="P76" s="292">
        <f t="shared" si="12"/>
        <v>681000000</v>
      </c>
      <c r="Q76" s="41"/>
      <c r="R76" s="41"/>
      <c r="S76" s="41"/>
      <c r="T76" s="41"/>
    </row>
    <row r="77" spans="1:20" ht="15.75" x14ac:dyDescent="0.25">
      <c r="A77" s="53" t="s">
        <v>72</v>
      </c>
      <c r="B77" s="117"/>
      <c r="C77" s="62"/>
      <c r="D77" s="223">
        <v>0</v>
      </c>
      <c r="E77" s="220"/>
      <c r="F77" s="119"/>
      <c r="G77" s="118"/>
      <c r="H77" s="62">
        <v>0</v>
      </c>
      <c r="I77" s="119"/>
      <c r="J77" s="120"/>
      <c r="K77" s="120"/>
      <c r="L77" s="118"/>
      <c r="M77" s="96">
        <v>681000000</v>
      </c>
      <c r="N77" s="118"/>
      <c r="O77" s="119"/>
      <c r="P77" s="60">
        <f>SUM(D77:O77)</f>
        <v>681000000</v>
      </c>
      <c r="Q77" s="41"/>
      <c r="R77" s="41"/>
      <c r="S77" s="41"/>
      <c r="T77" s="41"/>
    </row>
    <row r="78" spans="1:20" ht="16.5" thickBot="1" x14ac:dyDescent="0.3">
      <c r="A78" s="53" t="s">
        <v>73</v>
      </c>
      <c r="B78" s="112"/>
      <c r="C78" s="57">
        <v>0</v>
      </c>
      <c r="D78" s="223">
        <v>0</v>
      </c>
      <c r="E78" s="221"/>
      <c r="F78" s="122"/>
      <c r="G78" s="121"/>
      <c r="H78" s="62">
        <v>0</v>
      </c>
      <c r="I78" s="122"/>
      <c r="J78" s="123"/>
      <c r="K78" s="123"/>
      <c r="L78" s="121"/>
      <c r="M78" s="122"/>
      <c r="N78" s="121"/>
      <c r="O78" s="122"/>
      <c r="P78" s="73">
        <f>SUM(D78:O78)</f>
        <v>0</v>
      </c>
      <c r="Q78" s="41"/>
      <c r="R78" s="41"/>
      <c r="S78" s="41"/>
      <c r="T78" s="41"/>
    </row>
    <row r="79" spans="1:20" ht="16.5" thickBot="1" x14ac:dyDescent="0.3">
      <c r="A79" s="74" t="s">
        <v>74</v>
      </c>
      <c r="B79" s="52"/>
      <c r="C79" s="51"/>
      <c r="D79" s="51"/>
      <c r="E79" s="49"/>
      <c r="F79" s="52"/>
      <c r="G79" s="51"/>
      <c r="H79" s="51"/>
      <c r="I79" s="52"/>
      <c r="J79" s="50"/>
      <c r="K79" s="50"/>
      <c r="L79" s="51"/>
      <c r="M79" s="52"/>
      <c r="N79" s="51"/>
      <c r="O79" s="52"/>
      <c r="P79" s="10">
        <f>+D79+E79+F79+G79</f>
        <v>0</v>
      </c>
      <c r="Q79" s="41"/>
      <c r="R79" s="41"/>
      <c r="S79" s="41"/>
      <c r="T79" s="41"/>
    </row>
    <row r="80" spans="1:20" ht="16.5" thickBot="1" x14ac:dyDescent="0.3">
      <c r="A80" s="267" t="s">
        <v>75</v>
      </c>
      <c r="B80" s="293"/>
      <c r="C80" s="69">
        <v>0</v>
      </c>
      <c r="D80" s="294"/>
      <c r="E80" s="295"/>
      <c r="F80" s="296"/>
      <c r="G80" s="294"/>
      <c r="H80" s="270">
        <v>0</v>
      </c>
      <c r="I80" s="296"/>
      <c r="J80" s="297"/>
      <c r="K80" s="297"/>
      <c r="L80" s="294"/>
      <c r="M80" s="296"/>
      <c r="N80" s="294"/>
      <c r="O80" s="296"/>
      <c r="P80" s="298">
        <f>SUM(D80:O80)</f>
        <v>0</v>
      </c>
      <c r="Q80" s="41"/>
      <c r="R80" s="41"/>
      <c r="S80" s="41"/>
      <c r="T80" s="41"/>
    </row>
    <row r="81" spans="1:20" ht="16.5" thickBot="1" x14ac:dyDescent="0.3">
      <c r="A81" s="285" t="s">
        <v>76</v>
      </c>
      <c r="B81" s="286">
        <f>+B12+B17+B27+B37+B45+B50+B60+B65+B73</f>
        <v>17263509199</v>
      </c>
      <c r="C81" s="287">
        <f>+C12+C17+C27+C37+C45+C50+C60+C65+C73+C76</f>
        <v>0</v>
      </c>
      <c r="D81" s="287">
        <f>+D12+D17+D27+D37+D45+D50+D60+D65+D73</f>
        <v>799769859.36000013</v>
      </c>
      <c r="E81" s="288">
        <f>+E12+E17+E27+E37+E45+E50+E60+E65+E73</f>
        <v>0</v>
      </c>
      <c r="F81" s="286">
        <f>+F12+F17+F27+F37+F45+F50+F60+F65+F73</f>
        <v>0</v>
      </c>
      <c r="G81" s="287">
        <f t="shared" ref="G81:O81" si="13">+G12+G17+G27+G37+G45+G50+G60+G65+G73</f>
        <v>0</v>
      </c>
      <c r="H81" s="287">
        <f t="shared" si="13"/>
        <v>0</v>
      </c>
      <c r="I81" s="288">
        <f t="shared" si="13"/>
        <v>0</v>
      </c>
      <c r="J81" s="287">
        <f t="shared" si="13"/>
        <v>0</v>
      </c>
      <c r="K81" s="289">
        <f t="shared" si="13"/>
        <v>0</v>
      </c>
      <c r="L81" s="290">
        <f t="shared" si="13"/>
        <v>0</v>
      </c>
      <c r="M81" s="286">
        <f>+M12+M17+M27+M37+M45+M50+M60+M65+M73+M76+M79</f>
        <v>681000000</v>
      </c>
      <c r="N81" s="287">
        <f t="shared" si="13"/>
        <v>0</v>
      </c>
      <c r="O81" s="288">
        <f t="shared" si="13"/>
        <v>0</v>
      </c>
      <c r="P81" s="291">
        <f>+P12+P17+P27+P37+P45+P50+P60+P73+P76+P79</f>
        <v>1480769859.3600001</v>
      </c>
      <c r="Q81" s="41"/>
      <c r="R81" s="41"/>
      <c r="S81" s="41"/>
      <c r="T81" s="41"/>
    </row>
    <row r="82" spans="1:20" ht="20.25" x14ac:dyDescent="0.25">
      <c r="A82" s="132" t="s">
        <v>77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41"/>
      <c r="R82" s="41"/>
      <c r="S82" s="41"/>
      <c r="T82" s="41"/>
    </row>
    <row r="83" spans="1:20" ht="23.25" customHeight="1" x14ac:dyDescent="0.25">
      <c r="A83" s="250" t="s">
        <v>101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41"/>
      <c r="R83" s="41"/>
      <c r="S83" s="41"/>
      <c r="T83" s="41"/>
    </row>
    <row r="84" spans="1:20" ht="24.75" customHeight="1" x14ac:dyDescent="0.25">
      <c r="A84" s="251" t="s">
        <v>102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41"/>
      <c r="R84" s="41"/>
      <c r="S84" s="41"/>
      <c r="T84" s="41"/>
    </row>
    <row r="85" spans="1:20" ht="39.75" customHeight="1" x14ac:dyDescent="0.25">
      <c r="A85" s="250" t="s">
        <v>103</v>
      </c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41"/>
      <c r="R85" s="41"/>
      <c r="S85" s="41"/>
      <c r="T85" s="41"/>
    </row>
    <row r="86" spans="1:20" ht="15.75" x14ac:dyDescent="0.25">
      <c r="A86" s="134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</row>
    <row r="87" spans="1:20" ht="15.75" x14ac:dyDescent="0.25">
      <c r="A87" s="135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</row>
    <row r="88" spans="1:20" ht="15.75" x14ac:dyDescent="0.25">
      <c r="A88" s="135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</row>
    <row r="89" spans="1:20" ht="15.75" x14ac:dyDescent="0.25">
      <c r="A89" s="135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</row>
    <row r="90" spans="1:20" ht="15.75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</row>
    <row r="91" spans="1:20" ht="15.75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</row>
    <row r="92" spans="1:20" ht="15.75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</row>
    <row r="93" spans="1:20" ht="15.75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</row>
    <row r="94" spans="1:20" ht="15.7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</row>
    <row r="95" spans="1:20" ht="15.75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</row>
    <row r="96" spans="1:20" ht="15.75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</row>
  </sheetData>
  <mergeCells count="12">
    <mergeCell ref="A83:P83"/>
    <mergeCell ref="A84:P84"/>
    <mergeCell ref="A85:P8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3"/>
  <sheetViews>
    <sheetView showGridLines="0" tabSelected="1" zoomScale="88" zoomScaleNormal="88" workbookViewId="0">
      <selection sqref="A1:N84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17.140625" customWidth="1"/>
    <col min="4" max="4" width="16.28515625" customWidth="1"/>
    <col min="5" max="5" width="15.85546875" customWidth="1"/>
    <col min="6" max="6" width="15" customWidth="1"/>
    <col min="7" max="7" width="17.85546875" customWidth="1"/>
    <col min="8" max="8" width="16.28515625" customWidth="1"/>
    <col min="9" max="9" width="17.85546875" customWidth="1"/>
    <col min="10" max="10" width="18.5703125" customWidth="1"/>
    <col min="11" max="11" width="18.140625" customWidth="1"/>
    <col min="12" max="12" width="18.5703125" customWidth="1"/>
    <col min="13" max="13" width="20.85546875" customWidth="1"/>
    <col min="14" max="14" width="23.85546875" customWidth="1"/>
  </cols>
  <sheetData>
    <row r="3" spans="1:14" ht="28.5" customHeight="1" x14ac:dyDescent="0.25">
      <c r="A3" s="242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30.75" customHeight="1" x14ac:dyDescent="0.25">
      <c r="A4" s="252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15.75" x14ac:dyDescent="0.25">
      <c r="A5" s="246" t="s">
        <v>80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ht="15.75" customHeight="1" x14ac:dyDescent="0.25">
      <c r="A6" s="248" t="s">
        <v>81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4" ht="15.75" customHeight="1" x14ac:dyDescent="0.25">
      <c r="A7" s="249" t="s">
        <v>3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4" ht="15.75" thickBot="1" x14ac:dyDescent="0.3"/>
    <row r="9" spans="1:14" ht="23.25" customHeight="1" thickBot="1" x14ac:dyDescent="0.3">
      <c r="A9" s="136" t="s">
        <v>4</v>
      </c>
      <c r="B9" s="137" t="s">
        <v>83</v>
      </c>
      <c r="C9" s="137" t="s">
        <v>84</v>
      </c>
      <c r="D9" s="137" t="s">
        <v>85</v>
      </c>
      <c r="E9" s="137" t="s">
        <v>86</v>
      </c>
      <c r="F9" s="137" t="s">
        <v>87</v>
      </c>
      <c r="G9" s="137" t="s">
        <v>88</v>
      </c>
      <c r="H9" s="137" t="s">
        <v>89</v>
      </c>
      <c r="I9" s="137" t="s">
        <v>90</v>
      </c>
      <c r="J9" s="137" t="s">
        <v>91</v>
      </c>
      <c r="K9" s="137" t="s">
        <v>104</v>
      </c>
      <c r="L9" s="137" t="s">
        <v>93</v>
      </c>
      <c r="M9" s="137" t="s">
        <v>94</v>
      </c>
      <c r="N9" s="138" t="s">
        <v>95</v>
      </c>
    </row>
    <row r="10" spans="1:14" ht="16.5" thickBot="1" x14ac:dyDescent="0.3">
      <c r="A10" s="139" t="s">
        <v>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ht="16.5" thickBot="1" x14ac:dyDescent="0.3">
      <c r="A11" s="74" t="s">
        <v>8</v>
      </c>
      <c r="B11" s="141">
        <f>SUM(B12:B15)</f>
        <v>297203097.19</v>
      </c>
      <c r="C11" s="142">
        <f>SUM(C12:C15)</f>
        <v>0</v>
      </c>
      <c r="D11" s="142">
        <f>SUM(D12:D15)</f>
        <v>0</v>
      </c>
      <c r="E11" s="142">
        <f t="shared" ref="E11:M11" si="0">SUM(E12:E15)</f>
        <v>0</v>
      </c>
      <c r="F11" s="142">
        <f t="shared" si="0"/>
        <v>0</v>
      </c>
      <c r="G11" s="142">
        <f t="shared" si="0"/>
        <v>0</v>
      </c>
      <c r="H11" s="142">
        <f t="shared" si="0"/>
        <v>0</v>
      </c>
      <c r="I11" s="142">
        <f t="shared" si="0"/>
        <v>0</v>
      </c>
      <c r="J11" s="142">
        <f t="shared" si="0"/>
        <v>0</v>
      </c>
      <c r="K11" s="142">
        <f t="shared" si="0"/>
        <v>0</v>
      </c>
      <c r="L11" s="142">
        <f t="shared" si="0"/>
        <v>0</v>
      </c>
      <c r="M11" s="142">
        <f t="shared" si="0"/>
        <v>0</v>
      </c>
      <c r="N11" s="143">
        <f>SUM(B11:M11)</f>
        <v>297203097.19</v>
      </c>
    </row>
    <row r="12" spans="1:14" ht="15.75" x14ac:dyDescent="0.25">
      <c r="A12" s="53" t="s">
        <v>96</v>
      </c>
      <c r="B12" s="223">
        <v>258796262.62</v>
      </c>
      <c r="C12" s="54"/>
      <c r="D12" s="144"/>
      <c r="E12" s="145"/>
      <c r="F12" s="57"/>
      <c r="G12" s="96"/>
      <c r="H12" s="56"/>
      <c r="I12" s="96"/>
      <c r="J12" s="59"/>
      <c r="K12" s="77"/>
      <c r="L12" s="59"/>
      <c r="M12" s="82"/>
      <c r="N12" s="146">
        <f>SUM(B12:M12)</f>
        <v>258796262.62</v>
      </c>
    </row>
    <row r="13" spans="1:14" ht="15.75" x14ac:dyDescent="0.25">
      <c r="A13" s="53" t="s">
        <v>97</v>
      </c>
      <c r="B13" s="223">
        <v>2126700</v>
      </c>
      <c r="C13" s="62"/>
      <c r="D13" s="63"/>
      <c r="E13" s="67"/>
      <c r="F13" s="64"/>
      <c r="G13" s="66"/>
      <c r="H13" s="64"/>
      <c r="I13" s="64"/>
      <c r="J13" s="64"/>
      <c r="K13" s="67"/>
      <c r="L13" s="64"/>
      <c r="M13" s="67"/>
      <c r="N13" s="147">
        <f t="shared" ref="N13" si="1">SUM(B13:M13)</f>
        <v>2126700</v>
      </c>
    </row>
    <row r="14" spans="1:14" ht="15.75" x14ac:dyDescent="0.25">
      <c r="A14" s="235" t="s">
        <v>138</v>
      </c>
      <c r="B14" s="223">
        <v>0</v>
      </c>
      <c r="C14" s="62"/>
      <c r="D14" s="62"/>
      <c r="E14" s="67"/>
      <c r="F14" s="64"/>
      <c r="G14" s="64"/>
      <c r="H14" s="64"/>
      <c r="I14" s="64"/>
      <c r="J14" s="64"/>
      <c r="K14" s="67"/>
      <c r="L14" s="64"/>
      <c r="M14" s="67"/>
      <c r="N14" s="147"/>
    </row>
    <row r="15" spans="1:14" ht="16.5" thickBot="1" x14ac:dyDescent="0.3">
      <c r="A15" s="53" t="s">
        <v>98</v>
      </c>
      <c r="B15" s="223">
        <v>36280134.57</v>
      </c>
      <c r="C15" s="54"/>
      <c r="D15" s="148"/>
      <c r="E15" s="81"/>
      <c r="F15" s="57"/>
      <c r="G15" s="96"/>
      <c r="H15" s="57"/>
      <c r="I15" s="96"/>
      <c r="J15" s="57"/>
      <c r="K15" s="82"/>
      <c r="L15" s="69"/>
      <c r="M15" s="82"/>
      <c r="N15" s="149">
        <f>SUM(B15:M15)</f>
        <v>36280134.57</v>
      </c>
    </row>
    <row r="16" spans="1:14" ht="16.5" thickBot="1" x14ac:dyDescent="0.3">
      <c r="A16" s="74" t="s">
        <v>12</v>
      </c>
      <c r="B16" s="141">
        <f>SUM(B17:B25)</f>
        <v>46870702.840000004</v>
      </c>
      <c r="C16" s="142">
        <f>SUM(C17:C25)</f>
        <v>0</v>
      </c>
      <c r="D16" s="142">
        <f>SUM(D17:D25)</f>
        <v>0</v>
      </c>
      <c r="E16" s="142">
        <f t="shared" ref="E16:M16" si="2">SUM(E17:E25)</f>
        <v>0</v>
      </c>
      <c r="F16" s="142">
        <f>SUM(F17:F25)</f>
        <v>0</v>
      </c>
      <c r="G16" s="150">
        <f t="shared" si="2"/>
        <v>0</v>
      </c>
      <c r="H16" s="142">
        <f t="shared" si="2"/>
        <v>0</v>
      </c>
      <c r="I16" s="142">
        <f t="shared" si="2"/>
        <v>0</v>
      </c>
      <c r="J16" s="142">
        <f t="shared" si="2"/>
        <v>0</v>
      </c>
      <c r="K16" s="142">
        <f t="shared" si="2"/>
        <v>0</v>
      </c>
      <c r="L16" s="142">
        <f t="shared" si="2"/>
        <v>0</v>
      </c>
      <c r="M16" s="142">
        <f t="shared" si="2"/>
        <v>0</v>
      </c>
      <c r="N16" s="143">
        <f>SUM(B16:M16)</f>
        <v>46870702.840000004</v>
      </c>
    </row>
    <row r="17" spans="1:14" ht="15.75" x14ac:dyDescent="0.25">
      <c r="A17" s="53" t="s">
        <v>105</v>
      </c>
      <c r="B17" s="223">
        <v>27823802.91</v>
      </c>
      <c r="C17" s="76"/>
      <c r="D17" s="148"/>
      <c r="E17" s="81"/>
      <c r="F17" s="54"/>
      <c r="G17" s="96"/>
      <c r="H17" s="57"/>
      <c r="I17" s="96"/>
      <c r="J17" s="59"/>
      <c r="K17" s="96"/>
      <c r="L17" s="64"/>
      <c r="M17" s="96"/>
      <c r="N17" s="151">
        <f t="shared" ref="N17:N25" si="3">SUM(B17:M17)</f>
        <v>27823802.91</v>
      </c>
    </row>
    <row r="18" spans="1:14" ht="15.75" x14ac:dyDescent="0.25">
      <c r="A18" s="53" t="s">
        <v>106</v>
      </c>
      <c r="B18" s="223">
        <v>0</v>
      </c>
      <c r="C18" s="54"/>
      <c r="D18" s="63"/>
      <c r="E18" s="67"/>
      <c r="F18" s="62"/>
      <c r="G18" s="66"/>
      <c r="H18" s="64"/>
      <c r="I18" s="64"/>
      <c r="J18" s="64"/>
      <c r="K18" s="64"/>
      <c r="L18" s="64"/>
      <c r="M18" s="64"/>
      <c r="N18" s="147">
        <f t="shared" si="3"/>
        <v>0</v>
      </c>
    </row>
    <row r="19" spans="1:14" ht="15.75" x14ac:dyDescent="0.25">
      <c r="A19" s="53" t="s">
        <v>107</v>
      </c>
      <c r="B19" s="223">
        <v>0</v>
      </c>
      <c r="C19" s="62"/>
      <c r="D19" s="63"/>
      <c r="E19" s="67"/>
      <c r="F19" s="62"/>
      <c r="G19" s="66"/>
      <c r="H19" s="64"/>
      <c r="I19" s="64"/>
      <c r="J19" s="64"/>
      <c r="K19" s="64"/>
      <c r="L19" s="64"/>
      <c r="M19" s="64"/>
      <c r="N19" s="147">
        <f t="shared" si="3"/>
        <v>0</v>
      </c>
    </row>
    <row r="20" spans="1:14" ht="15.75" x14ac:dyDescent="0.25">
      <c r="A20" s="53" t="s">
        <v>108</v>
      </c>
      <c r="B20" s="223">
        <v>0</v>
      </c>
      <c r="C20" s="62"/>
      <c r="D20" s="63"/>
      <c r="E20" s="67"/>
      <c r="F20" s="62"/>
      <c r="G20" s="64"/>
      <c r="H20" s="65"/>
      <c r="I20" s="64"/>
      <c r="J20" s="64"/>
      <c r="K20" s="64"/>
      <c r="L20" s="64"/>
      <c r="M20" s="64"/>
      <c r="N20" s="147">
        <f t="shared" si="3"/>
        <v>0</v>
      </c>
    </row>
    <row r="21" spans="1:14" ht="15.75" x14ac:dyDescent="0.25">
      <c r="A21" s="53" t="s">
        <v>109</v>
      </c>
      <c r="B21" s="223">
        <v>5997925.0099999998</v>
      </c>
      <c r="C21" s="54"/>
      <c r="D21" s="63"/>
      <c r="E21" s="67"/>
      <c r="F21" s="62"/>
      <c r="G21" s="64"/>
      <c r="H21" s="65"/>
      <c r="I21" s="64"/>
      <c r="J21" s="64"/>
      <c r="K21" s="64"/>
      <c r="L21" s="64"/>
      <c r="M21" s="64"/>
      <c r="N21" s="147">
        <f t="shared" si="3"/>
        <v>5997925.0099999998</v>
      </c>
    </row>
    <row r="22" spans="1:14" ht="15.75" x14ac:dyDescent="0.25">
      <c r="A22" s="53" t="s">
        <v>110</v>
      </c>
      <c r="B22" s="223">
        <v>12500000</v>
      </c>
      <c r="C22" s="62"/>
      <c r="D22" s="63"/>
      <c r="E22" s="67"/>
      <c r="F22" s="62"/>
      <c r="G22" s="64"/>
      <c r="H22" s="65"/>
      <c r="I22" s="64"/>
      <c r="J22" s="64"/>
      <c r="K22" s="64"/>
      <c r="L22" s="64"/>
      <c r="M22" s="64"/>
      <c r="N22" s="147">
        <f t="shared" si="3"/>
        <v>12500000</v>
      </c>
    </row>
    <row r="23" spans="1:14" ht="31.5" x14ac:dyDescent="0.25">
      <c r="A23" s="53" t="s">
        <v>111</v>
      </c>
      <c r="B23" s="223">
        <v>39214.92</v>
      </c>
      <c r="C23" s="62"/>
      <c r="D23" s="63"/>
      <c r="E23" s="67"/>
      <c r="F23" s="62"/>
      <c r="G23" s="64"/>
      <c r="H23" s="65"/>
      <c r="I23" s="64"/>
      <c r="J23" s="64"/>
      <c r="K23" s="64"/>
      <c r="L23" s="64"/>
      <c r="M23" s="64"/>
      <c r="N23" s="147">
        <f t="shared" si="3"/>
        <v>39214.92</v>
      </c>
    </row>
    <row r="24" spans="1:14" ht="31.5" x14ac:dyDescent="0.25">
      <c r="A24" s="53" t="s">
        <v>112</v>
      </c>
      <c r="B24" s="223">
        <v>0</v>
      </c>
      <c r="C24" s="62"/>
      <c r="D24" s="63"/>
      <c r="E24" s="67"/>
      <c r="F24" s="62"/>
      <c r="G24" s="64"/>
      <c r="H24" s="65"/>
      <c r="I24" s="64"/>
      <c r="J24" s="64"/>
      <c r="K24" s="64"/>
      <c r="L24" s="64"/>
      <c r="M24" s="64"/>
      <c r="N24" s="146">
        <f t="shared" si="3"/>
        <v>0</v>
      </c>
    </row>
    <row r="25" spans="1:14" ht="16.5" thickBot="1" x14ac:dyDescent="0.3">
      <c r="A25" s="53" t="s">
        <v>113</v>
      </c>
      <c r="B25" s="223">
        <v>509760</v>
      </c>
      <c r="C25" s="54"/>
      <c r="D25" s="148"/>
      <c r="E25" s="81"/>
      <c r="F25" s="54"/>
      <c r="G25" s="96"/>
      <c r="H25" s="70"/>
      <c r="I25" s="96"/>
      <c r="J25" s="71"/>
      <c r="K25" s="96"/>
      <c r="L25" s="64"/>
      <c r="M25" s="96"/>
      <c r="N25" s="152">
        <f t="shared" si="3"/>
        <v>509760</v>
      </c>
    </row>
    <row r="26" spans="1:14" ht="16.5" thickBot="1" x14ac:dyDescent="0.3">
      <c r="A26" s="74" t="s">
        <v>22</v>
      </c>
      <c r="B26" s="141">
        <f>SUM(B27:B35)</f>
        <v>20525636.620000001</v>
      </c>
      <c r="C26" s="142">
        <f>SUM(C27:C35)</f>
        <v>0</v>
      </c>
      <c r="D26" s="142">
        <f>SUM(D27:D35)</f>
        <v>0</v>
      </c>
      <c r="E26" s="141">
        <f t="shared" ref="E26:M26" si="4">SUM(E27:E35)</f>
        <v>0</v>
      </c>
      <c r="F26" s="142">
        <f t="shared" si="4"/>
        <v>0</v>
      </c>
      <c r="G26" s="150">
        <f>SUM(G27:G35)</f>
        <v>0</v>
      </c>
      <c r="H26" s="142">
        <f t="shared" si="4"/>
        <v>0</v>
      </c>
      <c r="I26" s="142">
        <f>SUM(I27:I35)</f>
        <v>0</v>
      </c>
      <c r="J26" s="142">
        <f t="shared" si="4"/>
        <v>0</v>
      </c>
      <c r="K26" s="142">
        <f t="shared" si="4"/>
        <v>0</v>
      </c>
      <c r="L26" s="142">
        <f t="shared" si="4"/>
        <v>0</v>
      </c>
      <c r="M26" s="142">
        <f t="shared" si="4"/>
        <v>0</v>
      </c>
      <c r="N26" s="143">
        <f>SUM(B26:M26)</f>
        <v>20525636.620000001</v>
      </c>
    </row>
    <row r="27" spans="1:14" ht="15.75" x14ac:dyDescent="0.25">
      <c r="A27" s="53" t="s">
        <v>114</v>
      </c>
      <c r="B27" s="202">
        <v>0</v>
      </c>
      <c r="C27" s="54"/>
      <c r="D27" s="148"/>
      <c r="E27" s="81"/>
      <c r="F27" s="54"/>
      <c r="G27" s="82"/>
      <c r="H27" s="70"/>
      <c r="I27" s="96"/>
      <c r="J27" s="59"/>
      <c r="K27" s="96"/>
      <c r="L27" s="64"/>
      <c r="M27" s="96"/>
      <c r="N27" s="151">
        <f>SUM(B27:M27)</f>
        <v>0</v>
      </c>
    </row>
    <row r="28" spans="1:14" ht="15.75" x14ac:dyDescent="0.25">
      <c r="A28" s="53" t="s">
        <v>115</v>
      </c>
      <c r="B28" s="201">
        <v>0</v>
      </c>
      <c r="C28" s="62"/>
      <c r="D28" s="63"/>
      <c r="E28" s="67"/>
      <c r="F28" s="62"/>
      <c r="G28" s="67"/>
      <c r="H28" s="64"/>
      <c r="I28" s="64"/>
      <c r="J28" s="64"/>
      <c r="K28" s="64"/>
      <c r="L28" s="64"/>
      <c r="M28" s="64"/>
      <c r="N28" s="147">
        <f t="shared" ref="N28:N35" si="5">SUM(B28:M28)</f>
        <v>0</v>
      </c>
    </row>
    <row r="29" spans="1:14" ht="15.75" x14ac:dyDescent="0.25">
      <c r="A29" s="53" t="s">
        <v>116</v>
      </c>
      <c r="B29" s="201">
        <v>0</v>
      </c>
      <c r="C29" s="54"/>
      <c r="D29" s="148"/>
      <c r="E29" s="67"/>
      <c r="F29" s="62"/>
      <c r="G29" s="67"/>
      <c r="H29" s="64"/>
      <c r="I29" s="64"/>
      <c r="J29" s="64"/>
      <c r="K29" s="64"/>
      <c r="L29" s="64"/>
      <c r="M29" s="64"/>
      <c r="N29" s="147">
        <f t="shared" si="5"/>
        <v>0</v>
      </c>
    </row>
    <row r="30" spans="1:14" ht="15.75" x14ac:dyDescent="0.25">
      <c r="A30" s="53" t="s">
        <v>117</v>
      </c>
      <c r="B30" s="201">
        <v>0</v>
      </c>
      <c r="C30" s="62"/>
      <c r="D30" s="63"/>
      <c r="E30" s="67"/>
      <c r="F30" s="62"/>
      <c r="G30" s="62"/>
      <c r="H30" s="64"/>
      <c r="I30" s="64"/>
      <c r="J30" s="90"/>
      <c r="K30" s="64"/>
      <c r="L30" s="64"/>
      <c r="M30" s="79"/>
      <c r="N30" s="147">
        <f t="shared" si="5"/>
        <v>0</v>
      </c>
    </row>
    <row r="31" spans="1:14" ht="15.75" x14ac:dyDescent="0.25">
      <c r="A31" s="53" t="s">
        <v>118</v>
      </c>
      <c r="B31" s="201">
        <v>0</v>
      </c>
      <c r="C31" s="54"/>
      <c r="D31" s="63"/>
      <c r="E31" s="67"/>
      <c r="F31" s="62"/>
      <c r="G31" s="67"/>
      <c r="H31" s="64"/>
      <c r="I31" s="64"/>
      <c r="J31" s="64"/>
      <c r="K31" s="64"/>
      <c r="L31" s="64"/>
      <c r="M31" s="64"/>
      <c r="N31" s="147">
        <f t="shared" si="5"/>
        <v>0</v>
      </c>
    </row>
    <row r="32" spans="1:14" ht="15.75" x14ac:dyDescent="0.25">
      <c r="A32" s="53" t="s">
        <v>119</v>
      </c>
      <c r="B32" s="201">
        <v>0</v>
      </c>
      <c r="C32" s="62"/>
      <c r="D32" s="63"/>
      <c r="E32" s="67"/>
      <c r="F32" s="62"/>
      <c r="G32" s="67"/>
      <c r="H32" s="64"/>
      <c r="I32" s="64"/>
      <c r="J32" s="64"/>
      <c r="K32" s="64"/>
      <c r="L32" s="64"/>
      <c r="M32" s="64"/>
      <c r="N32" s="147">
        <f t="shared" si="5"/>
        <v>0</v>
      </c>
    </row>
    <row r="33" spans="1:14" ht="31.5" x14ac:dyDescent="0.25">
      <c r="A33" s="53" t="s">
        <v>120</v>
      </c>
      <c r="B33" s="208">
        <v>20525636.620000001</v>
      </c>
      <c r="C33" s="62"/>
      <c r="D33" s="63"/>
      <c r="E33" s="67"/>
      <c r="F33" s="62"/>
      <c r="G33" s="67"/>
      <c r="H33" s="64"/>
      <c r="I33" s="64"/>
      <c r="J33" s="64"/>
      <c r="K33" s="96"/>
      <c r="L33" s="64"/>
      <c r="M33" s="64"/>
      <c r="N33" s="147">
        <f t="shared" si="5"/>
        <v>20525636.620000001</v>
      </c>
    </row>
    <row r="34" spans="1:14" ht="31.5" x14ac:dyDescent="0.25">
      <c r="A34" s="80" t="s">
        <v>30</v>
      </c>
      <c r="B34" s="208">
        <v>0</v>
      </c>
      <c r="C34" s="62"/>
      <c r="D34" s="63"/>
      <c r="E34" s="90"/>
      <c r="F34" s="62"/>
      <c r="G34" s="90"/>
      <c r="H34" s="90"/>
      <c r="I34" s="62"/>
      <c r="J34" s="90"/>
      <c r="K34" s="63"/>
      <c r="L34" s="64"/>
      <c r="M34" s="64"/>
      <c r="N34" s="147"/>
    </row>
    <row r="35" spans="1:14" ht="16.5" thickBot="1" x14ac:dyDescent="0.3">
      <c r="A35" s="53" t="s">
        <v>121</v>
      </c>
      <c r="B35" s="208">
        <v>0</v>
      </c>
      <c r="C35" s="81"/>
      <c r="D35" s="148"/>
      <c r="E35" s="81"/>
      <c r="F35" s="54"/>
      <c r="G35" s="82"/>
      <c r="H35" s="72"/>
      <c r="I35" s="96"/>
      <c r="J35" s="71"/>
      <c r="K35" s="96"/>
      <c r="L35" s="64"/>
      <c r="M35" s="96"/>
      <c r="N35" s="152">
        <f t="shared" si="5"/>
        <v>0</v>
      </c>
    </row>
    <row r="36" spans="1:14" ht="16.5" thickBot="1" x14ac:dyDescent="0.3">
      <c r="A36" s="74" t="s">
        <v>32</v>
      </c>
      <c r="B36" s="141">
        <f>SUM(B37:B43)</f>
        <v>421835407.77000004</v>
      </c>
      <c r="C36" s="142">
        <f>SUM(C37:C43)</f>
        <v>0</v>
      </c>
      <c r="D36" s="142">
        <f>SUM(D37:D43)</f>
        <v>0</v>
      </c>
      <c r="E36" s="142">
        <f t="shared" ref="E36:M36" si="6">SUM(E37:E43)</f>
        <v>0</v>
      </c>
      <c r="F36" s="142">
        <f t="shared" si="6"/>
        <v>0</v>
      </c>
      <c r="G36" s="150">
        <f t="shared" si="6"/>
        <v>0</v>
      </c>
      <c r="H36" s="142">
        <f t="shared" si="6"/>
        <v>0</v>
      </c>
      <c r="I36" s="142">
        <f t="shared" si="6"/>
        <v>0</v>
      </c>
      <c r="J36" s="142">
        <f t="shared" si="6"/>
        <v>0</v>
      </c>
      <c r="K36" s="142">
        <f t="shared" si="6"/>
        <v>0</v>
      </c>
      <c r="L36" s="142">
        <f t="shared" si="6"/>
        <v>0</v>
      </c>
      <c r="M36" s="142">
        <f t="shared" si="6"/>
        <v>0</v>
      </c>
      <c r="N36" s="143">
        <f>SUM(B36:M36)</f>
        <v>421835407.77000004</v>
      </c>
    </row>
    <row r="37" spans="1:14" ht="15.75" x14ac:dyDescent="0.25">
      <c r="A37" s="53" t="s">
        <v>122</v>
      </c>
      <c r="B37" s="223">
        <v>0</v>
      </c>
      <c r="C37" s="54"/>
      <c r="D37" s="148"/>
      <c r="E37" s="81"/>
      <c r="F37" s="54"/>
      <c r="G37" s="96"/>
      <c r="H37" s="83"/>
      <c r="I37" s="96"/>
      <c r="J37" s="59"/>
      <c r="K37" s="96"/>
      <c r="L37" s="64"/>
      <c r="M37" s="96"/>
      <c r="N37" s="151">
        <f t="shared" ref="N37:N43" si="7">SUM(B37:M37)</f>
        <v>0</v>
      </c>
    </row>
    <row r="38" spans="1:14" ht="31.5" x14ac:dyDescent="0.25">
      <c r="A38" s="53" t="s">
        <v>123</v>
      </c>
      <c r="B38" s="208">
        <v>313955922.48000002</v>
      </c>
      <c r="C38" s="62"/>
      <c r="D38" s="63"/>
      <c r="E38" s="67"/>
      <c r="F38" s="62"/>
      <c r="G38" s="64"/>
      <c r="H38" s="67"/>
      <c r="I38" s="64"/>
      <c r="J38" s="64"/>
      <c r="K38" s="64"/>
      <c r="L38" s="64"/>
      <c r="M38" s="64"/>
      <c r="N38" s="147">
        <f t="shared" si="7"/>
        <v>313955922.48000002</v>
      </c>
    </row>
    <row r="39" spans="1:14" ht="31.5" x14ac:dyDescent="0.25">
      <c r="A39" s="53" t="s">
        <v>124</v>
      </c>
      <c r="B39" s="208">
        <v>88648542.75</v>
      </c>
      <c r="C39" s="62"/>
      <c r="D39" s="63"/>
      <c r="E39" s="67"/>
      <c r="F39" s="62"/>
      <c r="G39" s="64"/>
      <c r="H39" s="67"/>
      <c r="I39" s="64"/>
      <c r="J39" s="64"/>
      <c r="K39" s="64"/>
      <c r="L39" s="64"/>
      <c r="M39" s="64"/>
      <c r="N39" s="147">
        <f t="shared" si="7"/>
        <v>88648542.75</v>
      </c>
    </row>
    <row r="40" spans="1:14" ht="31.5" x14ac:dyDescent="0.25">
      <c r="A40" s="53" t="s">
        <v>125</v>
      </c>
      <c r="B40" s="208">
        <v>19230942.539999999</v>
      </c>
      <c r="C40" s="62"/>
      <c r="D40" s="63"/>
      <c r="E40" s="67"/>
      <c r="F40" s="62"/>
      <c r="G40" s="96"/>
      <c r="H40" s="67"/>
      <c r="I40" s="64"/>
      <c r="J40" s="64"/>
      <c r="K40" s="64"/>
      <c r="L40" s="64"/>
      <c r="M40" s="64"/>
      <c r="N40" s="147">
        <f t="shared" si="7"/>
        <v>19230942.539999999</v>
      </c>
    </row>
    <row r="41" spans="1:14" ht="15.75" x14ac:dyDescent="0.25">
      <c r="A41" s="53" t="s">
        <v>126</v>
      </c>
      <c r="B41" s="223">
        <v>0</v>
      </c>
      <c r="C41" s="62"/>
      <c r="D41" s="63"/>
      <c r="E41" s="93"/>
      <c r="F41" s="62"/>
      <c r="G41" s="62"/>
      <c r="H41" s="83"/>
      <c r="I41" s="96"/>
      <c r="J41" s="64"/>
      <c r="K41" s="64"/>
      <c r="L41" s="64"/>
      <c r="M41" s="84"/>
      <c r="N41" s="147">
        <f t="shared" si="7"/>
        <v>0</v>
      </c>
    </row>
    <row r="42" spans="1:14" ht="15.75" x14ac:dyDescent="0.25">
      <c r="A42" s="53" t="s">
        <v>127</v>
      </c>
      <c r="B42" s="223">
        <v>0</v>
      </c>
      <c r="C42" s="62"/>
      <c r="D42" s="63"/>
      <c r="E42" s="90"/>
      <c r="F42" s="62"/>
      <c r="G42" s="62"/>
      <c r="H42" s="92"/>
      <c r="I42" s="62"/>
      <c r="J42" s="90"/>
      <c r="K42" s="64"/>
      <c r="L42" s="64"/>
      <c r="M42" s="64"/>
      <c r="N42" s="147">
        <f t="shared" si="7"/>
        <v>0</v>
      </c>
    </row>
    <row r="43" spans="1:14" ht="32.25" thickBot="1" x14ac:dyDescent="0.3">
      <c r="A43" s="53" t="s">
        <v>128</v>
      </c>
      <c r="B43" s="223">
        <v>0</v>
      </c>
      <c r="C43" s="54"/>
      <c r="D43" s="148"/>
      <c r="E43" s="81"/>
      <c r="F43" s="54"/>
      <c r="G43" s="96"/>
      <c r="H43" s="70"/>
      <c r="I43" s="96"/>
      <c r="J43" s="71"/>
      <c r="K43" s="96"/>
      <c r="L43" s="64"/>
      <c r="M43" s="96"/>
      <c r="N43" s="152">
        <f t="shared" si="7"/>
        <v>0</v>
      </c>
    </row>
    <row r="44" spans="1:14" ht="16.5" thickBot="1" x14ac:dyDescent="0.3">
      <c r="A44" s="74" t="s">
        <v>40</v>
      </c>
      <c r="B44" s="141">
        <f>SUM(B45:B46)</f>
        <v>9302817.0700000003</v>
      </c>
      <c r="C44" s="142">
        <f>SUM(C45:C46)</f>
        <v>0</v>
      </c>
      <c r="D44" s="142">
        <f>SUM(D45:D46)</f>
        <v>0</v>
      </c>
      <c r="E44" s="142">
        <f t="shared" ref="E44:L44" si="8">SUM(E45:E46)</f>
        <v>0</v>
      </c>
      <c r="F44" s="142">
        <f t="shared" si="8"/>
        <v>0</v>
      </c>
      <c r="G44" s="150">
        <f t="shared" si="8"/>
        <v>0</v>
      </c>
      <c r="H44" s="142">
        <f t="shared" si="8"/>
        <v>0</v>
      </c>
      <c r="I44" s="141">
        <f t="shared" si="8"/>
        <v>0</v>
      </c>
      <c r="J44" s="142">
        <f t="shared" si="8"/>
        <v>0</v>
      </c>
      <c r="K44" s="142">
        <f>SUM(K45:K47)</f>
        <v>0</v>
      </c>
      <c r="L44" s="142">
        <f t="shared" si="8"/>
        <v>0</v>
      </c>
      <c r="M44" s="142">
        <f>SUM(M45:M48)</f>
        <v>0</v>
      </c>
      <c r="N44" s="143">
        <f>SUM(B45:M48)</f>
        <v>9302817.0700000003</v>
      </c>
    </row>
    <row r="45" spans="1:14" ht="15.75" x14ac:dyDescent="0.25">
      <c r="A45" s="53" t="s">
        <v>41</v>
      </c>
      <c r="B45" s="86"/>
      <c r="C45" s="86"/>
      <c r="D45" s="153"/>
      <c r="E45" s="154"/>
      <c r="F45" s="155"/>
      <c r="G45" s="155"/>
      <c r="H45" s="154"/>
      <c r="I45" s="62">
        <v>0</v>
      </c>
      <c r="J45" s="88">
        <v>0</v>
      </c>
      <c r="K45" s="88">
        <v>0</v>
      </c>
      <c r="L45" s="154"/>
      <c r="M45" s="89"/>
      <c r="N45" s="151">
        <f>SUM(B45:M45)</f>
        <v>0</v>
      </c>
    </row>
    <row r="46" spans="1:14" ht="31.5" x14ac:dyDescent="0.25">
      <c r="A46" s="53" t="s">
        <v>42</v>
      </c>
      <c r="B46" s="208">
        <v>9302817.0700000003</v>
      </c>
      <c r="C46" s="62"/>
      <c r="D46" s="97"/>
      <c r="E46" s="67"/>
      <c r="F46" s="62"/>
      <c r="G46" s="96"/>
      <c r="H46" s="64"/>
      <c r="I46" s="64"/>
      <c r="J46" s="67"/>
      <c r="K46" s="64"/>
      <c r="L46" s="64"/>
      <c r="M46" s="96"/>
      <c r="N46" s="147">
        <f t="shared" ref="N46:N48" si="9">SUM(B46:M46)</f>
        <v>9302817.0700000003</v>
      </c>
    </row>
    <row r="47" spans="1:14" ht="31.5" x14ac:dyDescent="0.25">
      <c r="A47" s="75" t="s">
        <v>99</v>
      </c>
      <c r="B47" s="223">
        <v>0</v>
      </c>
      <c r="C47" s="86"/>
      <c r="D47" s="153"/>
      <c r="E47" s="154"/>
      <c r="F47" s="154"/>
      <c r="G47" s="62">
        <v>0</v>
      </c>
      <c r="H47" s="154"/>
      <c r="I47" s="62">
        <v>0</v>
      </c>
      <c r="J47" s="67">
        <v>0</v>
      </c>
      <c r="K47" s="88">
        <v>0</v>
      </c>
      <c r="L47" s="154"/>
      <c r="M47" s="92"/>
      <c r="N47" s="147">
        <f t="shared" si="9"/>
        <v>0</v>
      </c>
    </row>
    <row r="48" spans="1:14" ht="32.25" thickBot="1" x14ac:dyDescent="0.3">
      <c r="A48" s="75" t="s">
        <v>100</v>
      </c>
      <c r="B48" s="223">
        <v>0</v>
      </c>
      <c r="C48" s="93"/>
      <c r="D48" s="156"/>
      <c r="E48" s="157"/>
      <c r="F48" s="157"/>
      <c r="G48" s="62">
        <v>0</v>
      </c>
      <c r="H48" s="157"/>
      <c r="I48" s="62">
        <v>0</v>
      </c>
      <c r="J48" s="94">
        <v>0</v>
      </c>
      <c r="K48" s="88">
        <v>0</v>
      </c>
      <c r="L48" s="158"/>
      <c r="M48" s="95"/>
      <c r="N48" s="147">
        <f t="shared" si="9"/>
        <v>0</v>
      </c>
    </row>
    <row r="49" spans="1:14" ht="16.5" thickBot="1" x14ac:dyDescent="0.3">
      <c r="A49" s="74" t="s">
        <v>45</v>
      </c>
      <c r="B49" s="141">
        <f>SUM(B50:B58)</f>
        <v>1691900</v>
      </c>
      <c r="C49" s="142">
        <f>SUM(C50:C58)</f>
        <v>0</v>
      </c>
      <c r="D49" s="142">
        <f>SUM(D50:D58)</f>
        <v>0</v>
      </c>
      <c r="E49" s="142">
        <f t="shared" ref="E49:M49" si="10">SUM(E50:E58)</f>
        <v>0</v>
      </c>
      <c r="F49" s="142">
        <f t="shared" si="10"/>
        <v>0</v>
      </c>
      <c r="G49" s="150">
        <f t="shared" si="10"/>
        <v>0</v>
      </c>
      <c r="H49" s="142">
        <f t="shared" si="10"/>
        <v>0</v>
      </c>
      <c r="I49" s="142">
        <f t="shared" si="10"/>
        <v>0</v>
      </c>
      <c r="J49" s="142">
        <f t="shared" si="10"/>
        <v>0</v>
      </c>
      <c r="K49" s="142">
        <f t="shared" si="10"/>
        <v>0</v>
      </c>
      <c r="L49" s="142">
        <f t="shared" si="10"/>
        <v>0</v>
      </c>
      <c r="M49" s="142">
        <f t="shared" si="10"/>
        <v>0</v>
      </c>
      <c r="N49" s="143">
        <f>SUM(B49:M49)</f>
        <v>1691900</v>
      </c>
    </row>
    <row r="50" spans="1:14" ht="15.75" x14ac:dyDescent="0.25">
      <c r="A50" s="53" t="s">
        <v>129</v>
      </c>
      <c r="B50" s="61">
        <v>0</v>
      </c>
      <c r="C50" s="93"/>
      <c r="D50" s="63"/>
      <c r="E50" s="81"/>
      <c r="F50" s="54"/>
      <c r="G50" s="96"/>
      <c r="H50" s="56"/>
      <c r="I50" s="82"/>
      <c r="J50" s="59"/>
      <c r="K50" s="96"/>
      <c r="L50" s="64"/>
      <c r="M50" s="96"/>
      <c r="N50" s="151">
        <f t="shared" ref="N50:N58" si="11">SUM(B50:M50)</f>
        <v>0</v>
      </c>
    </row>
    <row r="51" spans="1:14" ht="31.5" x14ac:dyDescent="0.25">
      <c r="A51" s="53" t="s">
        <v>130</v>
      </c>
      <c r="B51" s="61">
        <v>0</v>
      </c>
      <c r="C51" s="90"/>
      <c r="D51" s="63"/>
      <c r="E51" s="67"/>
      <c r="F51" s="62"/>
      <c r="G51" s="64"/>
      <c r="H51" s="64"/>
      <c r="I51" s="67"/>
      <c r="J51" s="90"/>
      <c r="K51" s="97"/>
      <c r="L51" s="67"/>
      <c r="M51" s="64"/>
      <c r="N51" s="147">
        <f t="shared" si="11"/>
        <v>0</v>
      </c>
    </row>
    <row r="52" spans="1:14" ht="16.5" thickBot="1" x14ac:dyDescent="0.3">
      <c r="A52" s="267" t="s">
        <v>131</v>
      </c>
      <c r="B52" s="268">
        <v>0</v>
      </c>
      <c r="C52" s="129"/>
      <c r="D52" s="269"/>
      <c r="E52" s="129"/>
      <c r="F52" s="270"/>
      <c r="G52" s="72"/>
      <c r="H52" s="72"/>
      <c r="I52" s="101"/>
      <c r="J52" s="129"/>
      <c r="K52" s="102"/>
      <c r="L52" s="101"/>
      <c r="M52" s="72"/>
      <c r="N52" s="271">
        <f t="shared" si="11"/>
        <v>0</v>
      </c>
    </row>
    <row r="53" spans="1:14" ht="31.5" x14ac:dyDescent="0.25">
      <c r="A53" s="272" t="s">
        <v>132</v>
      </c>
      <c r="B53" s="273">
        <v>0</v>
      </c>
      <c r="C53" s="274"/>
      <c r="D53" s="106"/>
      <c r="E53" s="107"/>
      <c r="F53" s="76"/>
      <c r="G53" s="89"/>
      <c r="H53" s="89"/>
      <c r="I53" s="107"/>
      <c r="J53" s="89"/>
      <c r="K53" s="56"/>
      <c r="L53" s="89"/>
      <c r="M53" s="89"/>
      <c r="N53" s="151">
        <f t="shared" si="11"/>
        <v>0</v>
      </c>
    </row>
    <row r="54" spans="1:14" ht="15.75" x14ac:dyDescent="0.25">
      <c r="A54" s="53" t="s">
        <v>133</v>
      </c>
      <c r="B54" s="61">
        <v>0</v>
      </c>
      <c r="C54" s="90"/>
      <c r="D54" s="63"/>
      <c r="E54" s="67"/>
      <c r="F54" s="62"/>
      <c r="G54" s="64"/>
      <c r="H54" s="64"/>
      <c r="I54" s="64"/>
      <c r="J54" s="64"/>
      <c r="K54" s="64"/>
      <c r="L54" s="64"/>
      <c r="M54" s="64"/>
      <c r="N54" s="146">
        <f t="shared" si="11"/>
        <v>0</v>
      </c>
    </row>
    <row r="55" spans="1:14" ht="15.75" x14ac:dyDescent="0.25">
      <c r="A55" s="53" t="s">
        <v>51</v>
      </c>
      <c r="B55" s="61">
        <v>0</v>
      </c>
      <c r="C55" s="100"/>
      <c r="D55" s="63"/>
      <c r="E55" s="67"/>
      <c r="F55" s="62"/>
      <c r="G55" s="64"/>
      <c r="H55" s="64"/>
      <c r="I55" s="64"/>
      <c r="J55" s="64"/>
      <c r="K55" s="64"/>
      <c r="L55" s="90"/>
      <c r="M55" s="64"/>
      <c r="N55" s="147">
        <f t="shared" si="11"/>
        <v>0</v>
      </c>
    </row>
    <row r="56" spans="1:14" ht="15.75" x14ac:dyDescent="0.25">
      <c r="A56" s="53" t="s">
        <v>134</v>
      </c>
      <c r="B56" s="61">
        <v>1691900</v>
      </c>
      <c r="C56" s="54"/>
      <c r="D56" s="63"/>
      <c r="E56" s="81"/>
      <c r="F56" s="62"/>
      <c r="G56" s="64"/>
      <c r="H56" s="64"/>
      <c r="I56" s="64"/>
      <c r="J56" s="64"/>
      <c r="K56" s="64"/>
      <c r="L56" s="64"/>
      <c r="M56" s="64"/>
      <c r="N56" s="147">
        <f t="shared" si="11"/>
        <v>1691900</v>
      </c>
    </row>
    <row r="57" spans="1:14" ht="15.75" x14ac:dyDescent="0.25">
      <c r="A57" s="53" t="s">
        <v>135</v>
      </c>
      <c r="B57" s="61">
        <v>0</v>
      </c>
      <c r="C57" s="90"/>
      <c r="D57" s="148"/>
      <c r="E57" s="90"/>
      <c r="F57" s="62"/>
      <c r="G57" s="85"/>
      <c r="H57" s="57"/>
      <c r="I57" s="67"/>
      <c r="J57" s="67"/>
      <c r="K57" s="96"/>
      <c r="L57" s="64"/>
      <c r="M57" s="96"/>
      <c r="N57" s="147">
        <f t="shared" si="11"/>
        <v>0</v>
      </c>
    </row>
    <row r="58" spans="1:14" ht="32.25" thickBot="1" x14ac:dyDescent="0.3">
      <c r="A58" s="53" t="s">
        <v>54</v>
      </c>
      <c r="B58" s="61">
        <v>0</v>
      </c>
      <c r="C58" s="93"/>
      <c r="D58" s="159"/>
      <c r="E58" s="93"/>
      <c r="F58" s="160"/>
      <c r="G58" s="99"/>
      <c r="H58" s="129"/>
      <c r="I58" s="101"/>
      <c r="J58" s="103"/>
      <c r="K58" s="67"/>
      <c r="L58" s="101"/>
      <c r="M58" s="104"/>
      <c r="N58" s="161">
        <f t="shared" si="11"/>
        <v>0</v>
      </c>
    </row>
    <row r="59" spans="1:14" ht="16.5" thickBot="1" x14ac:dyDescent="0.3">
      <c r="A59" s="74" t="s">
        <v>55</v>
      </c>
      <c r="B59" s="141">
        <f>SUM(B60:B63)</f>
        <v>2340297.87</v>
      </c>
      <c r="C59" s="142">
        <f>SUM(C60:C63)</f>
        <v>0</v>
      </c>
      <c r="D59" s="142">
        <f>SUM(D60:D63)</f>
        <v>0</v>
      </c>
      <c r="E59" s="142">
        <f t="shared" ref="E59:M59" si="12">SUM(E60:E63)</f>
        <v>0</v>
      </c>
      <c r="F59" s="150">
        <f t="shared" si="12"/>
        <v>0</v>
      </c>
      <c r="G59" s="150">
        <f t="shared" si="12"/>
        <v>0</v>
      </c>
      <c r="H59" s="142">
        <f t="shared" si="12"/>
        <v>0</v>
      </c>
      <c r="I59" s="141">
        <f t="shared" si="12"/>
        <v>0</v>
      </c>
      <c r="J59" s="142">
        <f t="shared" si="12"/>
        <v>0</v>
      </c>
      <c r="K59" s="142">
        <f t="shared" si="12"/>
        <v>0</v>
      </c>
      <c r="L59" s="142">
        <f t="shared" si="12"/>
        <v>0</v>
      </c>
      <c r="M59" s="142">
        <f t="shared" si="12"/>
        <v>0</v>
      </c>
      <c r="N59" s="143">
        <f>SUM(B59:M59)</f>
        <v>2340297.87</v>
      </c>
    </row>
    <row r="60" spans="1:14" ht="15.75" x14ac:dyDescent="0.25">
      <c r="A60" s="53" t="s">
        <v>56</v>
      </c>
      <c r="B60" s="228">
        <v>422884.1</v>
      </c>
      <c r="C60" s="54"/>
      <c r="D60" s="76"/>
      <c r="E60" s="107"/>
      <c r="F60" s="76"/>
      <c r="G60" s="107"/>
      <c r="H60" s="89"/>
      <c r="I60" s="89"/>
      <c r="J60" s="77"/>
      <c r="K60" s="89"/>
      <c r="L60" s="64"/>
      <c r="M60" s="89"/>
      <c r="N60" s="151">
        <f t="shared" ref="N60:N62" si="13">SUM(B60:M60)</f>
        <v>422884.1</v>
      </c>
    </row>
    <row r="61" spans="1:14" ht="15.75" x14ac:dyDescent="0.25">
      <c r="A61" s="53" t="s">
        <v>57</v>
      </c>
      <c r="B61" s="202">
        <v>1917413.77</v>
      </c>
      <c r="C61" s="62"/>
      <c r="D61" s="148"/>
      <c r="E61" s="81"/>
      <c r="F61" s="54"/>
      <c r="G61" s="82"/>
      <c r="H61" s="57"/>
      <c r="I61" s="96"/>
      <c r="J61" s="66"/>
      <c r="K61" s="71"/>
      <c r="L61" s="64"/>
      <c r="M61" s="96"/>
      <c r="N61" s="147">
        <f t="shared" si="13"/>
        <v>1917413.77</v>
      </c>
    </row>
    <row r="62" spans="1:14" ht="15.75" x14ac:dyDescent="0.25">
      <c r="A62" s="53" t="s">
        <v>58</v>
      </c>
      <c r="B62" s="223">
        <v>0</v>
      </c>
      <c r="C62" s="163"/>
      <c r="D62" s="163"/>
      <c r="E62" s="162"/>
      <c r="F62" s="164"/>
      <c r="G62" s="164"/>
      <c r="H62" s="163"/>
      <c r="I62" s="165"/>
      <c r="J62" s="164"/>
      <c r="K62" s="110"/>
      <c r="L62" s="164"/>
      <c r="M62" s="164"/>
      <c r="N62" s="166">
        <f t="shared" si="13"/>
        <v>0</v>
      </c>
    </row>
    <row r="63" spans="1:14" ht="32.25" thickBot="1" x14ac:dyDescent="0.3">
      <c r="A63" s="53" t="s">
        <v>59</v>
      </c>
      <c r="B63" s="223">
        <v>0</v>
      </c>
      <c r="C63" s="167"/>
      <c r="D63" s="168"/>
      <c r="E63" s="168"/>
      <c r="F63" s="169"/>
      <c r="G63" s="169"/>
      <c r="H63" s="167"/>
      <c r="I63" s="170"/>
      <c r="J63" s="169"/>
      <c r="K63" s="114"/>
      <c r="L63" s="169"/>
      <c r="M63" s="169"/>
      <c r="N63" s="161">
        <f>SUM(B63:M63)</f>
        <v>0</v>
      </c>
    </row>
    <row r="64" spans="1:14" ht="32.25" thickBot="1" x14ac:dyDescent="0.3">
      <c r="A64" s="74" t="s">
        <v>60</v>
      </c>
      <c r="B64" s="141">
        <f>SUM(B65:B66)</f>
        <v>0</v>
      </c>
      <c r="C64" s="142">
        <f>SUM(C65:C66)</f>
        <v>0</v>
      </c>
      <c r="D64" s="142">
        <f>SUM(D65:D66)</f>
        <v>0</v>
      </c>
      <c r="E64" s="142">
        <f t="shared" ref="E64:M64" si="14">SUM(E65:E66)</f>
        <v>0</v>
      </c>
      <c r="F64" s="150">
        <f t="shared" si="14"/>
        <v>0</v>
      </c>
      <c r="G64" s="150">
        <f t="shared" si="14"/>
        <v>0</v>
      </c>
      <c r="H64" s="142">
        <f t="shared" si="14"/>
        <v>0</v>
      </c>
      <c r="I64" s="141">
        <f t="shared" si="14"/>
        <v>0</v>
      </c>
      <c r="J64" s="142">
        <f t="shared" si="14"/>
        <v>0</v>
      </c>
      <c r="K64" s="142">
        <f t="shared" si="14"/>
        <v>0</v>
      </c>
      <c r="L64" s="142">
        <f t="shared" si="14"/>
        <v>0</v>
      </c>
      <c r="M64" s="142">
        <f t="shared" si="14"/>
        <v>0</v>
      </c>
      <c r="N64" s="143">
        <f>SUM(B64:M64)</f>
        <v>0</v>
      </c>
    </row>
    <row r="65" spans="1:16" ht="15.75" x14ac:dyDescent="0.25">
      <c r="A65" s="53" t="s">
        <v>61</v>
      </c>
      <c r="B65" s="223">
        <v>0</v>
      </c>
      <c r="C65" s="172"/>
      <c r="D65" s="172"/>
      <c r="E65" s="172"/>
      <c r="F65" s="173"/>
      <c r="G65" s="173"/>
      <c r="H65" s="172"/>
      <c r="I65" s="174"/>
      <c r="J65" s="173"/>
      <c r="K65" s="173"/>
      <c r="L65" s="173"/>
      <c r="M65" s="173"/>
      <c r="N65" s="175">
        <f t="shared" ref="N65:N66" si="15">SUM(B65:M65)</f>
        <v>0</v>
      </c>
    </row>
    <row r="66" spans="1:16" ht="32.25" thickBot="1" x14ac:dyDescent="0.3">
      <c r="A66" s="53" t="s">
        <v>62</v>
      </c>
      <c r="B66" s="223">
        <v>0</v>
      </c>
      <c r="C66" s="168"/>
      <c r="D66" s="168"/>
      <c r="E66" s="168"/>
      <c r="F66" s="169"/>
      <c r="G66" s="176"/>
      <c r="H66" s="167"/>
      <c r="I66" s="170"/>
      <c r="J66" s="169"/>
      <c r="K66" s="169"/>
      <c r="L66" s="169"/>
      <c r="M66" s="169"/>
      <c r="N66" s="161">
        <f t="shared" si="15"/>
        <v>0</v>
      </c>
    </row>
    <row r="67" spans="1:16" ht="16.5" thickBot="1" x14ac:dyDescent="0.3">
      <c r="A67" s="74" t="s">
        <v>63</v>
      </c>
      <c r="B67" s="141">
        <f>SUM(B68:B70)</f>
        <v>0</v>
      </c>
      <c r="C67" s="142">
        <f>SUM(C68:C70)</f>
        <v>0</v>
      </c>
      <c r="D67" s="142">
        <f>SUM(D68:D70)</f>
        <v>0</v>
      </c>
      <c r="E67" s="142">
        <f t="shared" ref="E67:M67" si="16">SUM(E68:E70)</f>
        <v>0</v>
      </c>
      <c r="F67" s="142">
        <f t="shared" si="16"/>
        <v>0</v>
      </c>
      <c r="G67" s="150">
        <f t="shared" si="16"/>
        <v>0</v>
      </c>
      <c r="H67" s="142">
        <f t="shared" si="16"/>
        <v>0</v>
      </c>
      <c r="I67" s="141">
        <f t="shared" si="16"/>
        <v>0</v>
      </c>
      <c r="J67" s="142">
        <f t="shared" si="16"/>
        <v>0</v>
      </c>
      <c r="K67" s="142">
        <f t="shared" si="16"/>
        <v>0</v>
      </c>
      <c r="L67" s="142">
        <f t="shared" si="16"/>
        <v>0</v>
      </c>
      <c r="M67" s="142">
        <f t="shared" si="16"/>
        <v>0</v>
      </c>
      <c r="N67" s="143">
        <f>SUM(B67:M67)</f>
        <v>0</v>
      </c>
    </row>
    <row r="68" spans="1:16" ht="15.75" x14ac:dyDescent="0.25">
      <c r="A68" s="53" t="s">
        <v>64</v>
      </c>
      <c r="B68" s="223">
        <v>0</v>
      </c>
      <c r="C68" s="172"/>
      <c r="D68" s="172"/>
      <c r="E68" s="172"/>
      <c r="F68" s="173"/>
      <c r="G68" s="173"/>
      <c r="H68" s="172"/>
      <c r="I68" s="174"/>
      <c r="J68" s="173"/>
      <c r="K68" s="173"/>
      <c r="L68" s="173"/>
      <c r="M68" s="173"/>
      <c r="N68" s="175">
        <f>SUM(B68:M68)</f>
        <v>0</v>
      </c>
      <c r="P68" s="177"/>
    </row>
    <row r="69" spans="1:16" ht="15.75" x14ac:dyDescent="0.25">
      <c r="A69" s="53" t="s">
        <v>65</v>
      </c>
      <c r="B69" s="223">
        <v>0</v>
      </c>
      <c r="C69" s="163"/>
      <c r="D69" s="163"/>
      <c r="E69" s="163"/>
      <c r="F69" s="164"/>
      <c r="G69" s="164"/>
      <c r="H69" s="163"/>
      <c r="I69" s="165"/>
      <c r="J69" s="164"/>
      <c r="K69" s="164"/>
      <c r="L69" s="164"/>
      <c r="M69" s="164"/>
      <c r="N69" s="166">
        <f t="shared" ref="N69:N71" si="17">SUM(B69:M69)</f>
        <v>0</v>
      </c>
    </row>
    <row r="70" spans="1:16" ht="32.25" thickBot="1" x14ac:dyDescent="0.3">
      <c r="A70" s="53" t="s">
        <v>66</v>
      </c>
      <c r="B70" s="223">
        <v>0</v>
      </c>
      <c r="C70" s="163"/>
      <c r="D70" s="163"/>
      <c r="E70" s="163"/>
      <c r="F70" s="164"/>
      <c r="G70" s="164"/>
      <c r="H70" s="163"/>
      <c r="I70" s="165"/>
      <c r="J70" s="164"/>
      <c r="K70" s="164"/>
      <c r="L70" s="164"/>
      <c r="M70" s="164"/>
      <c r="N70" s="166">
        <f t="shared" si="17"/>
        <v>0</v>
      </c>
    </row>
    <row r="71" spans="1:16" ht="16.5" thickBot="1" x14ac:dyDescent="0.3">
      <c r="A71" s="125" t="s">
        <v>67</v>
      </c>
      <c r="B71" s="178"/>
      <c r="C71" s="179"/>
      <c r="D71" s="179"/>
      <c r="E71" s="179"/>
      <c r="F71" s="180"/>
      <c r="G71" s="180"/>
      <c r="H71" s="181"/>
      <c r="I71" s="182"/>
      <c r="J71" s="180"/>
      <c r="K71" s="180"/>
      <c r="L71" s="180"/>
      <c r="M71" s="180"/>
      <c r="N71" s="161">
        <f t="shared" si="17"/>
        <v>0</v>
      </c>
    </row>
    <row r="72" spans="1:16" ht="16.5" thickBot="1" x14ac:dyDescent="0.3">
      <c r="A72" s="48" t="s">
        <v>68</v>
      </c>
      <c r="B72" s="141">
        <f>SUM(B73:B74)</f>
        <v>0</v>
      </c>
      <c r="C72" s="142">
        <f>SUM(C73:C74)</f>
        <v>0</v>
      </c>
      <c r="D72" s="142">
        <f>SUM(D73:D74)</f>
        <v>0</v>
      </c>
      <c r="E72" s="142">
        <f t="shared" ref="E72:M72" si="18">SUM(E73:E74)</f>
        <v>0</v>
      </c>
      <c r="F72" s="142">
        <f t="shared" si="18"/>
        <v>0</v>
      </c>
      <c r="G72" s="150">
        <f t="shared" si="18"/>
        <v>0</v>
      </c>
      <c r="H72" s="142">
        <f t="shared" si="18"/>
        <v>0</v>
      </c>
      <c r="I72" s="141">
        <f t="shared" si="18"/>
        <v>0</v>
      </c>
      <c r="J72" s="142">
        <f t="shared" si="18"/>
        <v>0</v>
      </c>
      <c r="K72" s="142">
        <f t="shared" si="18"/>
        <v>0</v>
      </c>
      <c r="L72" s="142">
        <f t="shared" si="18"/>
        <v>0</v>
      </c>
      <c r="M72" s="142">
        <f t="shared" si="18"/>
        <v>0</v>
      </c>
      <c r="N72" s="143">
        <f>SUM(B72:M72)</f>
        <v>0</v>
      </c>
    </row>
    <row r="73" spans="1:16" ht="15.75" x14ac:dyDescent="0.25">
      <c r="A73" s="53" t="s">
        <v>69</v>
      </c>
      <c r="B73" s="171"/>
      <c r="C73" s="172"/>
      <c r="D73" s="183"/>
      <c r="E73" s="183"/>
      <c r="F73" s="183"/>
      <c r="G73" s="183"/>
      <c r="H73" s="183"/>
      <c r="I73" s="183"/>
      <c r="J73" s="173"/>
      <c r="K73" s="173"/>
      <c r="L73" s="173"/>
      <c r="M73" s="173"/>
      <c r="N73" s="175">
        <f t="shared" ref="N73" si="19">SUM(B73:M73)</f>
        <v>0</v>
      </c>
    </row>
    <row r="74" spans="1:16" ht="16.5" thickBot="1" x14ac:dyDescent="0.3">
      <c r="A74" s="53" t="s">
        <v>70</v>
      </c>
      <c r="B74" s="184"/>
      <c r="C74" s="158"/>
      <c r="D74" s="185"/>
      <c r="E74" s="186"/>
      <c r="F74" s="187"/>
      <c r="G74" s="188"/>
      <c r="H74" s="187"/>
      <c r="I74" s="85"/>
      <c r="J74" s="186"/>
      <c r="K74" s="189"/>
      <c r="L74" s="190"/>
      <c r="M74" s="187"/>
      <c r="N74" s="146">
        <f>SUM(B74:M74)</f>
        <v>0</v>
      </c>
    </row>
    <row r="75" spans="1:16" ht="16.5" thickBot="1" x14ac:dyDescent="0.3">
      <c r="A75" s="74" t="s">
        <v>71</v>
      </c>
      <c r="B75" s="141">
        <f>SUM(B76:B77)</f>
        <v>0</v>
      </c>
      <c r="C75" s="142">
        <f>SUM(C76:C77)</f>
        <v>0</v>
      </c>
      <c r="D75" s="142">
        <f>SUM(D76:D77)</f>
        <v>0</v>
      </c>
      <c r="E75" s="142">
        <f t="shared" ref="E75:M75" si="20">SUM(E76:E77)</f>
        <v>0</v>
      </c>
      <c r="F75" s="142">
        <f t="shared" si="20"/>
        <v>0</v>
      </c>
      <c r="G75" s="150">
        <f t="shared" si="20"/>
        <v>0</v>
      </c>
      <c r="H75" s="142">
        <f t="shared" si="20"/>
        <v>0</v>
      </c>
      <c r="I75" s="141">
        <f t="shared" si="20"/>
        <v>0</v>
      </c>
      <c r="J75" s="142">
        <f t="shared" si="20"/>
        <v>0</v>
      </c>
      <c r="K75" s="142">
        <f t="shared" si="20"/>
        <v>0</v>
      </c>
      <c r="L75" s="142">
        <f t="shared" si="20"/>
        <v>0</v>
      </c>
      <c r="M75" s="142">
        <f t="shared" si="20"/>
        <v>0</v>
      </c>
      <c r="N75" s="143">
        <f>+B75+C75+D75+E75+F75+G75+H75+I75</f>
        <v>0</v>
      </c>
    </row>
    <row r="76" spans="1:16" ht="15.75" x14ac:dyDescent="0.25">
      <c r="A76" s="53" t="s">
        <v>72</v>
      </c>
      <c r="B76" s="223">
        <v>0</v>
      </c>
      <c r="C76" s="172"/>
      <c r="D76" s="172"/>
      <c r="E76" s="172"/>
      <c r="F76" s="173"/>
      <c r="G76" s="173"/>
      <c r="H76" s="172"/>
      <c r="I76" s="174"/>
      <c r="J76" s="173"/>
      <c r="K76" s="96"/>
      <c r="L76" s="173"/>
      <c r="M76" s="173"/>
      <c r="N76" s="175">
        <f t="shared" ref="N76:N77" si="21">SUM(B76:M76)</f>
        <v>0</v>
      </c>
    </row>
    <row r="77" spans="1:16" ht="16.5" thickBot="1" x14ac:dyDescent="0.3">
      <c r="A77" s="53" t="s">
        <v>73</v>
      </c>
      <c r="B77" s="223">
        <v>0</v>
      </c>
      <c r="C77" s="168"/>
      <c r="D77" s="168"/>
      <c r="E77" s="168"/>
      <c r="F77" s="169"/>
      <c r="G77" s="169"/>
      <c r="H77" s="167"/>
      <c r="I77" s="170"/>
      <c r="J77" s="169"/>
      <c r="K77" s="169"/>
      <c r="L77" s="169"/>
      <c r="M77" s="169"/>
      <c r="N77" s="161">
        <f t="shared" si="21"/>
        <v>0</v>
      </c>
    </row>
    <row r="78" spans="1:16" ht="16.5" thickBot="1" x14ac:dyDescent="0.3">
      <c r="A78" s="74" t="s">
        <v>74</v>
      </c>
      <c r="B78" s="191">
        <f>SUM(B79)</f>
        <v>0</v>
      </c>
      <c r="C78" s="142">
        <f t="shared" ref="C78:M78" si="22">SUM(C79)</f>
        <v>0</v>
      </c>
      <c r="D78" s="142">
        <f t="shared" si="22"/>
        <v>0</v>
      </c>
      <c r="E78" s="141">
        <f t="shared" si="22"/>
        <v>0</v>
      </c>
      <c r="F78" s="142">
        <f t="shared" si="22"/>
        <v>0</v>
      </c>
      <c r="G78" s="150">
        <f t="shared" si="22"/>
        <v>0</v>
      </c>
      <c r="H78" s="142">
        <f t="shared" si="22"/>
        <v>0</v>
      </c>
      <c r="I78" s="191">
        <f t="shared" si="22"/>
        <v>0</v>
      </c>
      <c r="J78" s="142">
        <f t="shared" si="22"/>
        <v>0</v>
      </c>
      <c r="K78" s="191">
        <f t="shared" si="22"/>
        <v>0</v>
      </c>
      <c r="L78" s="142">
        <f t="shared" si="22"/>
        <v>0</v>
      </c>
      <c r="M78" s="141">
        <f t="shared" si="22"/>
        <v>0</v>
      </c>
      <c r="N78" s="143">
        <f>+B78+C78+D78+E78+F78+G78+H78+I78</f>
        <v>0</v>
      </c>
    </row>
    <row r="79" spans="1:16" ht="16.5" thickBot="1" x14ac:dyDescent="0.3">
      <c r="A79" s="267" t="s">
        <v>75</v>
      </c>
      <c r="B79" s="275"/>
      <c r="C79" s="276"/>
      <c r="D79" s="276"/>
      <c r="E79" s="276"/>
      <c r="F79" s="277"/>
      <c r="G79" s="277"/>
      <c r="H79" s="192"/>
      <c r="I79" s="278"/>
      <c r="J79" s="277"/>
      <c r="K79" s="277"/>
      <c r="L79" s="277"/>
      <c r="M79" s="277"/>
      <c r="N79" s="279">
        <f>SUM(B79:M79)</f>
        <v>0</v>
      </c>
    </row>
    <row r="80" spans="1:16" ht="16.5" thickBot="1" x14ac:dyDescent="0.3">
      <c r="A80" s="193" t="s">
        <v>76</v>
      </c>
      <c r="B80" s="194">
        <f>+B11+B16+B26+B36+B44+B49+B59+B64+B72</f>
        <v>799769859.36000013</v>
      </c>
      <c r="C80" s="195">
        <f>+C11+C16+C26+C36+C44+C49+C59+C64+C72</f>
        <v>0</v>
      </c>
      <c r="D80" s="196">
        <f>+D11+D16+D26+D36+D44+D49+D59+D64+D72</f>
        <v>0</v>
      </c>
      <c r="E80" s="195">
        <f t="shared" ref="E80:M80" si="23">+E11+E16+E26+E36+E44+E49+E59+E64+E72</f>
        <v>0</v>
      </c>
      <c r="F80" s="194">
        <f>+F11+F16+F26+F36+F44+F49+F59+F64+F72</f>
        <v>0</v>
      </c>
      <c r="G80" s="196">
        <f t="shared" si="23"/>
        <v>0</v>
      </c>
      <c r="H80" s="195">
        <f t="shared" si="23"/>
        <v>0</v>
      </c>
      <c r="I80" s="194">
        <f t="shared" si="23"/>
        <v>0</v>
      </c>
      <c r="J80" s="195">
        <f t="shared" si="23"/>
        <v>0</v>
      </c>
      <c r="K80" s="194">
        <f>+K11+K16+K26+K36+K44+K49+K59+K64+K72+K75+K78</f>
        <v>0</v>
      </c>
      <c r="L80" s="195">
        <f t="shared" si="23"/>
        <v>0</v>
      </c>
      <c r="M80" s="195">
        <f t="shared" si="23"/>
        <v>0</v>
      </c>
      <c r="N80" s="197">
        <f>SUM(B80:M80)</f>
        <v>799769859.36000013</v>
      </c>
    </row>
    <row r="81" spans="1:14" ht="15.75" x14ac:dyDescent="0.25">
      <c r="A81" s="198" t="s">
        <v>136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</row>
    <row r="82" spans="1:14" ht="15.75" x14ac:dyDescent="0.25">
      <c r="A82" s="198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25.5" customHeight="1" x14ac:dyDescent="0.25">
      <c r="A83" s="265" t="s">
        <v>137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</row>
  </sheetData>
  <mergeCells count="6"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aprob.ENERO 2025</vt:lpstr>
      <vt:lpstr>P2Presup.aprobado Ejec.Enero 2</vt:lpstr>
      <vt:lpstr>P3 Ejecucion Enero 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2025-02-07T20:32:45Z</cp:lastPrinted>
  <dcterms:created xsi:type="dcterms:W3CDTF">2025-02-07T17:43:38Z</dcterms:created>
  <dcterms:modified xsi:type="dcterms:W3CDTF">2025-02-07T20:32:51Z</dcterms:modified>
</cp:coreProperties>
</file>