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8-Estadísticas Institucionales\4-Octubre-Diciembre\"/>
    </mc:Choice>
  </mc:AlternateContent>
  <xr:revisionPtr revIDLastSave="0" documentId="13_ncr:1_{48E40F58-4DEE-4C6E-9E67-313FC7D33B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state="hidden" r:id="rId6"/>
  </sheets>
  <definedNames>
    <definedName name="_xlnm.Print_Area" localSheetId="0">'Table 1'!$A$1:$P$53</definedName>
    <definedName name="_xlnm.Print_Area" localSheetId="1">'Table 2'!$A$1:$P$52</definedName>
    <definedName name="_xlnm.Print_Area" localSheetId="2">'Table 3'!$A$1:$P$48</definedName>
    <definedName name="_xlnm.Print_Area" localSheetId="3">'Table 4'!$A$1:$P$65</definedName>
    <definedName name="_xlnm.Print_Area" localSheetId="4">'Table 5'!$A$1:$P$46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O18" i="3"/>
  <c r="O16" i="3"/>
  <c r="N16" i="3"/>
  <c r="O15" i="3"/>
  <c r="N15" i="3"/>
  <c r="M17" i="3"/>
  <c r="L17" i="3"/>
  <c r="I17" i="3"/>
  <c r="H17" i="3"/>
  <c r="F17" i="3"/>
  <c r="N17" i="3" l="1"/>
  <c r="O17" i="3"/>
  <c r="N25" i="4"/>
  <c r="N26" i="4"/>
  <c r="N27" i="4"/>
  <c r="N28" i="4"/>
  <c r="N29" i="4"/>
  <c r="N30" i="4"/>
  <c r="N16" i="4"/>
  <c r="N17" i="4"/>
  <c r="N18" i="4"/>
  <c r="N19" i="4"/>
  <c r="N20" i="4"/>
  <c r="N21" i="4"/>
  <c r="O16" i="4"/>
  <c r="O17" i="4"/>
  <c r="O18" i="4"/>
  <c r="O19" i="4"/>
  <c r="O20" i="4"/>
  <c r="O21" i="4"/>
  <c r="O22" i="4"/>
  <c r="O24" i="4"/>
  <c r="O25" i="4"/>
  <c r="O26" i="4"/>
  <c r="O27" i="4"/>
  <c r="O28" i="4"/>
  <c r="O29" i="4"/>
  <c r="P17" i="3" l="1"/>
  <c r="P22" i="1" l="1"/>
  <c r="O22" i="1"/>
  <c r="N22" i="1"/>
  <c r="F22" i="1"/>
  <c r="P21" i="1"/>
  <c r="O21" i="1"/>
  <c r="N21" i="1"/>
  <c r="F21" i="1"/>
  <c r="F15" i="3" l="1"/>
  <c r="P15" i="3"/>
  <c r="F18" i="3"/>
  <c r="F39" i="1"/>
  <c r="O18" i="2" l="1"/>
  <c r="F32" i="1" l="1"/>
  <c r="F26" i="3" l="1"/>
  <c r="F40" i="3" l="1"/>
  <c r="N17" i="2" l="1"/>
  <c r="N18" i="2"/>
  <c r="O19" i="2"/>
  <c r="N19" i="2"/>
  <c r="P21" i="4" l="1"/>
  <c r="F21" i="4"/>
  <c r="F15" i="5" l="1"/>
  <c r="N15" i="5"/>
  <c r="O15" i="5"/>
  <c r="P15" i="5"/>
  <c r="F46" i="4" l="1"/>
  <c r="F47" i="4"/>
  <c r="F48" i="4"/>
  <c r="F39" i="3"/>
  <c r="P50" i="2" l="1"/>
  <c r="P51" i="2"/>
  <c r="P52" i="2"/>
  <c r="O50" i="2"/>
  <c r="O51" i="2"/>
  <c r="O52" i="2"/>
  <c r="N50" i="2"/>
  <c r="N51" i="2"/>
  <c r="N52" i="2"/>
  <c r="F16" i="2" l="1"/>
  <c r="F38" i="1"/>
  <c r="P50" i="6" l="1"/>
  <c r="O50" i="6"/>
  <c r="N50" i="6"/>
  <c r="F50" i="6"/>
  <c r="P40" i="6"/>
  <c r="O40" i="6"/>
  <c r="N40" i="6"/>
  <c r="F40" i="6"/>
  <c r="P39" i="6"/>
  <c r="O39" i="6"/>
  <c r="N39" i="6"/>
  <c r="F39" i="6"/>
  <c r="F38" i="6"/>
  <c r="P37" i="6"/>
  <c r="O37" i="6"/>
  <c r="N37" i="6"/>
  <c r="F37" i="6"/>
  <c r="P36" i="6"/>
  <c r="O36" i="6"/>
  <c r="N36" i="6"/>
  <c r="F36" i="6"/>
  <c r="P30" i="6"/>
  <c r="O30" i="6"/>
  <c r="N30" i="6"/>
  <c r="F30" i="6"/>
  <c r="F29" i="6"/>
  <c r="O28" i="6"/>
  <c r="N28" i="6"/>
  <c r="P28" i="6" s="1"/>
  <c r="F28" i="6"/>
  <c r="F27" i="6"/>
  <c r="F26" i="6"/>
  <c r="P20" i="6"/>
  <c r="O20" i="6"/>
  <c r="N20" i="6"/>
  <c r="F20" i="6"/>
  <c r="P19" i="6"/>
  <c r="O19" i="6"/>
  <c r="N19" i="6"/>
  <c r="F19" i="6"/>
  <c r="P18" i="6"/>
  <c r="O18" i="6"/>
  <c r="N18" i="6"/>
  <c r="F18" i="6"/>
  <c r="P17" i="6"/>
  <c r="O17" i="6"/>
  <c r="N17" i="6"/>
  <c r="F17" i="6"/>
  <c r="P16" i="6"/>
  <c r="O16" i="6"/>
  <c r="N16" i="6"/>
  <c r="F16" i="6"/>
  <c r="P15" i="6"/>
  <c r="O15" i="6"/>
  <c r="N15" i="6"/>
  <c r="F15" i="6"/>
  <c r="P14" i="6"/>
  <c r="O14" i="6"/>
  <c r="N14" i="6"/>
  <c r="F14" i="6"/>
  <c r="P46" i="5"/>
  <c r="C46" i="5"/>
  <c r="P45" i="5"/>
  <c r="C45" i="5"/>
  <c r="P44" i="5"/>
  <c r="C44" i="5"/>
  <c r="P43" i="5"/>
  <c r="C43" i="5"/>
  <c r="P38" i="5"/>
  <c r="O38" i="5"/>
  <c r="N38" i="5"/>
  <c r="F38" i="5"/>
  <c r="F37" i="5"/>
  <c r="F36" i="5"/>
  <c r="P35" i="5"/>
  <c r="O35" i="5"/>
  <c r="N35" i="5"/>
  <c r="F35" i="5"/>
  <c r="P34" i="5"/>
  <c r="O34" i="5"/>
  <c r="N34" i="5"/>
  <c r="F34" i="5"/>
  <c r="P28" i="5"/>
  <c r="O28" i="5"/>
  <c r="N28" i="5"/>
  <c r="F28" i="5"/>
  <c r="P27" i="5"/>
  <c r="O27" i="5"/>
  <c r="N27" i="5"/>
  <c r="F27" i="5"/>
  <c r="P26" i="5"/>
  <c r="O26" i="5"/>
  <c r="N26" i="5"/>
  <c r="F26" i="5"/>
  <c r="P25" i="5"/>
  <c r="O25" i="5"/>
  <c r="N25" i="5"/>
  <c r="F25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7" i="5"/>
  <c r="O17" i="5"/>
  <c r="N17" i="5"/>
  <c r="F17" i="5"/>
  <c r="P16" i="5"/>
  <c r="O16" i="5"/>
  <c r="N16" i="5"/>
  <c r="F16" i="5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5" i="4"/>
  <c r="F44" i="4"/>
  <c r="F43" i="4"/>
  <c r="F42" i="4"/>
  <c r="F41" i="4"/>
  <c r="F40" i="4"/>
  <c r="F39" i="4"/>
  <c r="F38" i="4"/>
  <c r="F37" i="4"/>
  <c r="F36" i="4"/>
  <c r="F35" i="4"/>
  <c r="P30" i="4"/>
  <c r="O30" i="4"/>
  <c r="F30" i="4"/>
  <c r="P29" i="4"/>
  <c r="F29" i="4"/>
  <c r="P28" i="4"/>
  <c r="F28" i="4"/>
  <c r="P27" i="4"/>
  <c r="F27" i="4"/>
  <c r="P26" i="4"/>
  <c r="F26" i="4"/>
  <c r="P25" i="4"/>
  <c r="F25" i="4"/>
  <c r="P24" i="4"/>
  <c r="N24" i="4"/>
  <c r="F24" i="4"/>
  <c r="P22" i="4"/>
  <c r="N22" i="4"/>
  <c r="F22" i="4"/>
  <c r="P20" i="4"/>
  <c r="F20" i="4"/>
  <c r="P19" i="4"/>
  <c r="F19" i="4"/>
  <c r="P18" i="4"/>
  <c r="F18" i="4"/>
  <c r="P17" i="4"/>
  <c r="F17" i="4"/>
  <c r="P16" i="4"/>
  <c r="F16" i="4"/>
  <c r="P15" i="4"/>
  <c r="O15" i="4"/>
  <c r="N15" i="4"/>
  <c r="F15" i="4"/>
  <c r="P47" i="3"/>
  <c r="O47" i="3"/>
  <c r="N47" i="3"/>
  <c r="F47" i="3"/>
  <c r="P46" i="3"/>
  <c r="O46" i="3"/>
  <c r="N46" i="3"/>
  <c r="F46" i="3"/>
  <c r="P45" i="3"/>
  <c r="O45" i="3"/>
  <c r="N45" i="3"/>
  <c r="F45" i="3"/>
  <c r="P44" i="3"/>
  <c r="O44" i="3"/>
  <c r="N44" i="3"/>
  <c r="F44" i="3"/>
  <c r="P43" i="3"/>
  <c r="O43" i="3"/>
  <c r="N43" i="3"/>
  <c r="P42" i="3"/>
  <c r="O42" i="3"/>
  <c r="N42" i="3"/>
  <c r="P41" i="3"/>
  <c r="O41" i="3"/>
  <c r="N41" i="3"/>
  <c r="P40" i="3"/>
  <c r="O40" i="3"/>
  <c r="N40" i="3"/>
  <c r="P39" i="3"/>
  <c r="O39" i="3"/>
  <c r="N39" i="3"/>
  <c r="P38" i="3"/>
  <c r="O38" i="3"/>
  <c r="N38" i="3"/>
  <c r="F38" i="3"/>
  <c r="P37" i="3"/>
  <c r="O37" i="3"/>
  <c r="N37" i="3"/>
  <c r="F37" i="3"/>
  <c r="P36" i="3"/>
  <c r="O36" i="3"/>
  <c r="N36" i="3"/>
  <c r="F36" i="3"/>
  <c r="P35" i="3"/>
  <c r="O35" i="3"/>
  <c r="N35" i="3"/>
  <c r="F35" i="3"/>
  <c r="P34" i="3"/>
  <c r="O34" i="3"/>
  <c r="N34" i="3"/>
  <c r="F34" i="3"/>
  <c r="P33" i="3"/>
  <c r="O33" i="3"/>
  <c r="N33" i="3"/>
  <c r="F33" i="3"/>
  <c r="P32" i="3"/>
  <c r="O32" i="3"/>
  <c r="N32" i="3"/>
  <c r="F32" i="3"/>
  <c r="P27" i="3"/>
  <c r="O27" i="3"/>
  <c r="N27" i="3"/>
  <c r="F27" i="3"/>
  <c r="P26" i="3"/>
  <c r="O26" i="3"/>
  <c r="N26" i="3"/>
  <c r="P25" i="3"/>
  <c r="O25" i="3"/>
  <c r="N25" i="3"/>
  <c r="F25" i="3"/>
  <c r="P24" i="3"/>
  <c r="O24" i="3"/>
  <c r="N24" i="3"/>
  <c r="F24" i="3"/>
  <c r="P23" i="3"/>
  <c r="O23" i="3"/>
  <c r="N23" i="3"/>
  <c r="F23" i="3"/>
  <c r="P18" i="3"/>
  <c r="P16" i="3"/>
  <c r="F16" i="3"/>
  <c r="F52" i="2"/>
  <c r="F51" i="2"/>
  <c r="F50" i="2"/>
  <c r="P49" i="2"/>
  <c r="O49" i="2"/>
  <c r="N49" i="2"/>
  <c r="F49" i="2"/>
  <c r="P44" i="2"/>
  <c r="O44" i="2"/>
  <c r="N44" i="2"/>
  <c r="F44" i="2"/>
  <c r="P43" i="2"/>
  <c r="O43" i="2"/>
  <c r="N43" i="2"/>
  <c r="F43" i="2"/>
  <c r="P42" i="2"/>
  <c r="O42" i="2"/>
  <c r="N42" i="2"/>
  <c r="F42" i="2"/>
  <c r="P41" i="2"/>
  <c r="O41" i="2"/>
  <c r="N41" i="2"/>
  <c r="F41" i="2"/>
  <c r="P40" i="2"/>
  <c r="O40" i="2"/>
  <c r="N40" i="2"/>
  <c r="F40" i="2"/>
  <c r="P35" i="2"/>
  <c r="O35" i="2"/>
  <c r="N35" i="2"/>
  <c r="F35" i="2"/>
  <c r="P34" i="2"/>
  <c r="O34" i="2"/>
  <c r="N34" i="2"/>
  <c r="F34" i="2"/>
  <c r="P33" i="2"/>
  <c r="O33" i="2"/>
  <c r="N33" i="2"/>
  <c r="F33" i="2"/>
  <c r="P32" i="2"/>
  <c r="O32" i="2"/>
  <c r="N32" i="2"/>
  <c r="F32" i="2"/>
  <c r="P31" i="2"/>
  <c r="O31" i="2"/>
  <c r="N31" i="2"/>
  <c r="F31" i="2"/>
  <c r="P26" i="2"/>
  <c r="O26" i="2"/>
  <c r="N26" i="2"/>
  <c r="F26" i="2"/>
  <c r="P25" i="2"/>
  <c r="O25" i="2"/>
  <c r="N25" i="2"/>
  <c r="F25" i="2"/>
  <c r="P24" i="2"/>
  <c r="O24" i="2"/>
  <c r="N24" i="2"/>
  <c r="F24" i="2"/>
  <c r="P19" i="2"/>
  <c r="F19" i="2"/>
  <c r="P18" i="2"/>
  <c r="F18" i="2"/>
  <c r="P17" i="2"/>
  <c r="O17" i="2"/>
  <c r="F17" i="2"/>
  <c r="P16" i="2"/>
  <c r="N16" i="2"/>
  <c r="O16" i="2" s="1"/>
  <c r="P15" i="2"/>
  <c r="N15" i="2"/>
  <c r="O15" i="2" s="1"/>
  <c r="F15" i="2"/>
  <c r="P53" i="1"/>
  <c r="I53" i="1"/>
  <c r="H53" i="1"/>
  <c r="P47" i="1"/>
  <c r="O47" i="1"/>
  <c r="N47" i="1"/>
  <c r="F47" i="1"/>
  <c r="P41" i="1"/>
  <c r="O41" i="1"/>
  <c r="N41" i="1"/>
  <c r="F41" i="1"/>
  <c r="P40" i="1"/>
  <c r="O40" i="1"/>
  <c r="N40" i="1"/>
  <c r="F40" i="1"/>
  <c r="P39" i="1"/>
  <c r="O39" i="1"/>
  <c r="N39" i="1"/>
  <c r="P38" i="1"/>
  <c r="O38" i="1"/>
  <c r="N38" i="1"/>
  <c r="P32" i="1"/>
  <c r="O32" i="1"/>
  <c r="N32" i="1"/>
  <c r="P31" i="1"/>
  <c r="O31" i="1"/>
  <c r="N31" i="1"/>
  <c r="F31" i="1"/>
  <c r="F30" i="1"/>
  <c r="O29" i="1"/>
  <c r="N29" i="1"/>
  <c r="F29" i="1"/>
  <c r="F28" i="1"/>
  <c r="F27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De Jesus</author>
  </authors>
  <commentList>
    <comment ref="A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esta en la matriz de EI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8" authorId="0" shapeId="0" xr:uid="{00000000-0006-0000-0300-000001000000}">
      <text>
        <r>
          <rPr>
            <sz val="10"/>
            <color rgb="FF000000"/>
            <rFont val="Calibri"/>
            <family val="2"/>
            <scheme val="minor"/>
          </rPr>
          <t>Wayner Reyes:
Gira de Observacion</t>
        </r>
      </text>
    </comment>
  </commentList>
</comments>
</file>

<file path=xl/sharedStrings.xml><?xml version="1.0" encoding="utf-8"?>
<sst xmlns="http://schemas.openxmlformats.org/spreadsheetml/2006/main" count="1296" uniqueCount="282">
  <si>
    <t>VICEMINISTERIO DE PLANIFICACIÓN SECTORIAL AROPECUARIA</t>
  </si>
  <si>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</si>
  <si>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</si>
  <si>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</si>
  <si>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</si>
  <si>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</si>
  <si>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</si>
  <si>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</si>
  <si>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</si>
  <si>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</si>
  <si>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</si>
  <si>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</si>
  <si>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</si>
  <si>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Enero</t>
  </si>
  <si>
    <t>Febr.</t>
  </si>
  <si>
    <t>Marzo</t>
  </si>
  <si>
    <t>Febrero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</si>
  <si>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</si>
  <si>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</si>
  <si>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</si>
  <si>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</si>
  <si>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</si>
  <si>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</si>
  <si>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</si>
  <si>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</si>
  <si>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</si>
  <si>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</si>
  <si>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</si>
  <si>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</si>
  <si>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</si>
  <si>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</si>
  <si>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</si>
  <si>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</si>
  <si>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</si>
  <si>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Desarrollo Frutícola</t>
  </si>
  <si>
    <t>Producción de Plantas Frutales/Plantas Producidas</t>
  </si>
  <si>
    <t>Unidades</t>
  </si>
  <si>
    <t>n/a</t>
  </si>
  <si>
    <t>Distribución de semillas en viveros de frutales</t>
  </si>
  <si>
    <t>Distribución de Plantas Frutales</t>
  </si>
  <si>
    <t>Siembra de Frutales Plantas</t>
  </si>
  <si>
    <t>Capacitación a Productores y Técnicos</t>
  </si>
  <si>
    <t xml:space="preserve">Tareas </t>
  </si>
  <si>
    <t>Asesoría y Asistencia Técnica</t>
  </si>
  <si>
    <t xml:space="preserve">Prod. y Téc. </t>
  </si>
  <si>
    <t>Desarrollo Cacaotalero</t>
  </si>
  <si>
    <t>Producción de Plantas</t>
  </si>
  <si>
    <t>Planta Vendidas y Donadas</t>
  </si>
  <si>
    <t>Asistencia Técnica</t>
  </si>
  <si>
    <t>Mecanización de terrenos</t>
  </si>
  <si>
    <t>Mecanización Agrícola</t>
  </si>
  <si>
    <t>Tareas preparadas</t>
  </si>
  <si>
    <t>Biovega</t>
  </si>
  <si>
    <t>Producto</t>
  </si>
  <si>
    <t>Unidad de medida</t>
  </si>
  <si>
    <t>Ejecución Meses</t>
  </si>
  <si>
    <t>% Eficacia Producto</t>
  </si>
  <si>
    <t>Ejecución Beneficiario</t>
  </si>
  <si>
    <t>M</t>
  </si>
  <si>
    <t>F</t>
  </si>
  <si>
    <t xml:space="preserve">Producción y distribución de plantas </t>
  </si>
  <si>
    <t>Plantas distribuidas</t>
  </si>
  <si>
    <t>Desarrollo Rural</t>
  </si>
  <si>
    <t>Insumos entregados a agricultores familiares</t>
  </si>
  <si>
    <t>Animales entregados a agricultores familiares</t>
  </si>
  <si>
    <t>Familias</t>
  </si>
  <si>
    <t>Asociaciones</t>
  </si>
  <si>
    <t>Capacitación</t>
  </si>
  <si>
    <t>Téc. y prod.</t>
  </si>
  <si>
    <t>Asistencias Técnicas (reuniones, asistencias y encuentros)</t>
  </si>
  <si>
    <t xml:space="preserve">Departamento de Asociatividad y Gestión Organizativa </t>
  </si>
  <si>
    <t xml:space="preserve">Apoyo Legal - incorporación 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</si>
  <si>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</si>
  <si>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</si>
  <si>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</si>
  <si>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</si>
  <si>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</si>
  <si>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</si>
  <si>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</si>
  <si>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</si>
  <si>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</si>
  <si>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</si>
  <si>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</si>
  <si>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</si>
  <si>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Capacitacion/Cursos/Seminarios</t>
  </si>
  <si>
    <t>Oficina Sectorial de la Mujer</t>
  </si>
  <si>
    <t>Asistencia técnica</t>
  </si>
  <si>
    <t>Fortalecimiento Institucional</t>
  </si>
  <si>
    <t>Jornada de Sensilización</t>
  </si>
  <si>
    <t>Entrega de material de siembra</t>
  </si>
  <si>
    <t xml:space="preserve">Cebiora </t>
  </si>
  <si>
    <t xml:space="preserve"> Inseminación Artificial a Tiempo Fijo</t>
  </si>
  <si>
    <t>Cantidad de Embriones</t>
  </si>
  <si>
    <t>Dianóstico de Gestación</t>
  </si>
  <si>
    <t>Mililitros</t>
  </si>
  <si>
    <t>Vacunación</t>
  </si>
  <si>
    <t>Departamento de Formulación, Monitoreo y Evaluación de Planes, Programas y Proyectos</t>
  </si>
  <si>
    <t>Infraestructuras Rurales</t>
  </si>
  <si>
    <t xml:space="preserve">Total beneficiarios </t>
  </si>
  <si>
    <t>Kilómetros</t>
  </si>
  <si>
    <t>*Productores</t>
  </si>
  <si>
    <t>Inocuidad Agroalimentaria</t>
  </si>
  <si>
    <t>Analisis de Plaguicidas (monitoreo de residuo)</t>
  </si>
  <si>
    <t>Varios</t>
  </si>
  <si>
    <t>Unidades producción primaria registradas en el DIA.</t>
  </si>
  <si>
    <t xml:space="preserve">Inspecciones, reinspecciones y auditoría </t>
  </si>
  <si>
    <t>Certificación de las unidades y establecimientos Agropecuarios</t>
  </si>
  <si>
    <t>Cursos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</si>
  <si>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</si>
  <si>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</si>
  <si>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</si>
  <si>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</si>
  <si>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</si>
  <si>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</si>
  <si>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</si>
  <si>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</si>
  <si>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</si>
  <si>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</si>
  <si>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Renovacion Registros de Empresas Formuladoras</t>
  </si>
  <si>
    <t>Consumidores</t>
  </si>
  <si>
    <t>Renovacion Registros de Empresas Fumigadoras</t>
  </si>
  <si>
    <t>Emisión Guía Importación Plaguicidas Formulados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</si>
  <si>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</si>
  <si>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</si>
  <si>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</si>
  <si>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</si>
  <si>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</si>
  <si>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</si>
  <si>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Taller Manejo Matriz Empresa Agroquimica</t>
  </si>
  <si>
    <t>Pruebas Eficacia Biológica</t>
  </si>
  <si>
    <t>Informe de Prueba</t>
  </si>
  <si>
    <t>*Nota: 5000 productores beneficiados, igual a 308 comunidades</t>
  </si>
  <si>
    <t>Sanidad Vegetal - Subdirección Técnica</t>
  </si>
  <si>
    <t>Monitoreo para la detección de plagas</t>
  </si>
  <si>
    <t>Monitoreos</t>
  </si>
  <si>
    <t>Via telefónica</t>
  </si>
  <si>
    <t>Visitas a Finca</t>
  </si>
  <si>
    <t>Dias de Campo</t>
  </si>
  <si>
    <t xml:space="preserve">Visitas a finca de exportacion </t>
  </si>
  <si>
    <t>Visitas Domiciliaria</t>
  </si>
  <si>
    <t>Visitas a oficina</t>
  </si>
  <si>
    <t>Vigilancia Moscafrut-RD Moscas exóticas</t>
  </si>
  <si>
    <t>Monitoreos/Trampeos</t>
  </si>
  <si>
    <t>Monitoreo Severidad Sigatoka Negra</t>
  </si>
  <si>
    <t>Demostraciones</t>
  </si>
  <si>
    <t>Talleres</t>
  </si>
  <si>
    <t>Giras educativas</t>
  </si>
  <si>
    <t>Charlas</t>
  </si>
  <si>
    <t>Sanidad Vegetal - Subdirección de Cuarentena</t>
  </si>
  <si>
    <t>Muestras procesadas  Internacional Laboratorio (AILA)</t>
  </si>
  <si>
    <t xml:space="preserve">Muestras  </t>
  </si>
  <si>
    <t>Agroempresa</t>
  </si>
  <si>
    <t>¿</t>
  </si>
  <si>
    <t>Muestras Procesadas Internacional Laboratorio (Haina)</t>
  </si>
  <si>
    <t>Muestras procesasas Internac. Laborat. (Caucedo)</t>
  </si>
  <si>
    <t>Muestras procesadas internacional Laboratorio (Puerto Plata)</t>
  </si>
  <si>
    <t>Muestras procesadas Nacional Laboratorio (AILA)</t>
  </si>
  <si>
    <t>Productor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</si>
  <si>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</si>
  <si>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</si>
  <si>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</si>
  <si>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</si>
  <si>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</si>
  <si>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</si>
  <si>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</si>
  <si>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</si>
  <si>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</si>
  <si>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</si>
  <si>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</si>
  <si>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</si>
  <si>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</si>
  <si>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</si>
  <si>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</si>
  <si>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</si>
  <si>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</si>
  <si>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</si>
  <si>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</si>
  <si>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</si>
  <si>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</si>
  <si>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</si>
  <si>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</si>
  <si>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</si>
  <si>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</si>
  <si>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>Certificados Fitosanitarios Electronicos ePhyto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</si>
  <si>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</si>
  <si>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</si>
  <si>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</si>
  <si>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</si>
  <si>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</si>
  <si>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</si>
  <si>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</si>
  <si>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</si>
  <si>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</si>
  <si>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</si>
  <si>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Análisis de Riesgo en Proceso</t>
  </si>
  <si>
    <t>Servicios de Extensión y Capacitación Agropecuaria</t>
  </si>
  <si>
    <t>Visitas</t>
  </si>
  <si>
    <t>Visitas a fincas a otros agricultores (ATE)</t>
  </si>
  <si>
    <t>Reuniones GIA's</t>
  </si>
  <si>
    <t>Reuniones</t>
  </si>
  <si>
    <t>Reuniones con organizadores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</si>
  <si>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</si>
  <si>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</si>
  <si>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</si>
  <si>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</si>
  <si>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</si>
  <si>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</si>
  <si>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</si>
  <si>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</si>
  <si>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</si>
  <si>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</si>
  <si>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 xml:space="preserve">Tecnicos </t>
  </si>
  <si>
    <t>Talleres a productores</t>
  </si>
  <si>
    <t>Adiestramientos</t>
  </si>
  <si>
    <t>Demostraciones de Métodos</t>
  </si>
  <si>
    <t>Metodos</t>
  </si>
  <si>
    <t>Demostraciones de Resultados</t>
  </si>
  <si>
    <t>Resultados</t>
  </si>
  <si>
    <t>Huertos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</si>
  <si>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</si>
  <si>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</si>
  <si>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</si>
  <si>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</si>
  <si>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</si>
  <si>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</si>
  <si>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</si>
  <si>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</si>
  <si>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</si>
  <si>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Nueva Variedades</t>
  </si>
  <si>
    <t>Qqs</t>
  </si>
  <si>
    <t>Producción de Semillas Básicas</t>
  </si>
  <si>
    <t>Distribución de Carnadas</t>
  </si>
  <si>
    <t>Cantidad de personas</t>
  </si>
  <si>
    <t>Viceministerio de Planificación Sectorial Agropecuaria / Economia Agropecuaria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</si>
  <si>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</si>
  <si>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</si>
  <si>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</si>
  <si>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</si>
  <si>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</si>
  <si>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</si>
  <si>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</si>
  <si>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</si>
  <si>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</si>
  <si>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</si>
  <si>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</si>
  <si>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</si>
  <si>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</si>
  <si>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</si>
  <si>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</si>
  <si>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</si>
  <si>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</si>
  <si>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</si>
  <si>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</si>
  <si>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ABRIL - JUNIO 2024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</si>
  <si>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2</t>
    </r>
  </si>
  <si>
    <t xml:space="preserve">En la elaboracion de este insumo no participo ningun productor, porque este curso - taller se realizó en el marco de una Actividad Internacional de Certificacion  </t>
  </si>
  <si>
    <t>Visitas a empacadoras</t>
  </si>
  <si>
    <t>.</t>
  </si>
  <si>
    <t>Visitas a finca agricultores líderes (ATI)</t>
  </si>
  <si>
    <t>Ejecución Benef. Trimestre 3</t>
  </si>
  <si>
    <t>Entrega de semillas de hortalizas</t>
  </si>
  <si>
    <t>Técnicos y productores</t>
  </si>
  <si>
    <t>OCTUBRE - DICIEMBRE 2024</t>
  </si>
  <si>
    <t>Octubre</t>
  </si>
  <si>
    <t>Noviembre</t>
  </si>
  <si>
    <t>Diciembre</t>
  </si>
  <si>
    <t>Total
Trimestre 4</t>
  </si>
  <si>
    <t>Total Trimestre 4</t>
  </si>
  <si>
    <t>Meta Benef. Trimestre 4</t>
  </si>
  <si>
    <t>Ejecución Producto Trimestre 4</t>
  </si>
  <si>
    <t>Meta Producto Trimestre 4</t>
  </si>
  <si>
    <t>Total 
Trimestre 4</t>
  </si>
  <si>
    <t>Técnicos, productores y Asociaciones</t>
  </si>
  <si>
    <t xml:space="preserve">Caminos Interparcelarios Rehabilitados </t>
  </si>
  <si>
    <t xml:space="preserve">Caminos Interparcelarios construidos </t>
  </si>
  <si>
    <t>Tipo de Beneficiarios</t>
  </si>
  <si>
    <t>Huertos instalados</t>
  </si>
  <si>
    <t>Huertos  en Producción</t>
  </si>
  <si>
    <t xml:space="preserve"> </t>
  </si>
  <si>
    <t>Construcción de pozos tubulares Comunitario</t>
  </si>
  <si>
    <t>Unidad</t>
  </si>
  <si>
    <t>Construcción de pozos tubulares Sector Agropecuarios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</si>
</sst>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_-* #,##0.00_-;\-* #,##0.00_-;_-* &quot;-&quot;??_-;_-@"/>
    <numFmt numFmtId="166" formatCode="_-* #,##0_-;\-* #,##0_-;_-* &quot;-&quot;??_-;_-@_-"/>
  </numFmts>
  <fonts count="29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Book Antiqua"/>
      <family val="1"/>
    </font>
    <font>
      <b/>
      <sz val="12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 Narrow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 Narrow"/>
      <family val="2"/>
    </font>
    <font>
      <sz val="12"/>
      <name val="Arial Narrow"/>
      <family val="2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C00000"/>
      <name val="Times New Roman"/>
      <family val="1"/>
    </font>
    <font>
      <sz val="10"/>
      <name val="Book Antiqua"/>
      <family val="1"/>
    </font>
    <font>
      <sz val="9"/>
      <name val="Book Antiqua"/>
      <family val="1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2" tint="-9.9978637043366805E-2"/>
        <bgColor rgb="FF2E75B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E75B5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FFFF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73"/>
  </cellStyleXfs>
  <cellXfs count="24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9" fillId="0" borderId="41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shrinkToFit="1"/>
    </xf>
    <xf numFmtId="3" fontId="10" fillId="0" borderId="39" xfId="0" applyNumberFormat="1" applyFont="1" applyBorder="1" applyAlignment="1">
      <alignment horizontal="center" vertical="center" shrinkToFit="1"/>
    </xf>
    <xf numFmtId="164" fontId="9" fillId="0" borderId="42" xfId="0" applyNumberFormat="1" applyFont="1" applyBorder="1" applyAlignment="1">
      <alignment horizontal="center" vertical="center" wrapText="1"/>
    </xf>
    <xf numFmtId="164" fontId="10" fillId="0" borderId="42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shrinkToFit="1"/>
    </xf>
    <xf numFmtId="164" fontId="10" fillId="0" borderId="42" xfId="0" applyNumberFormat="1" applyFont="1" applyBorder="1" applyAlignment="1">
      <alignment horizontal="center" vertical="center" shrinkToFit="1"/>
    </xf>
    <xf numFmtId="164" fontId="10" fillId="0" borderId="43" xfId="0" applyNumberFormat="1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center" vertical="center" wrapText="1"/>
    </xf>
    <xf numFmtId="164" fontId="9" fillId="0" borderId="46" xfId="0" applyNumberFormat="1" applyFont="1" applyBorder="1" applyAlignment="1">
      <alignment horizontal="center" vertical="center" shrinkToFit="1"/>
    </xf>
    <xf numFmtId="164" fontId="9" fillId="0" borderId="46" xfId="0" applyNumberFormat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 shrinkToFit="1"/>
    </xf>
    <xf numFmtId="164" fontId="10" fillId="0" borderId="47" xfId="0" applyNumberFormat="1" applyFont="1" applyBorder="1" applyAlignment="1">
      <alignment horizontal="center" vertical="center" shrinkToFit="1"/>
    </xf>
    <xf numFmtId="164" fontId="10" fillId="0" borderId="48" xfId="0" applyNumberFormat="1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64" fontId="9" fillId="0" borderId="44" xfId="0" applyNumberFormat="1" applyFont="1" applyBorder="1" applyAlignment="1">
      <alignment horizontal="center" vertical="top" shrinkToFi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164" fontId="10" fillId="0" borderId="44" xfId="0" applyNumberFormat="1" applyFont="1" applyBorder="1" applyAlignment="1">
      <alignment horizontal="center" vertical="center" shrinkToFit="1"/>
    </xf>
    <xf numFmtId="164" fontId="10" fillId="0" borderId="39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164" fontId="9" fillId="0" borderId="54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top" shrinkToFit="1"/>
    </xf>
    <xf numFmtId="164" fontId="9" fillId="0" borderId="39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center" wrapText="1"/>
    </xf>
    <xf numFmtId="164" fontId="10" fillId="0" borderId="55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9" xfId="0" applyFont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3" fontId="9" fillId="0" borderId="39" xfId="0" applyNumberFormat="1" applyFont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39" xfId="0" applyFont="1" applyBorder="1" applyAlignment="1">
      <alignment horizontal="center"/>
    </xf>
    <xf numFmtId="164" fontId="9" fillId="0" borderId="70" xfId="0" applyNumberFormat="1" applyFont="1" applyBorder="1" applyAlignment="1">
      <alignment horizontal="center" vertical="center" shrinkToFit="1"/>
    </xf>
    <xf numFmtId="164" fontId="9" fillId="0" borderId="70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center"/>
    </xf>
    <xf numFmtId="0" fontId="11" fillId="0" borderId="39" xfId="0" applyFont="1" applyBorder="1" applyAlignment="1">
      <alignment horizontal="center" vertical="center" wrapText="1"/>
    </xf>
    <xf numFmtId="0" fontId="12" fillId="0" borderId="0" xfId="0" applyFont="1"/>
    <xf numFmtId="0" fontId="13" fillId="0" borderId="39" xfId="0" applyFont="1" applyBorder="1" applyAlignment="1">
      <alignment horizontal="center"/>
    </xf>
    <xf numFmtId="0" fontId="9" fillId="0" borderId="72" xfId="0" applyFont="1" applyBorder="1" applyAlignment="1">
      <alignment horizontal="left" vertical="top" wrapText="1"/>
    </xf>
    <xf numFmtId="0" fontId="13" fillId="0" borderId="39" xfId="0" applyFont="1" applyBorder="1" applyAlignment="1">
      <alignment wrapText="1"/>
    </xf>
    <xf numFmtId="0" fontId="7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3" fillId="0" borderId="39" xfId="0" applyFont="1" applyBorder="1"/>
    <xf numFmtId="0" fontId="8" fillId="0" borderId="44" xfId="0" applyFont="1" applyBorder="1" applyAlignment="1">
      <alignment vertical="top"/>
    </xf>
    <xf numFmtId="0" fontId="7" fillId="3" borderId="71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4" fillId="5" borderId="0" xfId="0" applyFont="1" applyFill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center" vertical="top"/>
    </xf>
    <xf numFmtId="0" fontId="7" fillId="3" borderId="3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4" borderId="38" xfId="0" applyFont="1" applyFill="1" applyBorder="1"/>
    <xf numFmtId="0" fontId="15" fillId="3" borderId="36" xfId="0" applyFont="1" applyFill="1" applyBorder="1" applyAlignment="1">
      <alignment horizontal="center" vertical="center" wrapText="1"/>
    </xf>
    <xf numFmtId="0" fontId="5" fillId="4" borderId="77" xfId="0" applyFont="1" applyFill="1" applyBorder="1"/>
    <xf numFmtId="0" fontId="5" fillId="4" borderId="69" xfId="0" applyFont="1" applyFill="1" applyBorder="1"/>
    <xf numFmtId="0" fontId="5" fillId="4" borderId="18" xfId="0" applyFont="1" applyFill="1" applyBorder="1"/>
    <xf numFmtId="0" fontId="7" fillId="3" borderId="68" xfId="0" applyFont="1" applyFill="1" applyBorder="1" applyAlignment="1">
      <alignment horizontal="center" vertical="center" wrapText="1"/>
    </xf>
    <xf numFmtId="0" fontId="5" fillId="4" borderId="67" xfId="0" applyFont="1" applyFill="1" applyBorder="1"/>
    <xf numFmtId="0" fontId="5" fillId="4" borderId="76" xfId="0" applyFont="1" applyFill="1" applyBorder="1"/>
    <xf numFmtId="0" fontId="5" fillId="4" borderId="17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shrinkToFit="1"/>
    </xf>
    <xf numFmtId="0" fontId="5" fillId="0" borderId="38" xfId="0" applyFont="1" applyBorder="1"/>
    <xf numFmtId="0" fontId="6" fillId="3" borderId="19" xfId="0" applyFont="1" applyFill="1" applyBorder="1" applyAlignment="1">
      <alignment horizontal="center" vertical="center" wrapText="1"/>
    </xf>
    <xf numFmtId="0" fontId="5" fillId="4" borderId="20" xfId="0" applyFont="1" applyFill="1" applyBorder="1"/>
    <xf numFmtId="0" fontId="3" fillId="0" borderId="1" xfId="0" applyFont="1" applyBorder="1" applyAlignment="1">
      <alignment horizontal="left" vertical="center"/>
    </xf>
    <xf numFmtId="0" fontId="5" fillId="0" borderId="5" xfId="0" applyFont="1" applyBorder="1"/>
    <xf numFmtId="0" fontId="5" fillId="0" borderId="21" xfId="0" applyFont="1" applyBorder="1"/>
    <xf numFmtId="0" fontId="6" fillId="2" borderId="28" xfId="0" applyFont="1" applyFill="1" applyBorder="1" applyAlignment="1">
      <alignment horizontal="left" vertical="top" wrapText="1"/>
    </xf>
    <xf numFmtId="0" fontId="5" fillId="0" borderId="9" xfId="0" applyFont="1" applyBorder="1"/>
    <xf numFmtId="0" fontId="5" fillId="0" borderId="27" xfId="0" applyFont="1" applyBorder="1"/>
    <xf numFmtId="0" fontId="6" fillId="3" borderId="31" xfId="0" applyFont="1" applyFill="1" applyBorder="1" applyAlignment="1">
      <alignment horizontal="center" vertical="center" wrapText="1"/>
    </xf>
    <xf numFmtId="0" fontId="5" fillId="4" borderId="15" xfId="0" applyFont="1" applyFill="1" applyBorder="1"/>
    <xf numFmtId="0" fontId="5" fillId="4" borderId="32" xfId="0" applyFont="1" applyFill="1" applyBorder="1"/>
    <xf numFmtId="0" fontId="7" fillId="3" borderId="30" xfId="0" applyFont="1" applyFill="1" applyBorder="1" applyAlignment="1">
      <alignment horizontal="center" vertical="center" wrapText="1"/>
    </xf>
    <xf numFmtId="0" fontId="5" fillId="4" borderId="34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0" fillId="0" borderId="0" xfId="0"/>
    <xf numFmtId="0" fontId="5" fillId="0" borderId="7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top"/>
    </xf>
    <xf numFmtId="0" fontId="5" fillId="0" borderId="12" xfId="0" applyFont="1" applyBorder="1"/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7" fillId="0" borderId="17" xfId="0" applyFont="1" applyBorder="1" applyAlignment="1">
      <alignment horizontal="center" vertical="top"/>
    </xf>
    <xf numFmtId="0" fontId="5" fillId="0" borderId="17" xfId="0" applyFont="1" applyBorder="1"/>
    <xf numFmtId="0" fontId="5" fillId="0" borderId="18" xfId="0" applyFont="1" applyBorder="1"/>
    <xf numFmtId="0" fontId="2" fillId="0" borderId="22" xfId="0" applyFont="1" applyBorder="1" applyAlignment="1">
      <alignment horizontal="center" vertical="top"/>
    </xf>
    <xf numFmtId="0" fontId="5" fillId="0" borderId="22" xfId="0" applyFont="1" applyBorder="1"/>
    <xf numFmtId="0" fontId="5" fillId="0" borderId="23" xfId="0" applyFont="1" applyBorder="1"/>
    <xf numFmtId="0" fontId="5" fillId="4" borderId="40" xfId="0" applyFont="1" applyFill="1" applyBorder="1"/>
    <xf numFmtId="0" fontId="7" fillId="3" borderId="53" xfId="0" applyFont="1" applyFill="1" applyBorder="1" applyAlignment="1">
      <alignment horizontal="center" vertical="center" wrapText="1"/>
    </xf>
    <xf numFmtId="0" fontId="5" fillId="4" borderId="33" xfId="0" applyFont="1" applyFill="1" applyBorder="1"/>
    <xf numFmtId="0" fontId="5" fillId="4" borderId="75" xfId="0" applyFont="1" applyFill="1" applyBorder="1"/>
    <xf numFmtId="0" fontId="7" fillId="3" borderId="60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left" vertical="top" wrapText="1"/>
    </xf>
    <xf numFmtId="0" fontId="5" fillId="0" borderId="51" xfId="0" applyFont="1" applyBorder="1"/>
    <xf numFmtId="0" fontId="5" fillId="0" borderId="52" xfId="0" applyFont="1" applyBorder="1"/>
    <xf numFmtId="164" fontId="9" fillId="0" borderId="35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5" fillId="4" borderId="37" xfId="0" applyFont="1" applyFill="1" applyBorder="1"/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5" fillId="0" borderId="20" xfId="0" applyFont="1" applyBorder="1"/>
    <xf numFmtId="0" fontId="5" fillId="4" borderId="16" xfId="0" applyFont="1" applyFill="1" applyBorder="1"/>
    <xf numFmtId="0" fontId="15" fillId="0" borderId="24" xfId="0" applyFont="1" applyBorder="1" applyAlignment="1">
      <alignment horizontal="center" vertical="top"/>
    </xf>
    <xf numFmtId="0" fontId="5" fillId="0" borderId="25" xfId="0" applyFont="1" applyBorder="1"/>
    <xf numFmtId="0" fontId="6" fillId="2" borderId="57" xfId="0" applyFont="1" applyFill="1" applyBorder="1" applyAlignment="1">
      <alignment horizontal="left" vertical="top" wrapText="1"/>
    </xf>
    <xf numFmtId="0" fontId="5" fillId="0" borderId="58" xfId="0" applyFont="1" applyBorder="1"/>
    <xf numFmtId="0" fontId="5" fillId="0" borderId="59" xfId="0" applyFont="1" applyBorder="1"/>
    <xf numFmtId="0" fontId="6" fillId="3" borderId="62" xfId="0" applyFont="1" applyFill="1" applyBorder="1" applyAlignment="1">
      <alignment horizontal="center" vertical="center" wrapText="1"/>
    </xf>
    <xf numFmtId="0" fontId="5" fillId="4" borderId="63" xfId="0" applyFont="1" applyFill="1" applyBorder="1"/>
    <xf numFmtId="0" fontId="5" fillId="4" borderId="66" xfId="0" applyFont="1" applyFill="1" applyBorder="1"/>
    <xf numFmtId="0" fontId="7" fillId="3" borderId="62" xfId="0" applyFont="1" applyFill="1" applyBorder="1" applyAlignment="1">
      <alignment horizontal="center" vertical="center" wrapText="1"/>
    </xf>
    <xf numFmtId="0" fontId="5" fillId="4" borderId="64" xfId="0" applyFont="1" applyFill="1" applyBorder="1"/>
    <xf numFmtId="0" fontId="8" fillId="3" borderId="65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shrinkToFit="1"/>
    </xf>
    <xf numFmtId="164" fontId="10" fillId="0" borderId="36" xfId="0" applyNumberFormat="1" applyFont="1" applyBorder="1" applyAlignment="1">
      <alignment horizontal="center" vertical="center" shrinkToFit="1"/>
    </xf>
    <xf numFmtId="0" fontId="5" fillId="0" borderId="40" xfId="0" applyFont="1" applyBorder="1"/>
    <xf numFmtId="0" fontId="2" fillId="5" borderId="73" xfId="0" applyFont="1" applyFill="1" applyBorder="1" applyAlignment="1">
      <alignment horizontal="left" vertical="top"/>
    </xf>
    <xf numFmtId="0" fontId="22" fillId="5" borderId="73" xfId="0" applyFont="1" applyFill="1" applyBorder="1" applyAlignment="1">
      <alignment horizontal="left" vertical="top"/>
    </xf>
    <xf numFmtId="0" fontId="23" fillId="5" borderId="73" xfId="0" applyFont="1" applyFill="1" applyBorder="1" applyAlignment="1">
      <alignment horizontal="left" vertical="top"/>
    </xf>
    <xf numFmtId="0" fontId="2" fillId="5" borderId="73" xfId="0" applyFont="1" applyFill="1" applyBorder="1" applyAlignment="1">
      <alignment horizontal="left" vertical="top"/>
    </xf>
    <xf numFmtId="0" fontId="2" fillId="7" borderId="73" xfId="0" applyFont="1" applyFill="1" applyBorder="1" applyAlignment="1">
      <alignment horizontal="left" vertical="top" wrapText="1"/>
    </xf>
    <xf numFmtId="0" fontId="2" fillId="6" borderId="73" xfId="0" applyFont="1" applyFill="1" applyBorder="1" applyAlignment="1">
      <alignment horizontal="left" vertical="top" wrapText="1"/>
    </xf>
    <xf numFmtId="0" fontId="2" fillId="6" borderId="73" xfId="0" applyFont="1" applyFill="1" applyBorder="1" applyAlignment="1">
      <alignment horizontal="left" vertical="top" wrapText="1"/>
    </xf>
    <xf numFmtId="3" fontId="2" fillId="5" borderId="73" xfId="0" applyNumberFormat="1" applyFont="1" applyFill="1" applyBorder="1" applyAlignment="1">
      <alignment horizontal="left" vertical="top"/>
    </xf>
    <xf numFmtId="0" fontId="2" fillId="5" borderId="73" xfId="0" applyFont="1" applyFill="1" applyBorder="1" applyAlignment="1">
      <alignment horizontal="left" vertical="top" wrapText="1"/>
    </xf>
    <xf numFmtId="164" fontId="2" fillId="5" borderId="73" xfId="0" applyNumberFormat="1" applyFont="1" applyFill="1" applyBorder="1" applyAlignment="1">
      <alignment horizontal="left" vertical="top" wrapText="1"/>
    </xf>
    <xf numFmtId="164" fontId="2" fillId="5" borderId="73" xfId="0" applyNumberFormat="1" applyFont="1" applyFill="1" applyBorder="1" applyAlignment="1">
      <alignment horizontal="left" vertical="top" shrinkToFit="1"/>
    </xf>
    <xf numFmtId="3" fontId="2" fillId="5" borderId="73" xfId="0" applyNumberFormat="1" applyFont="1" applyFill="1" applyBorder="1" applyAlignment="1">
      <alignment horizontal="left" vertical="top" shrinkToFit="1"/>
    </xf>
    <xf numFmtId="164" fontId="25" fillId="5" borderId="73" xfId="0" applyNumberFormat="1" applyFont="1" applyFill="1" applyBorder="1" applyAlignment="1">
      <alignment horizontal="left" vertical="top" shrinkToFit="1"/>
    </xf>
    <xf numFmtId="166" fontId="2" fillId="5" borderId="73" xfId="0" applyNumberFormat="1" applyFont="1" applyFill="1" applyBorder="1" applyAlignment="1">
      <alignment horizontal="left" vertical="top" shrinkToFit="1"/>
    </xf>
    <xf numFmtId="3" fontId="2" fillId="5" borderId="73" xfId="0" applyNumberFormat="1" applyFont="1" applyFill="1" applyBorder="1" applyAlignment="1">
      <alignment horizontal="left" vertical="top" wrapText="1"/>
    </xf>
    <xf numFmtId="4" fontId="2" fillId="5" borderId="73" xfId="0" applyNumberFormat="1" applyFont="1" applyFill="1" applyBorder="1" applyAlignment="1">
      <alignment horizontal="left" vertical="top"/>
    </xf>
    <xf numFmtId="164" fontId="2" fillId="5" borderId="73" xfId="0" applyNumberFormat="1" applyFont="1" applyFill="1" applyBorder="1" applyAlignment="1">
      <alignment horizontal="left" vertical="top" wrapText="1"/>
    </xf>
    <xf numFmtId="164" fontId="2" fillId="5" borderId="73" xfId="0" applyNumberFormat="1" applyFont="1" applyFill="1" applyBorder="1" applyAlignment="1">
      <alignment horizontal="left" vertical="top" shrinkToFit="1"/>
    </xf>
    <xf numFmtId="164" fontId="2" fillId="5" borderId="73" xfId="0" applyNumberFormat="1" applyFont="1" applyFill="1" applyBorder="1" applyAlignment="1">
      <alignment horizontal="left" vertical="top"/>
    </xf>
    <xf numFmtId="0" fontId="2" fillId="8" borderId="73" xfId="0" applyFont="1" applyFill="1" applyBorder="1" applyAlignment="1">
      <alignment horizontal="left" vertical="top"/>
    </xf>
    <xf numFmtId="0" fontId="2" fillId="6" borderId="73" xfId="0" applyFont="1" applyFill="1" applyBorder="1" applyAlignment="1">
      <alignment horizontal="left" vertical="top"/>
    </xf>
    <xf numFmtId="0" fontId="2" fillId="9" borderId="73" xfId="0" applyFont="1" applyFill="1" applyBorder="1" applyAlignment="1">
      <alignment horizontal="left" vertical="top" wrapText="1"/>
    </xf>
    <xf numFmtId="3" fontId="2" fillId="9" borderId="73" xfId="0" applyNumberFormat="1" applyFont="1" applyFill="1" applyBorder="1" applyAlignment="1">
      <alignment horizontal="left" vertical="top" wrapText="1"/>
    </xf>
    <xf numFmtId="2" fontId="2" fillId="5" borderId="73" xfId="0" applyNumberFormat="1" applyFont="1" applyFill="1" applyBorder="1" applyAlignment="1">
      <alignment horizontal="left" vertical="top"/>
    </xf>
    <xf numFmtId="3" fontId="21" fillId="5" borderId="73" xfId="0" applyNumberFormat="1" applyFont="1" applyFill="1" applyBorder="1" applyAlignment="1">
      <alignment horizontal="left" vertical="top"/>
    </xf>
    <xf numFmtId="0" fontId="21" fillId="5" borderId="73" xfId="0" applyFont="1" applyFill="1" applyBorder="1" applyAlignment="1">
      <alignment horizontal="left" vertical="top"/>
    </xf>
    <xf numFmtId="0" fontId="2" fillId="5" borderId="73" xfId="0" applyFont="1" applyFill="1" applyBorder="1" applyAlignment="1">
      <alignment vertical="top"/>
    </xf>
    <xf numFmtId="0" fontId="14" fillId="5" borderId="73" xfId="0" applyFont="1" applyFill="1" applyBorder="1" applyAlignment="1">
      <alignment horizontal="left" vertical="top"/>
    </xf>
    <xf numFmtId="0" fontId="20" fillId="5" borderId="73" xfId="0" applyFont="1" applyFill="1" applyBorder="1" applyAlignment="1">
      <alignment horizontal="left" vertical="top"/>
    </xf>
    <xf numFmtId="0" fontId="26" fillId="5" borderId="73" xfId="0" applyFont="1" applyFill="1" applyBorder="1" applyAlignment="1">
      <alignment horizontal="left" vertical="top"/>
    </xf>
    <xf numFmtId="0" fontId="20" fillId="5" borderId="73" xfId="0" applyFont="1" applyFill="1" applyBorder="1" applyAlignment="1">
      <alignment horizontal="left" vertical="top" wrapText="1"/>
    </xf>
    <xf numFmtId="0" fontId="14" fillId="5" borderId="73" xfId="0" applyFont="1" applyFill="1" applyBorder="1" applyAlignment="1">
      <alignment horizontal="left" vertical="top"/>
    </xf>
    <xf numFmtId="0" fontId="14" fillId="7" borderId="73" xfId="0" applyFont="1" applyFill="1" applyBorder="1" applyAlignment="1">
      <alignment horizontal="left" vertical="top" wrapText="1"/>
    </xf>
    <xf numFmtId="0" fontId="14" fillId="6" borderId="73" xfId="0" applyFont="1" applyFill="1" applyBorder="1" applyAlignment="1">
      <alignment horizontal="left" vertical="top" wrapText="1"/>
    </xf>
    <xf numFmtId="0" fontId="14" fillId="6" borderId="73" xfId="0" applyFont="1" applyFill="1" applyBorder="1" applyAlignment="1">
      <alignment horizontal="left" vertical="top" wrapText="1"/>
    </xf>
    <xf numFmtId="0" fontId="14" fillId="5" borderId="73" xfId="0" applyFont="1" applyFill="1" applyBorder="1" applyAlignment="1">
      <alignment horizontal="left" vertical="top" wrapText="1"/>
    </xf>
    <xf numFmtId="164" fontId="14" fillId="5" borderId="73" xfId="0" applyNumberFormat="1" applyFont="1" applyFill="1" applyBorder="1" applyAlignment="1">
      <alignment horizontal="left" vertical="top" shrinkToFit="1"/>
    </xf>
    <xf numFmtId="0" fontId="14" fillId="5" borderId="73" xfId="0" applyFont="1" applyFill="1" applyBorder="1" applyAlignment="1">
      <alignment horizontal="left" vertical="top" shrinkToFit="1"/>
    </xf>
    <xf numFmtId="3" fontId="14" fillId="5" borderId="73" xfId="0" applyNumberFormat="1" applyFont="1" applyFill="1" applyBorder="1" applyAlignment="1">
      <alignment horizontal="left" vertical="top" wrapText="1"/>
    </xf>
    <xf numFmtId="37" fontId="14" fillId="5" borderId="73" xfId="0" applyNumberFormat="1" applyFont="1" applyFill="1" applyBorder="1" applyAlignment="1">
      <alignment horizontal="left" vertical="top" shrinkToFit="1"/>
    </xf>
    <xf numFmtId="3" fontId="14" fillId="5" borderId="73" xfId="0" applyNumberFormat="1" applyFont="1" applyFill="1" applyBorder="1" applyAlignment="1">
      <alignment horizontal="left" vertical="top" shrinkToFit="1"/>
    </xf>
    <xf numFmtId="164" fontId="14" fillId="5" borderId="73" xfId="0" applyNumberFormat="1" applyFont="1" applyFill="1" applyBorder="1" applyAlignment="1">
      <alignment horizontal="left" vertical="top" wrapText="1"/>
    </xf>
    <xf numFmtId="164" fontId="14" fillId="5" borderId="73" xfId="0" applyNumberFormat="1" applyFont="1" applyFill="1" applyBorder="1" applyAlignment="1">
      <alignment horizontal="left" vertical="top"/>
    </xf>
    <xf numFmtId="0" fontId="14" fillId="5" borderId="73" xfId="0" applyFont="1" applyFill="1" applyBorder="1" applyAlignment="1">
      <alignment horizontal="left" vertical="top" wrapText="1"/>
    </xf>
    <xf numFmtId="0" fontId="19" fillId="5" borderId="73" xfId="0" applyFont="1" applyFill="1" applyBorder="1" applyAlignment="1">
      <alignment horizontal="left"/>
    </xf>
    <xf numFmtId="3" fontId="19" fillId="6" borderId="73" xfId="0" applyNumberFormat="1" applyFont="1" applyFill="1" applyBorder="1" applyAlignment="1">
      <alignment horizontal="left" wrapText="1"/>
    </xf>
    <xf numFmtId="3" fontId="19" fillId="5" borderId="73" xfId="0" applyNumberFormat="1" applyFont="1" applyFill="1" applyBorder="1" applyAlignment="1">
      <alignment horizontal="left"/>
    </xf>
    <xf numFmtId="164" fontId="19" fillId="5" borderId="73" xfId="0" applyNumberFormat="1" applyFont="1" applyFill="1" applyBorder="1" applyAlignment="1">
      <alignment horizontal="left" vertical="center" shrinkToFit="1"/>
    </xf>
    <xf numFmtId="3" fontId="19" fillId="5" borderId="73" xfId="0" applyNumberFormat="1" applyFont="1" applyFill="1" applyBorder="1" applyAlignment="1">
      <alignment horizontal="left" vertical="center" shrinkToFit="1"/>
    </xf>
    <xf numFmtId="0" fontId="19" fillId="5" borderId="73" xfId="0" applyFont="1" applyFill="1" applyBorder="1" applyAlignment="1">
      <alignment horizontal="left" vertical="center" wrapText="1"/>
    </xf>
    <xf numFmtId="0" fontId="20" fillId="5" borderId="73" xfId="0" applyFont="1" applyFill="1" applyBorder="1" applyAlignment="1">
      <alignment horizontal="left" vertical="center"/>
    </xf>
    <xf numFmtId="0" fontId="20" fillId="5" borderId="73" xfId="0" applyFont="1" applyFill="1" applyBorder="1" applyAlignment="1">
      <alignment horizontal="left"/>
    </xf>
    <xf numFmtId="0" fontId="27" fillId="5" borderId="73" xfId="0" applyFont="1" applyFill="1" applyBorder="1" applyAlignment="1">
      <alignment horizontal="left" vertical="top"/>
    </xf>
    <xf numFmtId="0" fontId="28" fillId="5" borderId="73" xfId="0" applyFont="1" applyFill="1" applyBorder="1" applyAlignment="1">
      <alignment horizontal="left" vertical="center"/>
    </xf>
    <xf numFmtId="0" fontId="14" fillId="5" borderId="73" xfId="0" applyFont="1" applyFill="1" applyBorder="1" applyAlignment="1">
      <alignment horizontal="left"/>
    </xf>
    <xf numFmtId="0" fontId="14" fillId="7" borderId="73" xfId="0" applyFont="1" applyFill="1" applyBorder="1" applyAlignment="1">
      <alignment horizontal="left" vertical="center" wrapText="1"/>
    </xf>
    <xf numFmtId="0" fontId="14" fillId="6" borderId="73" xfId="0" applyFont="1" applyFill="1" applyBorder="1" applyAlignment="1">
      <alignment horizontal="left" vertical="center" wrapText="1"/>
    </xf>
    <xf numFmtId="0" fontId="28" fillId="6" borderId="73" xfId="0" applyFont="1" applyFill="1" applyBorder="1" applyAlignment="1">
      <alignment horizontal="left" vertical="center" wrapText="1"/>
    </xf>
    <xf numFmtId="0" fontId="28" fillId="6" borderId="73" xfId="0" applyFont="1" applyFill="1" applyBorder="1" applyAlignment="1">
      <alignment horizontal="left" wrapText="1"/>
    </xf>
    <xf numFmtId="0" fontId="14" fillId="5" borderId="73" xfId="0" applyFont="1" applyFill="1" applyBorder="1" applyAlignment="1">
      <alignment horizontal="left"/>
    </xf>
    <xf numFmtId="3" fontId="19" fillId="5" borderId="73" xfId="0" applyNumberFormat="1" applyFont="1" applyFill="1" applyBorder="1" applyAlignment="1">
      <alignment horizontal="left" shrinkToFit="1"/>
    </xf>
    <xf numFmtId="164" fontId="19" fillId="5" borderId="73" xfId="0" applyNumberFormat="1" applyFont="1" applyFill="1" applyBorder="1" applyAlignment="1">
      <alignment horizontal="left" shrinkToFit="1"/>
    </xf>
    <xf numFmtId="4" fontId="19" fillId="5" borderId="73" xfId="0" applyNumberFormat="1" applyFont="1" applyFill="1" applyBorder="1" applyAlignment="1">
      <alignment horizontal="left" vertical="center" shrinkToFit="1"/>
    </xf>
    <xf numFmtId="3" fontId="19" fillId="5" borderId="73" xfId="0" applyNumberFormat="1" applyFont="1" applyFill="1" applyBorder="1" applyAlignment="1">
      <alignment horizontal="left" vertical="center"/>
    </xf>
    <xf numFmtId="165" fontId="19" fillId="5" borderId="73" xfId="0" applyNumberFormat="1" applyFont="1" applyFill="1" applyBorder="1" applyAlignment="1">
      <alignment horizontal="left" shrinkToFit="1"/>
    </xf>
    <xf numFmtId="0" fontId="19" fillId="6" borderId="73" xfId="0" applyFont="1" applyFill="1" applyBorder="1" applyAlignment="1">
      <alignment horizontal="left" vertical="center" wrapText="1"/>
    </xf>
    <xf numFmtId="0" fontId="19" fillId="5" borderId="73" xfId="0" applyFont="1" applyFill="1" applyBorder="1" applyAlignment="1">
      <alignment horizontal="left"/>
    </xf>
    <xf numFmtId="1" fontId="2" fillId="5" borderId="73" xfId="0" applyNumberFormat="1" applyFont="1" applyFill="1" applyBorder="1" applyAlignment="1">
      <alignment horizontal="left" vertical="top"/>
    </xf>
    <xf numFmtId="0" fontId="19" fillId="6" borderId="73" xfId="0" applyFont="1" applyFill="1" applyBorder="1" applyAlignment="1">
      <alignment horizontal="left" vertical="center" wrapText="1"/>
    </xf>
    <xf numFmtId="0" fontId="19" fillId="5" borderId="73" xfId="0" applyFont="1" applyFill="1" applyBorder="1" applyAlignment="1">
      <alignment horizontal="left" vertical="center" shrinkToFit="1"/>
    </xf>
    <xf numFmtId="0" fontId="11" fillId="5" borderId="73" xfId="0" applyFont="1" applyFill="1" applyBorder="1" applyAlignment="1">
      <alignment horizontal="left" vertical="top"/>
    </xf>
    <xf numFmtId="0" fontId="2" fillId="5" borderId="73" xfId="0" applyFont="1" applyFill="1" applyBorder="1" applyAlignment="1">
      <alignment horizontal="left" vertical="center"/>
    </xf>
    <xf numFmtId="0" fontId="2" fillId="5" borderId="73" xfId="0" applyFont="1" applyFill="1" applyBorder="1" applyAlignment="1">
      <alignment horizontal="left"/>
    </xf>
    <xf numFmtId="3" fontId="2" fillId="5" borderId="73" xfId="0" applyNumberFormat="1" applyFont="1" applyFill="1" applyBorder="1" applyAlignment="1">
      <alignment horizontal="left" vertical="center"/>
    </xf>
    <xf numFmtId="0" fontId="2" fillId="5" borderId="73" xfId="0" applyFont="1" applyFill="1" applyBorder="1" applyAlignment="1">
      <alignment horizontal="left" vertical="center"/>
    </xf>
    <xf numFmtId="0" fontId="22" fillId="5" borderId="73" xfId="0" applyFont="1" applyFill="1" applyBorder="1" applyAlignment="1">
      <alignment horizontal="left" vertical="center"/>
    </xf>
    <xf numFmtId="0" fontId="2" fillId="7" borderId="73" xfId="0" applyFont="1" applyFill="1" applyBorder="1" applyAlignment="1">
      <alignment horizontal="left" vertical="center"/>
    </xf>
    <xf numFmtId="3" fontId="2" fillId="6" borderId="73" xfId="0" applyNumberFormat="1" applyFont="1" applyFill="1" applyBorder="1" applyAlignment="1">
      <alignment horizontal="left" vertical="top" wrapText="1"/>
    </xf>
    <xf numFmtId="3" fontId="2" fillId="5" borderId="73" xfId="0" applyNumberFormat="1" applyFont="1" applyFill="1" applyBorder="1" applyAlignment="1">
      <alignment horizontal="left" vertical="top"/>
    </xf>
    <xf numFmtId="0" fontId="2" fillId="5" borderId="73" xfId="0" applyFont="1" applyFill="1" applyBorder="1" applyAlignment="1">
      <alignment horizontal="left" vertical="center" wrapText="1"/>
    </xf>
    <xf numFmtId="3" fontId="2" fillId="5" borderId="73" xfId="0" applyNumberFormat="1" applyFont="1" applyFill="1" applyBorder="1" applyAlignment="1">
      <alignment horizontal="left" vertical="center" shrinkToFit="1"/>
    </xf>
    <xf numFmtId="164" fontId="2" fillId="5" borderId="73" xfId="0" applyNumberFormat="1" applyFont="1" applyFill="1" applyBorder="1" applyAlignment="1">
      <alignment horizontal="left" vertical="center" shrinkToFit="1"/>
    </xf>
    <xf numFmtId="3" fontId="2" fillId="5" borderId="73" xfId="0" applyNumberFormat="1" applyFont="1" applyFill="1" applyBorder="1" applyAlignment="1">
      <alignment horizontal="left" vertical="center" wrapText="1"/>
    </xf>
    <xf numFmtId="165" fontId="2" fillId="5" borderId="73" xfId="0" applyNumberFormat="1" applyFont="1" applyFill="1" applyBorder="1" applyAlignment="1">
      <alignment horizontal="left" vertical="center"/>
    </xf>
    <xf numFmtId="0" fontId="2" fillId="7" borderId="73" xfId="0" applyFont="1" applyFill="1" applyBorder="1" applyAlignment="1">
      <alignment horizontal="left" vertical="center" wrapText="1"/>
    </xf>
    <xf numFmtId="0" fontId="2" fillId="6" borderId="73" xfId="0" applyFont="1" applyFill="1" applyBorder="1" applyAlignment="1">
      <alignment horizontal="left" vertical="center" wrapText="1"/>
    </xf>
    <xf numFmtId="0" fontId="2" fillId="6" borderId="73" xfId="0" applyFont="1" applyFill="1" applyBorder="1" applyAlignment="1">
      <alignment horizontal="left" vertical="center" wrapText="1"/>
    </xf>
    <xf numFmtId="3" fontId="2" fillId="6" borderId="73" xfId="0" applyNumberFormat="1" applyFont="1" applyFill="1" applyBorder="1" applyAlignment="1">
      <alignment horizontal="left" vertical="center" wrapText="1"/>
    </xf>
    <xf numFmtId="3" fontId="2" fillId="5" borderId="73" xfId="0" applyNumberFormat="1" applyFont="1" applyFill="1" applyBorder="1" applyAlignment="1">
      <alignment horizontal="left" vertical="center"/>
    </xf>
    <xf numFmtId="165" fontId="2" fillId="5" borderId="73" xfId="0" applyNumberFormat="1" applyFont="1" applyFill="1" applyBorder="1" applyAlignment="1">
      <alignment horizontal="left" vertical="center" shrinkToFit="1"/>
    </xf>
    <xf numFmtId="164" fontId="2" fillId="5" borderId="73" xfId="0" applyNumberFormat="1" applyFont="1" applyFill="1" applyBorder="1" applyAlignment="1">
      <alignment horizontal="left" vertical="top" wrapText="1" shrinkToFit="1"/>
    </xf>
    <xf numFmtId="0" fontId="2" fillId="7" borderId="73" xfId="0" applyFont="1" applyFill="1" applyBorder="1" applyAlignment="1">
      <alignment horizontal="left" vertical="top"/>
    </xf>
    <xf numFmtId="0" fontId="2" fillId="9" borderId="73" xfId="0" applyFont="1" applyFill="1" applyBorder="1" applyAlignment="1">
      <alignment horizontal="left" vertical="top" wrapText="1"/>
    </xf>
    <xf numFmtId="2" fontId="2" fillId="9" borderId="73" xfId="0" applyNumberFormat="1" applyFont="1" applyFill="1" applyBorder="1" applyAlignment="1">
      <alignment horizontal="left" vertical="top" wrapText="1"/>
    </xf>
    <xf numFmtId="1" fontId="2" fillId="5" borderId="73" xfId="0" applyNumberFormat="1" applyFont="1" applyFill="1" applyBorder="1" applyAlignment="1">
      <alignment horizontal="left" vertical="top" shrinkToFit="1"/>
    </xf>
    <xf numFmtId="1" fontId="2" fillId="9" borderId="73" xfId="0" applyNumberFormat="1" applyFont="1" applyFill="1" applyBorder="1" applyAlignment="1">
      <alignment horizontal="left" vertical="top" wrapText="1"/>
    </xf>
    <xf numFmtId="3" fontId="2" fillId="9" borderId="73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1</xdr:row>
      <xdr:rowOff>0</xdr:rowOff>
    </xdr:from>
    <xdr:ext cx="1609726" cy="1562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61925"/>
          <a:ext cx="1609726" cy="1562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"/>
  <sheetViews>
    <sheetView tabSelected="1" topLeftCell="A23" zoomScale="80" zoomScaleNormal="80" workbookViewId="0">
      <selection activeCell="Q17" sqref="Q17"/>
    </sheetView>
  </sheetViews>
  <sheetFormatPr baseColWidth="10" defaultColWidth="13" defaultRowHeight="37.5" customHeight="1" x14ac:dyDescent="0.2"/>
  <cols>
    <col min="1" max="1" width="23.5703125" style="68" customWidth="1"/>
    <col min="2" max="16384" width="13" style="68"/>
  </cols>
  <sheetData>
    <row r="1" spans="1:36" ht="20.100000000000001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</row>
    <row r="2" spans="1:36" ht="20.100000000000001" customHeight="1" x14ac:dyDescent="0.2">
      <c r="A2" s="153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</row>
    <row r="3" spans="1:36" ht="20.100000000000001" customHeight="1" x14ac:dyDescent="0.2">
      <c r="A3" s="153"/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3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</row>
    <row r="4" spans="1:36" ht="20.100000000000001" customHeight="1" x14ac:dyDescent="0.2">
      <c r="A4" s="153"/>
      <c r="B4" s="153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</row>
    <row r="5" spans="1:36" ht="20.100000000000001" customHeight="1" x14ac:dyDescent="0.2">
      <c r="A5" s="153"/>
      <c r="B5" s="153" t="s">
        <v>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</row>
    <row r="6" spans="1:36" ht="20.100000000000001" customHeight="1" x14ac:dyDescent="0.2">
      <c r="A6" s="153"/>
      <c r="B6" s="153" t="s">
        <v>3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</row>
    <row r="7" spans="1:36" ht="20.100000000000001" customHeight="1" x14ac:dyDescent="0.2">
      <c r="A7" s="153"/>
      <c r="B7" s="153" t="s">
        <v>4</v>
      </c>
      <c r="C7" s="153"/>
      <c r="D7" s="153"/>
      <c r="E7" s="153"/>
      <c r="F7" s="153"/>
      <c r="G7" s="153"/>
      <c r="H7" s="153"/>
      <c r="I7" s="153"/>
      <c r="J7" s="153" t="s">
        <v>5</v>
      </c>
      <c r="K7" s="153"/>
      <c r="L7" s="153"/>
      <c r="M7" s="153"/>
      <c r="N7" s="153"/>
      <c r="O7" s="153"/>
      <c r="P7" s="153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</row>
    <row r="8" spans="1:36" ht="20.100000000000001" customHeight="1" x14ac:dyDescent="0.2">
      <c r="A8" s="153"/>
      <c r="B8" s="153" t="s">
        <v>6</v>
      </c>
      <c r="C8" s="153"/>
      <c r="D8" s="153"/>
      <c r="E8" s="153"/>
      <c r="F8" s="153"/>
      <c r="G8" s="153"/>
      <c r="H8" s="153"/>
      <c r="I8" s="153"/>
      <c r="J8" s="153" t="s">
        <v>262</v>
      </c>
      <c r="K8" s="153"/>
      <c r="L8" s="153"/>
      <c r="M8" s="153"/>
      <c r="N8" s="153"/>
      <c r="O8" s="153"/>
      <c r="P8" s="153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</row>
    <row r="9" spans="1:36" ht="20.100000000000001" customHeight="1" x14ac:dyDescent="0.2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</row>
    <row r="10" spans="1:36" ht="20.100000000000001" customHeight="1" x14ac:dyDescent="0.2">
      <c r="A10" s="156" t="s">
        <v>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</row>
    <row r="11" spans="1:36" ht="20.100000000000001" customHeight="1" x14ac:dyDescent="0.2">
      <c r="A11" s="157" t="s">
        <v>8</v>
      </c>
      <c r="B11" s="157" t="s">
        <v>9</v>
      </c>
      <c r="C11" s="157" t="s">
        <v>10</v>
      </c>
      <c r="D11" s="155"/>
      <c r="E11" s="155"/>
      <c r="F11" s="155"/>
      <c r="G11" s="157" t="s">
        <v>11</v>
      </c>
      <c r="H11" s="157" t="s">
        <v>12</v>
      </c>
      <c r="I11" s="155"/>
      <c r="J11" s="155"/>
      <c r="K11" s="155"/>
      <c r="L11" s="155"/>
      <c r="M11" s="155"/>
      <c r="N11" s="155"/>
      <c r="O11" s="155"/>
      <c r="P11" s="155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</row>
    <row r="12" spans="1:36" ht="20.100000000000001" customHeight="1" x14ac:dyDescent="0.2">
      <c r="A12" s="155"/>
      <c r="B12" s="155"/>
      <c r="C12" s="157" t="s">
        <v>263</v>
      </c>
      <c r="D12" s="157" t="s">
        <v>264</v>
      </c>
      <c r="E12" s="157" t="s">
        <v>265</v>
      </c>
      <c r="F12" s="157" t="s">
        <v>266</v>
      </c>
      <c r="G12" s="155"/>
      <c r="H12" s="157" t="s">
        <v>263</v>
      </c>
      <c r="I12" s="155"/>
      <c r="J12" s="157" t="s">
        <v>264</v>
      </c>
      <c r="K12" s="155"/>
      <c r="L12" s="157" t="s">
        <v>265</v>
      </c>
      <c r="M12" s="155"/>
      <c r="N12" s="157" t="s">
        <v>17</v>
      </c>
      <c r="O12" s="157" t="s">
        <v>18</v>
      </c>
      <c r="P12" s="157" t="s">
        <v>266</v>
      </c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</row>
    <row r="13" spans="1:36" ht="20.100000000000001" customHeight="1" x14ac:dyDescent="0.2">
      <c r="A13" s="155"/>
      <c r="B13" s="155"/>
      <c r="C13" s="155"/>
      <c r="D13" s="155"/>
      <c r="E13" s="155"/>
      <c r="F13" s="155"/>
      <c r="G13" s="155"/>
      <c r="H13" s="158" t="s">
        <v>19</v>
      </c>
      <c r="I13" s="158" t="s">
        <v>20</v>
      </c>
      <c r="J13" s="158" t="s">
        <v>19</v>
      </c>
      <c r="K13" s="158" t="s">
        <v>20</v>
      </c>
      <c r="L13" s="158" t="s">
        <v>19</v>
      </c>
      <c r="M13" s="158" t="s">
        <v>20</v>
      </c>
      <c r="N13" s="155"/>
      <c r="O13" s="155"/>
      <c r="P13" s="155"/>
      <c r="Q13" s="152"/>
      <c r="R13" s="159"/>
      <c r="S13" s="152"/>
      <c r="T13" s="159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</row>
    <row r="14" spans="1:36" ht="20.100000000000001" customHeight="1" x14ac:dyDescent="0.2">
      <c r="A14" s="160" t="s">
        <v>21</v>
      </c>
      <c r="B14" s="160" t="s">
        <v>22</v>
      </c>
      <c r="C14" s="161">
        <v>546.1</v>
      </c>
      <c r="D14" s="161">
        <v>324</v>
      </c>
      <c r="E14" s="162">
        <v>295</v>
      </c>
      <c r="F14" s="163">
        <f t="shared" ref="F14:F20" si="0">SUM(C14:E14)</f>
        <v>1165.0999999999999</v>
      </c>
      <c r="G14" s="160" t="s">
        <v>23</v>
      </c>
      <c r="H14" s="162">
        <v>207</v>
      </c>
      <c r="I14" s="162">
        <v>8</v>
      </c>
      <c r="J14" s="161">
        <v>141</v>
      </c>
      <c r="K14" s="161">
        <v>12</v>
      </c>
      <c r="L14" s="161">
        <v>106</v>
      </c>
      <c r="M14" s="161">
        <v>11</v>
      </c>
      <c r="N14" s="161">
        <f t="shared" ref="N14:O20" si="1">SUM(H14,J14,L14)</f>
        <v>454</v>
      </c>
      <c r="O14" s="161">
        <f t="shared" si="1"/>
        <v>31</v>
      </c>
      <c r="P14" s="162">
        <f t="shared" ref="P14:P20" si="2">SUM(H14:M14)</f>
        <v>485</v>
      </c>
      <c r="Q14" s="159"/>
      <c r="R14" s="159"/>
      <c r="S14" s="152"/>
      <c r="T14" s="159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</row>
    <row r="15" spans="1:36" ht="20.100000000000001" customHeight="1" x14ac:dyDescent="0.2">
      <c r="A15" s="160" t="s">
        <v>24</v>
      </c>
      <c r="B15" s="160" t="s">
        <v>25</v>
      </c>
      <c r="C15" s="162">
        <v>259</v>
      </c>
      <c r="D15" s="161">
        <v>747</v>
      </c>
      <c r="E15" s="162">
        <v>507</v>
      </c>
      <c r="F15" s="163">
        <f t="shared" si="0"/>
        <v>1513</v>
      </c>
      <c r="G15" s="160" t="s">
        <v>23</v>
      </c>
      <c r="H15" s="162">
        <v>128</v>
      </c>
      <c r="I15" s="162">
        <v>3</v>
      </c>
      <c r="J15" s="162">
        <v>199</v>
      </c>
      <c r="K15" s="162">
        <v>9</v>
      </c>
      <c r="L15" s="162">
        <v>157</v>
      </c>
      <c r="M15" s="162">
        <v>2</v>
      </c>
      <c r="N15" s="162">
        <f t="shared" si="1"/>
        <v>484</v>
      </c>
      <c r="O15" s="162">
        <f t="shared" si="1"/>
        <v>14</v>
      </c>
      <c r="P15" s="162">
        <f t="shared" si="2"/>
        <v>498</v>
      </c>
      <c r="Q15" s="159"/>
      <c r="R15" s="159"/>
      <c r="S15" s="152"/>
      <c r="T15" s="159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</row>
    <row r="16" spans="1:36" ht="20.100000000000001" customHeight="1" x14ac:dyDescent="0.2">
      <c r="A16" s="160" t="s">
        <v>26</v>
      </c>
      <c r="B16" s="160" t="s">
        <v>27</v>
      </c>
      <c r="C16" s="162">
        <v>0</v>
      </c>
      <c r="D16" s="161">
        <v>74</v>
      </c>
      <c r="E16" s="162">
        <v>15</v>
      </c>
      <c r="F16" s="163">
        <f t="shared" si="0"/>
        <v>89</v>
      </c>
      <c r="G16" s="160" t="s">
        <v>23</v>
      </c>
      <c r="H16" s="162">
        <v>0</v>
      </c>
      <c r="I16" s="162">
        <v>0</v>
      </c>
      <c r="J16" s="162">
        <v>65</v>
      </c>
      <c r="K16" s="162">
        <v>38</v>
      </c>
      <c r="L16" s="162">
        <v>34</v>
      </c>
      <c r="M16" s="162">
        <v>16</v>
      </c>
      <c r="N16" s="162">
        <f t="shared" si="1"/>
        <v>99</v>
      </c>
      <c r="O16" s="162">
        <f t="shared" si="1"/>
        <v>54</v>
      </c>
      <c r="P16" s="162">
        <f t="shared" si="2"/>
        <v>153</v>
      </c>
      <c r="Q16" s="152"/>
      <c r="R16" s="159"/>
      <c r="S16" s="152"/>
      <c r="T16" s="159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</row>
    <row r="17" spans="1:36" ht="20.100000000000001" customHeight="1" x14ac:dyDescent="0.2">
      <c r="A17" s="160" t="s">
        <v>28</v>
      </c>
      <c r="B17" s="160" t="s">
        <v>22</v>
      </c>
      <c r="C17" s="162">
        <v>1084</v>
      </c>
      <c r="D17" s="161">
        <v>623</v>
      </c>
      <c r="E17" s="162">
        <v>392</v>
      </c>
      <c r="F17" s="163">
        <f t="shared" si="0"/>
        <v>2099</v>
      </c>
      <c r="G17" s="160" t="s">
        <v>23</v>
      </c>
      <c r="H17" s="162">
        <v>118</v>
      </c>
      <c r="I17" s="162">
        <v>18</v>
      </c>
      <c r="J17" s="162">
        <v>273</v>
      </c>
      <c r="K17" s="162">
        <v>39</v>
      </c>
      <c r="L17" s="162">
        <v>99</v>
      </c>
      <c r="M17" s="162">
        <v>6</v>
      </c>
      <c r="N17" s="162">
        <f t="shared" si="1"/>
        <v>490</v>
      </c>
      <c r="O17" s="162">
        <f t="shared" si="1"/>
        <v>63</v>
      </c>
      <c r="P17" s="162">
        <f t="shared" si="2"/>
        <v>553</v>
      </c>
      <c r="Q17" s="152"/>
      <c r="R17" s="159"/>
      <c r="S17" s="152"/>
      <c r="T17" s="159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</row>
    <row r="18" spans="1:36" ht="20.100000000000001" customHeight="1" x14ac:dyDescent="0.2">
      <c r="A18" s="160" t="s">
        <v>29</v>
      </c>
      <c r="B18" s="160" t="s">
        <v>30</v>
      </c>
      <c r="C18" s="162">
        <v>437892</v>
      </c>
      <c r="D18" s="161">
        <v>876199</v>
      </c>
      <c r="E18" s="162">
        <v>469162</v>
      </c>
      <c r="F18" s="163">
        <f t="shared" si="0"/>
        <v>1783253</v>
      </c>
      <c r="G18" s="160" t="s">
        <v>23</v>
      </c>
      <c r="H18" s="162">
        <v>106</v>
      </c>
      <c r="I18" s="162">
        <v>16</v>
      </c>
      <c r="J18" s="162">
        <v>210</v>
      </c>
      <c r="K18" s="162">
        <v>17</v>
      </c>
      <c r="L18" s="162">
        <v>149</v>
      </c>
      <c r="M18" s="162">
        <v>1</v>
      </c>
      <c r="N18" s="162">
        <f t="shared" si="1"/>
        <v>465</v>
      </c>
      <c r="O18" s="162">
        <f t="shared" si="1"/>
        <v>34</v>
      </c>
      <c r="P18" s="162">
        <f t="shared" si="2"/>
        <v>499</v>
      </c>
      <c r="Q18" s="152"/>
      <c r="R18" s="159"/>
      <c r="S18" s="152"/>
      <c r="T18" s="159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</row>
    <row r="19" spans="1:36" ht="20.100000000000001" customHeight="1" x14ac:dyDescent="0.2">
      <c r="A19" s="160" t="s">
        <v>29</v>
      </c>
      <c r="B19" s="160" t="s">
        <v>31</v>
      </c>
      <c r="C19" s="162">
        <v>159800</v>
      </c>
      <c r="D19" s="161">
        <v>98100</v>
      </c>
      <c r="E19" s="162">
        <v>272400</v>
      </c>
      <c r="F19" s="163">
        <f t="shared" si="0"/>
        <v>530300</v>
      </c>
      <c r="G19" s="160" t="s">
        <v>23</v>
      </c>
      <c r="H19" s="162">
        <v>32</v>
      </c>
      <c r="I19" s="162">
        <v>2</v>
      </c>
      <c r="J19" s="162">
        <v>24</v>
      </c>
      <c r="K19" s="162">
        <v>0</v>
      </c>
      <c r="L19" s="162">
        <v>37</v>
      </c>
      <c r="M19" s="162">
        <v>1</v>
      </c>
      <c r="N19" s="162">
        <f t="shared" si="1"/>
        <v>93</v>
      </c>
      <c r="O19" s="162">
        <f t="shared" si="1"/>
        <v>3</v>
      </c>
      <c r="P19" s="162">
        <f t="shared" si="2"/>
        <v>96</v>
      </c>
      <c r="Q19" s="152"/>
      <c r="R19" s="159"/>
      <c r="S19" s="152"/>
      <c r="T19" s="159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</row>
    <row r="20" spans="1:36" ht="20.100000000000001" customHeight="1" x14ac:dyDescent="0.2">
      <c r="A20" s="160" t="s">
        <v>32</v>
      </c>
      <c r="B20" s="160" t="s">
        <v>33</v>
      </c>
      <c r="C20" s="162">
        <v>9395</v>
      </c>
      <c r="D20" s="161">
        <v>3615</v>
      </c>
      <c r="E20" s="164">
        <v>0</v>
      </c>
      <c r="F20" s="163">
        <f t="shared" si="0"/>
        <v>13010</v>
      </c>
      <c r="G20" s="160" t="s">
        <v>23</v>
      </c>
      <c r="H20" s="162">
        <v>23</v>
      </c>
      <c r="I20" s="162">
        <v>0</v>
      </c>
      <c r="J20" s="162">
        <v>14</v>
      </c>
      <c r="K20" s="162">
        <v>1</v>
      </c>
      <c r="L20" s="162">
        <v>0</v>
      </c>
      <c r="M20" s="162">
        <v>0</v>
      </c>
      <c r="N20" s="162">
        <f t="shared" si="1"/>
        <v>37</v>
      </c>
      <c r="O20" s="162">
        <f t="shared" si="1"/>
        <v>1</v>
      </c>
      <c r="P20" s="162">
        <f t="shared" si="2"/>
        <v>38</v>
      </c>
      <c r="Q20" s="152"/>
      <c r="R20" s="159"/>
      <c r="S20" s="152"/>
      <c r="T20" s="159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</row>
    <row r="21" spans="1:36" ht="20.100000000000001" customHeight="1" x14ac:dyDescent="0.2">
      <c r="A21" s="160" t="s">
        <v>276</v>
      </c>
      <c r="B21" s="160" t="s">
        <v>218</v>
      </c>
      <c r="C21" s="165">
        <v>285</v>
      </c>
      <c r="D21" s="165">
        <v>292</v>
      </c>
      <c r="E21" s="165">
        <v>481</v>
      </c>
      <c r="F21" s="162">
        <f>SUM(C21:E21)</f>
        <v>1058</v>
      </c>
      <c r="G21" s="160" t="s">
        <v>65</v>
      </c>
      <c r="H21" s="166">
        <v>342</v>
      </c>
      <c r="I21" s="165">
        <v>287</v>
      </c>
      <c r="J21" s="165">
        <v>331</v>
      </c>
      <c r="K21" s="165">
        <v>208</v>
      </c>
      <c r="L21" s="165">
        <v>410</v>
      </c>
      <c r="M21" s="165">
        <v>240</v>
      </c>
      <c r="N21" s="162">
        <f>SUM(H21,J21,L21)</f>
        <v>1083</v>
      </c>
      <c r="O21" s="162">
        <f>SUM(I21,K21,M21)</f>
        <v>735</v>
      </c>
      <c r="P21" s="162">
        <f>SUM(H21:M21)</f>
        <v>1818</v>
      </c>
      <c r="Q21" s="152"/>
      <c r="R21" s="159"/>
      <c r="S21" s="152"/>
      <c r="T21" s="159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</row>
    <row r="22" spans="1:36" ht="20.100000000000001" customHeight="1" x14ac:dyDescent="0.2">
      <c r="A22" s="160" t="s">
        <v>277</v>
      </c>
      <c r="B22" s="160" t="s">
        <v>218</v>
      </c>
      <c r="C22" s="165">
        <v>276</v>
      </c>
      <c r="D22" s="165">
        <v>283</v>
      </c>
      <c r="E22" s="165">
        <v>397</v>
      </c>
      <c r="F22" s="162">
        <f>SUM(C22:E22)</f>
        <v>956</v>
      </c>
      <c r="G22" s="160" t="s">
        <v>65</v>
      </c>
      <c r="H22" s="166">
        <v>403</v>
      </c>
      <c r="I22" s="165">
        <v>289</v>
      </c>
      <c r="J22" s="165">
        <v>441</v>
      </c>
      <c r="K22" s="165">
        <v>608</v>
      </c>
      <c r="L22" s="165">
        <v>361</v>
      </c>
      <c r="M22" s="165">
        <v>307</v>
      </c>
      <c r="N22" s="162">
        <f>SUM(H22,J22,L22)</f>
        <v>1205</v>
      </c>
      <c r="O22" s="162">
        <f>SUM(I22,K22,M22)</f>
        <v>1204</v>
      </c>
      <c r="P22" s="162">
        <f>SUM(H22:M22)</f>
        <v>2409</v>
      </c>
      <c r="Q22" s="152"/>
      <c r="R22" s="159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</row>
    <row r="23" spans="1:36" ht="20.100000000000001" customHeight="1" x14ac:dyDescent="0.2">
      <c r="A23" s="156" t="s">
        <v>34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</row>
    <row r="24" spans="1:36" ht="20.100000000000001" customHeight="1" x14ac:dyDescent="0.2">
      <c r="A24" s="157" t="s">
        <v>8</v>
      </c>
      <c r="B24" s="157" t="s">
        <v>9</v>
      </c>
      <c r="C24" s="157" t="s">
        <v>10</v>
      </c>
      <c r="D24" s="155"/>
      <c r="E24" s="155"/>
      <c r="F24" s="155"/>
      <c r="G24" s="157" t="s">
        <v>11</v>
      </c>
      <c r="H24" s="157" t="s">
        <v>12</v>
      </c>
      <c r="I24" s="155"/>
      <c r="J24" s="155"/>
      <c r="K24" s="155"/>
      <c r="L24" s="155"/>
      <c r="M24" s="155"/>
      <c r="N24" s="155"/>
      <c r="O24" s="155"/>
      <c r="P24" s="155"/>
      <c r="Q24" s="167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</row>
    <row r="25" spans="1:36" ht="20.100000000000001" customHeight="1" x14ac:dyDescent="0.2">
      <c r="A25" s="155"/>
      <c r="B25" s="155"/>
      <c r="C25" s="157" t="s">
        <v>263</v>
      </c>
      <c r="D25" s="157" t="s">
        <v>264</v>
      </c>
      <c r="E25" s="157" t="s">
        <v>265</v>
      </c>
      <c r="F25" s="157" t="s">
        <v>266</v>
      </c>
      <c r="G25" s="155"/>
      <c r="H25" s="157" t="s">
        <v>263</v>
      </c>
      <c r="I25" s="155"/>
      <c r="J25" s="157" t="s">
        <v>264</v>
      </c>
      <c r="K25" s="155"/>
      <c r="L25" s="157" t="s">
        <v>265</v>
      </c>
      <c r="M25" s="155"/>
      <c r="N25" s="157" t="s">
        <v>17</v>
      </c>
      <c r="O25" s="157" t="s">
        <v>18</v>
      </c>
      <c r="P25" s="157" t="s">
        <v>266</v>
      </c>
      <c r="Q25" s="167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</row>
    <row r="26" spans="1:36" ht="20.100000000000001" customHeight="1" x14ac:dyDescent="0.2">
      <c r="A26" s="155"/>
      <c r="B26" s="155"/>
      <c r="C26" s="155"/>
      <c r="D26" s="155"/>
      <c r="E26" s="155"/>
      <c r="F26" s="155"/>
      <c r="G26" s="155"/>
      <c r="H26" s="158" t="s">
        <v>19</v>
      </c>
      <c r="I26" s="158" t="s">
        <v>20</v>
      </c>
      <c r="J26" s="158" t="s">
        <v>19</v>
      </c>
      <c r="K26" s="158" t="s">
        <v>20</v>
      </c>
      <c r="L26" s="158" t="s">
        <v>19</v>
      </c>
      <c r="M26" s="158" t="s">
        <v>20</v>
      </c>
      <c r="N26" s="155"/>
      <c r="O26" s="155"/>
      <c r="P26" s="155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</row>
    <row r="27" spans="1:36" ht="20.100000000000001" customHeight="1" x14ac:dyDescent="0.2">
      <c r="A27" s="160" t="s">
        <v>35</v>
      </c>
      <c r="B27" s="160" t="s">
        <v>36</v>
      </c>
      <c r="C27" s="162">
        <v>292630</v>
      </c>
      <c r="D27" s="162">
        <v>19394</v>
      </c>
      <c r="E27" s="162">
        <v>56257</v>
      </c>
      <c r="F27" s="162">
        <f>+C27+D27+E27</f>
        <v>368281</v>
      </c>
      <c r="G27" s="160" t="s">
        <v>23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 t="s">
        <v>37</v>
      </c>
      <c r="O27" s="161" t="s">
        <v>37</v>
      </c>
      <c r="P27" s="161" t="s">
        <v>37</v>
      </c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</row>
    <row r="28" spans="1:36" ht="20.100000000000001" customHeight="1" x14ac:dyDescent="0.2">
      <c r="A28" s="160" t="s">
        <v>38</v>
      </c>
      <c r="B28" s="160" t="s">
        <v>36</v>
      </c>
      <c r="C28" s="162">
        <v>0</v>
      </c>
      <c r="D28" s="162">
        <v>0</v>
      </c>
      <c r="E28" s="162">
        <v>0</v>
      </c>
      <c r="F28" s="162">
        <f>+C28+D28+E28</f>
        <v>0</v>
      </c>
      <c r="G28" s="160" t="s">
        <v>23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 t="s">
        <v>37</v>
      </c>
      <c r="O28" s="161" t="s">
        <v>37</v>
      </c>
      <c r="P28" s="161" t="s">
        <v>37</v>
      </c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</row>
    <row r="29" spans="1:36" ht="20.100000000000001" customHeight="1" x14ac:dyDescent="0.2">
      <c r="A29" s="160" t="s">
        <v>39</v>
      </c>
      <c r="B29" s="160" t="s">
        <v>36</v>
      </c>
      <c r="C29" s="162">
        <v>66911</v>
      </c>
      <c r="D29" s="162">
        <v>119141</v>
      </c>
      <c r="E29" s="162">
        <v>91758</v>
      </c>
      <c r="F29" s="162">
        <f>+C29+D29+E29</f>
        <v>277810</v>
      </c>
      <c r="G29" s="160" t="s">
        <v>23</v>
      </c>
      <c r="H29" s="168">
        <v>125</v>
      </c>
      <c r="I29" s="168">
        <v>14</v>
      </c>
      <c r="J29" s="168">
        <v>125</v>
      </c>
      <c r="K29" s="168">
        <v>15</v>
      </c>
      <c r="L29" s="168">
        <v>44</v>
      </c>
      <c r="M29" s="168">
        <v>9</v>
      </c>
      <c r="N29" s="168">
        <f>+H29+J29+L29</f>
        <v>294</v>
      </c>
      <c r="O29" s="168">
        <f>+I29+K29+M29</f>
        <v>38</v>
      </c>
      <c r="P29" s="169">
        <f>+N29+O29</f>
        <v>332</v>
      </c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</row>
    <row r="30" spans="1:36" ht="20.100000000000001" customHeight="1" x14ac:dyDescent="0.2">
      <c r="A30" s="160" t="s">
        <v>40</v>
      </c>
      <c r="B30" s="160" t="s">
        <v>36</v>
      </c>
      <c r="C30" s="162">
        <v>6596</v>
      </c>
      <c r="D30" s="162">
        <v>14350</v>
      </c>
      <c r="E30" s="162">
        <v>9620</v>
      </c>
      <c r="F30" s="162">
        <f>SUM(C30:E30)</f>
        <v>30566</v>
      </c>
      <c r="G30" s="160" t="s">
        <v>23</v>
      </c>
      <c r="H30" s="155"/>
      <c r="I30" s="155"/>
      <c r="J30" s="155"/>
      <c r="K30" s="155"/>
      <c r="L30" s="155"/>
      <c r="M30" s="155"/>
      <c r="N30" s="155"/>
      <c r="O30" s="155"/>
      <c r="P30" s="155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</row>
    <row r="31" spans="1:36" ht="20.100000000000001" customHeight="1" x14ac:dyDescent="0.2">
      <c r="A31" s="152" t="s">
        <v>41</v>
      </c>
      <c r="B31" s="160" t="s">
        <v>42</v>
      </c>
      <c r="C31" s="162">
        <v>1</v>
      </c>
      <c r="D31" s="162">
        <v>1</v>
      </c>
      <c r="E31" s="162">
        <v>0</v>
      </c>
      <c r="F31" s="162">
        <f>SUM(C31:E31)</f>
        <v>2</v>
      </c>
      <c r="G31" s="160" t="s">
        <v>23</v>
      </c>
      <c r="H31" s="161">
        <v>38</v>
      </c>
      <c r="I31" s="161">
        <v>32</v>
      </c>
      <c r="J31" s="161">
        <v>21</v>
      </c>
      <c r="K31" s="161">
        <v>39</v>
      </c>
      <c r="L31" s="161">
        <v>0</v>
      </c>
      <c r="M31" s="161">
        <v>0</v>
      </c>
      <c r="N31" s="161">
        <f>SUM(H31,J31,L31)</f>
        <v>59</v>
      </c>
      <c r="O31" s="161">
        <f>SUM(I31,K31,M31)</f>
        <v>71</v>
      </c>
      <c r="P31" s="162">
        <f>SUM(H31:M31)</f>
        <v>130</v>
      </c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</row>
    <row r="32" spans="1:36" ht="20.100000000000001" customHeight="1" x14ac:dyDescent="0.2">
      <c r="A32" s="160" t="s">
        <v>43</v>
      </c>
      <c r="B32" s="160" t="s">
        <v>36</v>
      </c>
      <c r="C32" s="162">
        <v>19</v>
      </c>
      <c r="D32" s="162">
        <v>21</v>
      </c>
      <c r="E32" s="162">
        <v>16</v>
      </c>
      <c r="F32" s="162">
        <f>SUM(C32:E32)</f>
        <v>56</v>
      </c>
      <c r="G32" s="160" t="s">
        <v>44</v>
      </c>
      <c r="H32" s="161">
        <v>17</v>
      </c>
      <c r="I32" s="162">
        <v>2</v>
      </c>
      <c r="J32" s="161">
        <v>21</v>
      </c>
      <c r="K32" s="161">
        <v>0</v>
      </c>
      <c r="L32" s="161">
        <v>11</v>
      </c>
      <c r="M32" s="161">
        <v>5</v>
      </c>
      <c r="N32" s="161">
        <f>SUM(H32,J32,L32)</f>
        <v>49</v>
      </c>
      <c r="O32" s="161">
        <f>SUM(I32,K32,M32)</f>
        <v>7</v>
      </c>
      <c r="P32" s="162">
        <f>SUM(H32:M32)</f>
        <v>56</v>
      </c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</row>
    <row r="33" spans="1:36" ht="20.100000000000001" customHeight="1" x14ac:dyDescent="0.2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</row>
    <row r="34" spans="1:36" ht="20.100000000000001" customHeight="1" x14ac:dyDescent="0.2">
      <c r="A34" s="156" t="s">
        <v>45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</row>
    <row r="35" spans="1:36" ht="20.100000000000001" customHeight="1" x14ac:dyDescent="0.2">
      <c r="A35" s="157" t="s">
        <v>8</v>
      </c>
      <c r="B35" s="157" t="s">
        <v>9</v>
      </c>
      <c r="C35" s="157" t="s">
        <v>10</v>
      </c>
      <c r="D35" s="155"/>
      <c r="E35" s="155"/>
      <c r="F35" s="155"/>
      <c r="G35" s="157" t="s">
        <v>11</v>
      </c>
      <c r="H35" s="157" t="s">
        <v>12</v>
      </c>
      <c r="I35" s="155"/>
      <c r="J35" s="155"/>
      <c r="K35" s="155"/>
      <c r="L35" s="155"/>
      <c r="M35" s="155"/>
      <c r="N35" s="155"/>
      <c r="O35" s="155"/>
      <c r="P35" s="155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</row>
    <row r="36" spans="1:36" ht="20.100000000000001" customHeight="1" x14ac:dyDescent="0.2">
      <c r="A36" s="155"/>
      <c r="B36" s="155"/>
      <c r="C36" s="157" t="s">
        <v>263</v>
      </c>
      <c r="D36" s="157" t="s">
        <v>264</v>
      </c>
      <c r="E36" s="157" t="s">
        <v>265</v>
      </c>
      <c r="F36" s="157" t="s">
        <v>266</v>
      </c>
      <c r="G36" s="155"/>
      <c r="H36" s="157" t="s">
        <v>263</v>
      </c>
      <c r="I36" s="155"/>
      <c r="J36" s="157" t="s">
        <v>264</v>
      </c>
      <c r="K36" s="155"/>
      <c r="L36" s="157" t="s">
        <v>265</v>
      </c>
      <c r="M36" s="155"/>
      <c r="N36" s="157" t="s">
        <v>17</v>
      </c>
      <c r="O36" s="157" t="s">
        <v>18</v>
      </c>
      <c r="P36" s="157" t="s">
        <v>266</v>
      </c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</row>
    <row r="37" spans="1:36" ht="20.100000000000001" customHeight="1" x14ac:dyDescent="0.2">
      <c r="A37" s="155"/>
      <c r="B37" s="155"/>
      <c r="C37" s="155"/>
      <c r="D37" s="155"/>
      <c r="E37" s="155"/>
      <c r="F37" s="155"/>
      <c r="G37" s="155"/>
      <c r="H37" s="158" t="s">
        <v>19</v>
      </c>
      <c r="I37" s="158" t="s">
        <v>20</v>
      </c>
      <c r="J37" s="158" t="s">
        <v>19</v>
      </c>
      <c r="K37" s="158" t="s">
        <v>20</v>
      </c>
      <c r="L37" s="158" t="s">
        <v>19</v>
      </c>
      <c r="M37" s="158" t="s">
        <v>20</v>
      </c>
      <c r="N37" s="155"/>
      <c r="O37" s="155"/>
      <c r="P37" s="155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</row>
    <row r="38" spans="1:36" ht="20.100000000000001" customHeight="1" x14ac:dyDescent="0.2">
      <c r="A38" s="160" t="s">
        <v>46</v>
      </c>
      <c r="B38" s="160" t="s">
        <v>36</v>
      </c>
      <c r="C38" s="162">
        <v>31150</v>
      </c>
      <c r="D38" s="162">
        <v>20050</v>
      </c>
      <c r="E38" s="162">
        <v>16260</v>
      </c>
      <c r="F38" s="162">
        <f>SUM(C38:E38)</f>
        <v>67460</v>
      </c>
      <c r="G38" s="160" t="s">
        <v>23</v>
      </c>
      <c r="H38" s="162">
        <v>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2">
        <f t="shared" ref="N38:O41" si="3">SUM(H38,J38,L38)</f>
        <v>0</v>
      </c>
      <c r="O38" s="162">
        <f t="shared" si="3"/>
        <v>0</v>
      </c>
      <c r="P38" s="162">
        <f>SUM(H38:M38)</f>
        <v>0</v>
      </c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</row>
    <row r="39" spans="1:36" ht="20.100000000000001" customHeight="1" x14ac:dyDescent="0.2">
      <c r="A39" s="160" t="s">
        <v>47</v>
      </c>
      <c r="B39" s="160" t="s">
        <v>36</v>
      </c>
      <c r="C39" s="162">
        <v>31150</v>
      </c>
      <c r="D39" s="162">
        <v>20050</v>
      </c>
      <c r="E39" s="162">
        <v>16260</v>
      </c>
      <c r="F39" s="162">
        <f>SUM(C39:E39)</f>
        <v>67460</v>
      </c>
      <c r="G39" s="160" t="s">
        <v>23</v>
      </c>
      <c r="H39" s="162">
        <v>51</v>
      </c>
      <c r="I39" s="162">
        <v>2</v>
      </c>
      <c r="J39" s="162">
        <v>18</v>
      </c>
      <c r="K39" s="162">
        <v>1</v>
      </c>
      <c r="L39" s="162">
        <v>65</v>
      </c>
      <c r="M39" s="162">
        <v>5</v>
      </c>
      <c r="N39" s="162">
        <f t="shared" si="3"/>
        <v>134</v>
      </c>
      <c r="O39" s="162">
        <f t="shared" si="3"/>
        <v>8</v>
      </c>
      <c r="P39" s="162">
        <f>SUM(H39:M39)</f>
        <v>142</v>
      </c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</row>
    <row r="40" spans="1:36" ht="20.100000000000001" customHeight="1" x14ac:dyDescent="0.2">
      <c r="A40" s="160" t="s">
        <v>41</v>
      </c>
      <c r="B40" s="160" t="s">
        <v>36</v>
      </c>
      <c r="C40" s="162">
        <v>297</v>
      </c>
      <c r="D40" s="162">
        <v>279</v>
      </c>
      <c r="E40" s="162">
        <v>199</v>
      </c>
      <c r="F40" s="162">
        <f>SUM(C40:E40)</f>
        <v>775</v>
      </c>
      <c r="G40" s="160" t="s">
        <v>23</v>
      </c>
      <c r="H40" s="162">
        <v>947</v>
      </c>
      <c r="I40" s="162">
        <v>117</v>
      </c>
      <c r="J40" s="162">
        <v>837</v>
      </c>
      <c r="K40" s="162">
        <v>104</v>
      </c>
      <c r="L40" s="162">
        <v>677</v>
      </c>
      <c r="M40" s="162">
        <v>84</v>
      </c>
      <c r="N40" s="162">
        <f t="shared" si="3"/>
        <v>2461</v>
      </c>
      <c r="O40" s="162">
        <f t="shared" si="3"/>
        <v>305</v>
      </c>
      <c r="P40" s="162">
        <f>SUM(H40:M40)</f>
        <v>2766</v>
      </c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52"/>
      <c r="AG40" s="152"/>
      <c r="AH40" s="152"/>
      <c r="AI40" s="152"/>
      <c r="AJ40" s="152"/>
    </row>
    <row r="41" spans="1:36" ht="20.100000000000001" customHeight="1" x14ac:dyDescent="0.2">
      <c r="A41" s="160" t="s">
        <v>48</v>
      </c>
      <c r="B41" s="160" t="s">
        <v>36</v>
      </c>
      <c r="C41" s="162">
        <v>1590</v>
      </c>
      <c r="D41" s="162">
        <v>2630</v>
      </c>
      <c r="E41" s="162">
        <v>2103</v>
      </c>
      <c r="F41" s="162">
        <f>SUM(C41:E41)</f>
        <v>6323</v>
      </c>
      <c r="G41" s="160" t="s">
        <v>23</v>
      </c>
      <c r="H41" s="162">
        <v>2408</v>
      </c>
      <c r="I41" s="162">
        <v>299</v>
      </c>
      <c r="J41" s="162">
        <v>2426</v>
      </c>
      <c r="K41" s="162">
        <v>300</v>
      </c>
      <c r="L41" s="162">
        <v>1962</v>
      </c>
      <c r="M41" s="162">
        <v>242</v>
      </c>
      <c r="N41" s="162">
        <f t="shared" si="3"/>
        <v>6796</v>
      </c>
      <c r="O41" s="162">
        <f t="shared" si="3"/>
        <v>841</v>
      </c>
      <c r="P41" s="162">
        <f>SUM(H41:M41)</f>
        <v>7637</v>
      </c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52"/>
      <c r="AG41" s="152"/>
      <c r="AH41" s="152"/>
      <c r="AI41" s="152"/>
      <c r="AJ41" s="152"/>
    </row>
    <row r="42" spans="1:36" ht="20.100000000000001" customHeight="1" x14ac:dyDescent="0.2">
      <c r="A42" s="160"/>
      <c r="B42" s="160"/>
      <c r="C42" s="162"/>
      <c r="D42" s="162"/>
      <c r="E42" s="162"/>
      <c r="F42" s="162"/>
      <c r="G42" s="160"/>
      <c r="H42" s="162"/>
      <c r="I42" s="162"/>
      <c r="J42" s="162"/>
      <c r="K42" s="162"/>
      <c r="L42" s="162"/>
      <c r="M42" s="162"/>
      <c r="N42" s="162"/>
      <c r="O42" s="162"/>
      <c r="P42" s="162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52"/>
      <c r="AG42" s="152"/>
      <c r="AH42" s="152"/>
      <c r="AI42" s="152"/>
      <c r="AJ42" s="152"/>
    </row>
    <row r="43" spans="1:36" ht="20.100000000000001" customHeight="1" x14ac:dyDescent="0.2">
      <c r="A43" s="156" t="s">
        <v>49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52"/>
      <c r="AG43" s="152"/>
      <c r="AH43" s="152"/>
      <c r="AI43" s="152"/>
      <c r="AJ43" s="152"/>
    </row>
    <row r="44" spans="1:36" ht="20.100000000000001" customHeight="1" x14ac:dyDescent="0.2">
      <c r="A44" s="157" t="s">
        <v>53</v>
      </c>
      <c r="B44" s="157" t="s">
        <v>9</v>
      </c>
      <c r="C44" s="157" t="s">
        <v>10</v>
      </c>
      <c r="D44" s="155"/>
      <c r="E44" s="155"/>
      <c r="F44" s="155"/>
      <c r="G44" s="157" t="s">
        <v>11</v>
      </c>
      <c r="H44" s="157" t="s">
        <v>12</v>
      </c>
      <c r="I44" s="155"/>
      <c r="J44" s="155"/>
      <c r="K44" s="155"/>
      <c r="L44" s="155"/>
      <c r="M44" s="155"/>
      <c r="N44" s="155"/>
      <c r="O44" s="155"/>
      <c r="P44" s="155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</row>
    <row r="45" spans="1:36" ht="20.100000000000001" customHeight="1" x14ac:dyDescent="0.2">
      <c r="A45" s="155"/>
      <c r="B45" s="155"/>
      <c r="C45" s="157" t="s">
        <v>263</v>
      </c>
      <c r="D45" s="157" t="s">
        <v>264</v>
      </c>
      <c r="E45" s="157" t="s">
        <v>265</v>
      </c>
      <c r="F45" s="157" t="s">
        <v>266</v>
      </c>
      <c r="G45" s="155"/>
      <c r="H45" s="157" t="s">
        <v>263</v>
      </c>
      <c r="I45" s="155"/>
      <c r="J45" s="157" t="s">
        <v>264</v>
      </c>
      <c r="K45" s="155"/>
      <c r="L45" s="157" t="s">
        <v>265</v>
      </c>
      <c r="M45" s="155"/>
      <c r="N45" s="157" t="s">
        <v>17</v>
      </c>
      <c r="O45" s="157" t="s">
        <v>18</v>
      </c>
      <c r="P45" s="157" t="s">
        <v>266</v>
      </c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</row>
    <row r="46" spans="1:36" ht="20.100000000000001" customHeight="1" x14ac:dyDescent="0.2">
      <c r="A46" s="155"/>
      <c r="B46" s="155"/>
      <c r="C46" s="155"/>
      <c r="D46" s="155"/>
      <c r="E46" s="155"/>
      <c r="F46" s="155"/>
      <c r="G46" s="155"/>
      <c r="H46" s="158" t="s">
        <v>19</v>
      </c>
      <c r="I46" s="158" t="s">
        <v>20</v>
      </c>
      <c r="J46" s="158" t="s">
        <v>19</v>
      </c>
      <c r="K46" s="158" t="s">
        <v>20</v>
      </c>
      <c r="L46" s="158" t="s">
        <v>19</v>
      </c>
      <c r="M46" s="158" t="s">
        <v>20</v>
      </c>
      <c r="N46" s="155"/>
      <c r="O46" s="155"/>
      <c r="P46" s="155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</row>
    <row r="47" spans="1:36" ht="20.100000000000001" customHeight="1" x14ac:dyDescent="0.2">
      <c r="A47" s="160" t="s">
        <v>50</v>
      </c>
      <c r="B47" s="160" t="s">
        <v>51</v>
      </c>
      <c r="C47" s="162">
        <v>113472</v>
      </c>
      <c r="D47" s="162">
        <v>45231</v>
      </c>
      <c r="E47" s="162">
        <v>37308</v>
      </c>
      <c r="F47" s="162">
        <f>SUM(C47:E47)</f>
        <v>196011</v>
      </c>
      <c r="G47" s="160" t="s">
        <v>23</v>
      </c>
      <c r="H47" s="166">
        <v>1117</v>
      </c>
      <c r="I47" s="162">
        <v>85</v>
      </c>
      <c r="J47" s="162">
        <v>737</v>
      </c>
      <c r="K47" s="162">
        <v>36</v>
      </c>
      <c r="L47" s="162">
        <v>530</v>
      </c>
      <c r="M47" s="162">
        <v>43</v>
      </c>
      <c r="N47" s="162">
        <f>SUM(H47,J47,L47)</f>
        <v>2384</v>
      </c>
      <c r="O47" s="162">
        <f>SUM(I47,K47,M47)</f>
        <v>164</v>
      </c>
      <c r="P47" s="162">
        <f>SUM(H47:M47)</f>
        <v>2548</v>
      </c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</row>
    <row r="48" spans="1:36" ht="20.100000000000001" customHeight="1" x14ac:dyDescent="0.2">
      <c r="A48" s="160"/>
      <c r="B48" s="160"/>
      <c r="C48" s="162"/>
      <c r="D48" s="162"/>
      <c r="E48" s="162"/>
      <c r="F48" s="162"/>
      <c r="G48" s="160"/>
      <c r="H48" s="166"/>
      <c r="I48" s="162"/>
      <c r="J48" s="162"/>
      <c r="K48" s="162"/>
      <c r="L48" s="162"/>
      <c r="M48" s="162"/>
      <c r="N48" s="162"/>
      <c r="O48" s="162"/>
      <c r="P48" s="16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</row>
    <row r="49" spans="1:36" ht="20.100000000000001" customHeight="1" x14ac:dyDescent="0.2">
      <c r="A49" s="171" t="s">
        <v>52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</row>
    <row r="50" spans="1:36" ht="20.100000000000001" customHeight="1" x14ac:dyDescent="0.2">
      <c r="A50" s="157" t="s">
        <v>53</v>
      </c>
      <c r="B50" s="157" t="s">
        <v>54</v>
      </c>
      <c r="C50" s="157" t="s">
        <v>270</v>
      </c>
      <c r="D50" s="157" t="s">
        <v>269</v>
      </c>
      <c r="E50" s="172" t="s">
        <v>55</v>
      </c>
      <c r="F50" s="155"/>
      <c r="G50" s="155"/>
      <c r="H50" s="157" t="s">
        <v>56</v>
      </c>
      <c r="I50" s="157" t="s">
        <v>268</v>
      </c>
      <c r="J50" s="157" t="s">
        <v>57</v>
      </c>
      <c r="K50" s="155"/>
      <c r="L50" s="155"/>
      <c r="M50" s="155"/>
      <c r="N50" s="155"/>
      <c r="O50" s="155"/>
      <c r="P50" s="155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</row>
    <row r="51" spans="1:36" ht="20.100000000000001" customHeight="1" x14ac:dyDescent="0.2">
      <c r="A51" s="155"/>
      <c r="B51" s="155"/>
      <c r="C51" s="155"/>
      <c r="D51" s="155"/>
      <c r="E51" s="155"/>
      <c r="F51" s="155"/>
      <c r="G51" s="155"/>
      <c r="H51" s="155"/>
      <c r="I51" s="155"/>
      <c r="J51" s="157" t="s">
        <v>263</v>
      </c>
      <c r="K51" s="155"/>
      <c r="L51" s="157" t="s">
        <v>264</v>
      </c>
      <c r="M51" s="155"/>
      <c r="N51" s="157" t="s">
        <v>265</v>
      </c>
      <c r="O51" s="155"/>
      <c r="P51" s="157" t="s">
        <v>267</v>
      </c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</row>
    <row r="52" spans="1:36" ht="20.100000000000001" customHeight="1" x14ac:dyDescent="0.2">
      <c r="A52" s="155"/>
      <c r="B52" s="155"/>
      <c r="C52" s="155"/>
      <c r="D52" s="155"/>
      <c r="E52" s="158" t="s">
        <v>263</v>
      </c>
      <c r="F52" s="158" t="s">
        <v>264</v>
      </c>
      <c r="G52" s="158" t="s">
        <v>265</v>
      </c>
      <c r="H52" s="155"/>
      <c r="I52" s="155"/>
      <c r="J52" s="158" t="s">
        <v>58</v>
      </c>
      <c r="K52" s="158" t="s">
        <v>59</v>
      </c>
      <c r="L52" s="158" t="s">
        <v>58</v>
      </c>
      <c r="M52" s="158" t="s">
        <v>59</v>
      </c>
      <c r="N52" s="158" t="s">
        <v>58</v>
      </c>
      <c r="O52" s="158" t="s">
        <v>59</v>
      </c>
      <c r="P52" s="155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</row>
    <row r="53" spans="1:36" ht="20.100000000000001" customHeight="1" x14ac:dyDescent="0.2">
      <c r="A53" s="173" t="s">
        <v>60</v>
      </c>
      <c r="B53" s="173" t="s">
        <v>61</v>
      </c>
      <c r="C53" s="166">
        <v>250000</v>
      </c>
      <c r="D53" s="166">
        <v>141638</v>
      </c>
      <c r="E53" s="174">
        <v>144238</v>
      </c>
      <c r="F53" s="174">
        <v>53115</v>
      </c>
      <c r="G53" s="174">
        <v>45090</v>
      </c>
      <c r="H53" s="175">
        <f>(D53/C53)*100</f>
        <v>56.655199999999994</v>
      </c>
      <c r="I53" s="174">
        <f>+C53*(61038)/3174000</f>
        <v>4807.6559546313802</v>
      </c>
      <c r="J53" s="166">
        <v>23</v>
      </c>
      <c r="K53" s="166">
        <v>0</v>
      </c>
      <c r="L53" s="166">
        <v>15</v>
      </c>
      <c r="M53" s="166">
        <v>0</v>
      </c>
      <c r="N53" s="166">
        <v>23</v>
      </c>
      <c r="O53" s="166">
        <v>0</v>
      </c>
      <c r="P53" s="174">
        <f>SUM(J53:O53)</f>
        <v>61</v>
      </c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</row>
    <row r="54" spans="1:36" ht="20.100000000000001" customHeight="1" x14ac:dyDescent="0.2">
      <c r="A54" s="152"/>
      <c r="B54" s="152"/>
      <c r="C54" s="152"/>
      <c r="D54" s="152"/>
      <c r="E54" s="176"/>
      <c r="F54" s="152"/>
      <c r="G54" s="152"/>
      <c r="H54" s="152"/>
      <c r="I54" s="152"/>
      <c r="J54" s="177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</row>
    <row r="55" spans="1:36" ht="20.100000000000001" customHeight="1" x14ac:dyDescent="0.2">
      <c r="A55" s="152"/>
      <c r="B55" s="152"/>
      <c r="C55" s="152"/>
      <c r="D55" s="152"/>
      <c r="E55" s="159"/>
      <c r="F55" s="159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</row>
    <row r="56" spans="1:36" ht="20.100000000000001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</row>
    <row r="57" spans="1:36" ht="20.100000000000001" customHeight="1" x14ac:dyDescent="0.2">
      <c r="A57" s="152"/>
      <c r="B57" s="152"/>
      <c r="C57" s="152"/>
      <c r="D57" s="159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</row>
    <row r="58" spans="1:36" ht="20.100000000000001" customHeight="1" x14ac:dyDescent="0.2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</row>
    <row r="59" spans="1:36" ht="20.100000000000001" customHeight="1" x14ac:dyDescent="0.2">
      <c r="A59" s="152"/>
      <c r="B59" s="152"/>
      <c r="C59" s="152"/>
      <c r="D59" s="152"/>
      <c r="E59" s="159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</row>
    <row r="60" spans="1:36" ht="20.100000000000001" customHeight="1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</row>
    <row r="61" spans="1:36" ht="20.100000000000001" customHeight="1" x14ac:dyDescent="0.2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</row>
    <row r="62" spans="1:36" ht="20.100000000000001" customHeight="1" x14ac:dyDescent="0.2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</row>
    <row r="63" spans="1:36" ht="20.100000000000001" customHeight="1" x14ac:dyDescent="0.2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</row>
    <row r="64" spans="1:36" ht="20.100000000000001" customHeight="1" x14ac:dyDescent="0.2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</row>
    <row r="65" spans="1:36" ht="20.100000000000001" customHeight="1" x14ac:dyDescent="0.2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</row>
    <row r="66" spans="1:36" ht="20.100000000000001" customHeight="1" x14ac:dyDescent="0.2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</row>
    <row r="67" spans="1:36" ht="20.100000000000001" customHeight="1" x14ac:dyDescent="0.2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</row>
    <row r="68" spans="1:36" ht="20.100000000000001" customHeight="1" x14ac:dyDescent="0.2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</row>
    <row r="69" spans="1:36" ht="20.100000000000001" customHeight="1" x14ac:dyDescent="0.2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</row>
    <row r="70" spans="1:36" ht="20.100000000000001" customHeight="1" x14ac:dyDescent="0.2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</row>
    <row r="71" spans="1:36" ht="20.100000000000001" customHeight="1" x14ac:dyDescent="0.2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</row>
    <row r="72" spans="1:36" ht="20.100000000000001" customHeight="1" x14ac:dyDescent="0.2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</row>
    <row r="73" spans="1:36" ht="20.100000000000001" customHeight="1" x14ac:dyDescent="0.2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</row>
    <row r="74" spans="1:36" ht="20.100000000000001" customHeight="1" x14ac:dyDescent="0.2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</row>
    <row r="75" spans="1:36" ht="20.100000000000001" customHeight="1" x14ac:dyDescent="0.2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</row>
    <row r="76" spans="1:36" ht="20.100000000000001" customHeight="1" x14ac:dyDescent="0.2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</row>
    <row r="77" spans="1:36" ht="20.100000000000001" customHeight="1" x14ac:dyDescent="0.2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</row>
    <row r="78" spans="1:36" ht="20.100000000000001" customHeight="1" x14ac:dyDescent="0.2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</row>
    <row r="79" spans="1:36" ht="20.100000000000001" customHeight="1" x14ac:dyDescent="0.2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</row>
    <row r="80" spans="1:36" ht="20.100000000000001" customHeight="1" x14ac:dyDescent="0.2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</row>
    <row r="81" spans="1:36" ht="20.100000000000001" customHeight="1" x14ac:dyDescent="0.2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</row>
    <row r="82" spans="1:36" ht="20.100000000000001" customHeight="1" x14ac:dyDescent="0.2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</row>
    <row r="83" spans="1:36" ht="20.100000000000001" customHeight="1" x14ac:dyDescent="0.2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</row>
    <row r="84" spans="1:36" ht="20.100000000000001" customHeight="1" x14ac:dyDescent="0.2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</row>
    <row r="85" spans="1:36" ht="20.100000000000001" customHeight="1" x14ac:dyDescent="0.2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</row>
    <row r="86" spans="1:36" ht="20.100000000000001" customHeight="1" x14ac:dyDescent="0.2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</row>
    <row r="87" spans="1:36" ht="20.100000000000001" customHeight="1" x14ac:dyDescent="0.2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</row>
    <row r="88" spans="1:36" ht="20.100000000000001" customHeight="1" x14ac:dyDescent="0.2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</row>
    <row r="89" spans="1:36" ht="20.100000000000001" customHeight="1" x14ac:dyDescent="0.2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</row>
    <row r="90" spans="1:36" ht="20.100000000000001" customHeight="1" x14ac:dyDescent="0.2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</row>
    <row r="91" spans="1:36" ht="20.100000000000001" customHeight="1" x14ac:dyDescent="0.2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</row>
    <row r="92" spans="1:36" ht="20.100000000000001" customHeight="1" x14ac:dyDescent="0.2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</row>
    <row r="93" spans="1:36" ht="20.100000000000001" customHeight="1" x14ac:dyDescent="0.2">
      <c r="A93" s="152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</row>
    <row r="94" spans="1:36" ht="20.100000000000001" customHeight="1" x14ac:dyDescent="0.2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</row>
    <row r="95" spans="1:36" ht="20.100000000000001" customHeight="1" x14ac:dyDescent="0.2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</row>
    <row r="96" spans="1:36" ht="20.100000000000001" customHeight="1" x14ac:dyDescent="0.2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</row>
    <row r="97" spans="1:36" ht="20.100000000000001" customHeight="1" x14ac:dyDescent="0.2">
      <c r="A97" s="152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</row>
    <row r="98" spans="1:36" ht="20.100000000000001" customHeight="1" x14ac:dyDescent="0.2">
      <c r="A98" s="152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</row>
    <row r="99" spans="1:36" ht="20.100000000000001" customHeight="1" x14ac:dyDescent="0.2">
      <c r="A99" s="152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</row>
    <row r="100" spans="1:36" ht="20.100000000000001" customHeight="1" x14ac:dyDescent="0.2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</row>
  </sheetData>
  <mergeCells count="94">
    <mergeCell ref="B44:B46"/>
    <mergeCell ref="J50:P50"/>
    <mergeCell ref="J51:K51"/>
    <mergeCell ref="L51:M51"/>
    <mergeCell ref="N51:O51"/>
    <mergeCell ref="O45:O46"/>
    <mergeCell ref="D45:D46"/>
    <mergeCell ref="E45:E46"/>
    <mergeCell ref="F45:F46"/>
    <mergeCell ref="C44:F44"/>
    <mergeCell ref="C45:C46"/>
    <mergeCell ref="B2:P3"/>
    <mergeCell ref="A44:A46"/>
    <mergeCell ref="H50:H52"/>
    <mergeCell ref="I50:I52"/>
    <mergeCell ref="G44:G46"/>
    <mergeCell ref="H44:P44"/>
    <mergeCell ref="P45:P46"/>
    <mergeCell ref="H45:I45"/>
    <mergeCell ref="J45:K45"/>
    <mergeCell ref="L45:M45"/>
    <mergeCell ref="N45:N46"/>
    <mergeCell ref="P51:P52"/>
    <mergeCell ref="B50:B52"/>
    <mergeCell ref="C50:C52"/>
    <mergeCell ref="D50:D52"/>
    <mergeCell ref="E50:G51"/>
    <mergeCell ref="C12:C13"/>
    <mergeCell ref="B6:P6"/>
    <mergeCell ref="G24:G26"/>
    <mergeCell ref="B24:B26"/>
    <mergeCell ref="C24:F24"/>
    <mergeCell ref="C25:C26"/>
    <mergeCell ref="D25:D26"/>
    <mergeCell ref="E25:E26"/>
    <mergeCell ref="F25:F26"/>
    <mergeCell ref="A10:P10"/>
    <mergeCell ref="B8:I8"/>
    <mergeCell ref="J8:P8"/>
    <mergeCell ref="C11:F11"/>
    <mergeCell ref="G11:G13"/>
    <mergeCell ref="A2:A8"/>
    <mergeCell ref="H12:I12"/>
    <mergeCell ref="J12:K12"/>
    <mergeCell ref="L12:M12"/>
    <mergeCell ref="N12:N13"/>
    <mergeCell ref="O12:O13"/>
    <mergeCell ref="B4:P4"/>
    <mergeCell ref="B5:P5"/>
    <mergeCell ref="B7:I7"/>
    <mergeCell ref="J7:P7"/>
    <mergeCell ref="H11:P11"/>
    <mergeCell ref="D12:D13"/>
    <mergeCell ref="L25:M25"/>
    <mergeCell ref="N25:N26"/>
    <mergeCell ref="E36:E37"/>
    <mergeCell ref="F36:F37"/>
    <mergeCell ref="H36:I36"/>
    <mergeCell ref="L29:L30"/>
    <mergeCell ref="A34:P34"/>
    <mergeCell ref="A35:A37"/>
    <mergeCell ref="A23:P23"/>
    <mergeCell ref="B35:B37"/>
    <mergeCell ref="A11:A13"/>
    <mergeCell ref="B11:B13"/>
    <mergeCell ref="E12:E13"/>
    <mergeCell ref="F12:F13"/>
    <mergeCell ref="P12:P13"/>
    <mergeCell ref="C36:C37"/>
    <mergeCell ref="D36:D37"/>
    <mergeCell ref="C35:F35"/>
    <mergeCell ref="H35:P35"/>
    <mergeCell ref="L36:M36"/>
    <mergeCell ref="N36:N37"/>
    <mergeCell ref="G35:G37"/>
    <mergeCell ref="O36:O37"/>
    <mergeCell ref="P36:P37"/>
    <mergeCell ref="J36:K36"/>
    <mergeCell ref="A50:A52"/>
    <mergeCell ref="A24:A26"/>
    <mergeCell ref="H24:P24"/>
    <mergeCell ref="O25:O26"/>
    <mergeCell ref="P25:P26"/>
    <mergeCell ref="M29:M30"/>
    <mergeCell ref="N29:N30"/>
    <mergeCell ref="O29:O30"/>
    <mergeCell ref="P29:P30"/>
    <mergeCell ref="H25:I25"/>
    <mergeCell ref="J25:K25"/>
    <mergeCell ref="H29:H30"/>
    <mergeCell ref="I29:I30"/>
    <mergeCell ref="J29:J30"/>
    <mergeCell ref="K29:K30"/>
    <mergeCell ref="A43:P43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rowBreaks count="1" manualBreakCount="1">
    <brk id="3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0"/>
  <sheetViews>
    <sheetView topLeftCell="A28" zoomScaleNormal="100" workbookViewId="0">
      <selection activeCell="H56" sqref="H56"/>
    </sheetView>
  </sheetViews>
  <sheetFormatPr baseColWidth="10" defaultColWidth="11.28515625" defaultRowHeight="25.5" customHeight="1" x14ac:dyDescent="0.2"/>
  <cols>
    <col min="1" max="1" width="22.28515625" style="69" customWidth="1"/>
    <col min="2" max="16384" width="11.28515625" style="69"/>
  </cols>
  <sheetData>
    <row r="1" spans="1:18" ht="20.100000000000001" customHeight="1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52"/>
      <c r="R1" s="152"/>
    </row>
    <row r="2" spans="1:18" ht="20.100000000000001" customHeight="1" x14ac:dyDescent="0.2">
      <c r="A2" s="180"/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1"/>
    </row>
    <row r="3" spans="1:18" ht="20.100000000000001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1"/>
      <c r="R3" s="181"/>
    </row>
    <row r="4" spans="1:18" ht="20.100000000000001" customHeight="1" x14ac:dyDescent="0.2">
      <c r="A4" s="180"/>
      <c r="B4" s="182" t="s">
        <v>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1"/>
      <c r="R4" s="181"/>
    </row>
    <row r="5" spans="1:18" ht="20.100000000000001" customHeight="1" x14ac:dyDescent="0.2">
      <c r="A5" s="180"/>
      <c r="B5" s="180" t="s">
        <v>2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1"/>
      <c r="R5" s="181"/>
    </row>
    <row r="6" spans="1:18" ht="20.100000000000001" customHeight="1" x14ac:dyDescent="0.2">
      <c r="A6" s="180"/>
      <c r="B6" s="180" t="s">
        <v>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52"/>
      <c r="R6" s="152"/>
    </row>
    <row r="7" spans="1:18" ht="20.100000000000001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52"/>
      <c r="R7" s="152"/>
    </row>
    <row r="8" spans="1:18" ht="20.100000000000001" customHeight="1" x14ac:dyDescent="0.2">
      <c r="A8" s="180"/>
      <c r="B8" s="180" t="s">
        <v>4</v>
      </c>
      <c r="C8" s="180"/>
      <c r="D8" s="180"/>
      <c r="E8" s="180"/>
      <c r="F8" s="180"/>
      <c r="G8" s="180"/>
      <c r="H8" s="180"/>
      <c r="I8" s="180"/>
      <c r="J8" s="180" t="s">
        <v>5</v>
      </c>
      <c r="K8" s="180"/>
      <c r="L8" s="180"/>
      <c r="M8" s="180"/>
      <c r="N8" s="180"/>
      <c r="O8" s="180"/>
      <c r="P8" s="180"/>
      <c r="Q8" s="152"/>
      <c r="R8" s="152"/>
    </row>
    <row r="9" spans="1:18" ht="20.100000000000001" customHeight="1" x14ac:dyDescent="0.2">
      <c r="A9" s="180"/>
      <c r="B9" s="180" t="s">
        <v>6</v>
      </c>
      <c r="C9" s="180"/>
      <c r="D9" s="180"/>
      <c r="E9" s="180"/>
      <c r="F9" s="180"/>
      <c r="G9" s="180"/>
      <c r="H9" s="180"/>
      <c r="I9" s="180"/>
      <c r="J9" s="180" t="s">
        <v>278</v>
      </c>
      <c r="K9" s="180"/>
      <c r="L9" s="180"/>
      <c r="M9" s="180"/>
      <c r="N9" s="180"/>
      <c r="O9" s="180"/>
      <c r="P9" s="180"/>
      <c r="Q9" s="152"/>
      <c r="R9" s="152"/>
    </row>
    <row r="10" spans="1:18" ht="20.100000000000001" customHeight="1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52"/>
      <c r="R10" s="152"/>
    </row>
    <row r="11" spans="1:18" ht="20.100000000000001" customHeight="1" x14ac:dyDescent="0.2">
      <c r="A11" s="184" t="s">
        <v>62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52"/>
      <c r="R11" s="152"/>
    </row>
    <row r="12" spans="1:18" ht="20.100000000000001" customHeight="1" x14ac:dyDescent="0.2">
      <c r="A12" s="185" t="s">
        <v>8</v>
      </c>
      <c r="B12" s="185" t="s">
        <v>9</v>
      </c>
      <c r="C12" s="185" t="s">
        <v>10</v>
      </c>
      <c r="D12" s="183"/>
      <c r="E12" s="183"/>
      <c r="F12" s="183"/>
      <c r="G12" s="185" t="s">
        <v>11</v>
      </c>
      <c r="H12" s="185" t="s">
        <v>12</v>
      </c>
      <c r="I12" s="183"/>
      <c r="J12" s="183"/>
      <c r="K12" s="183"/>
      <c r="L12" s="183"/>
      <c r="M12" s="183"/>
      <c r="N12" s="183"/>
      <c r="O12" s="183"/>
      <c r="P12" s="183"/>
      <c r="Q12" s="152"/>
      <c r="R12" s="152"/>
    </row>
    <row r="13" spans="1:18" ht="20.100000000000001" customHeight="1" x14ac:dyDescent="0.2">
      <c r="A13" s="183"/>
      <c r="B13" s="183"/>
      <c r="C13" s="185" t="s">
        <v>263</v>
      </c>
      <c r="D13" s="185" t="s">
        <v>264</v>
      </c>
      <c r="E13" s="185" t="s">
        <v>265</v>
      </c>
      <c r="F13" s="185" t="s">
        <v>266</v>
      </c>
      <c r="G13" s="183"/>
      <c r="H13" s="185" t="s">
        <v>263</v>
      </c>
      <c r="I13" s="183"/>
      <c r="J13" s="185" t="s">
        <v>264</v>
      </c>
      <c r="K13" s="183"/>
      <c r="L13" s="185" t="s">
        <v>265</v>
      </c>
      <c r="M13" s="183"/>
      <c r="N13" s="185" t="s">
        <v>17</v>
      </c>
      <c r="O13" s="185" t="s">
        <v>18</v>
      </c>
      <c r="P13" s="185" t="s">
        <v>266</v>
      </c>
      <c r="Q13" s="152"/>
      <c r="R13" s="152"/>
    </row>
    <row r="14" spans="1:18" ht="20.100000000000001" customHeight="1" x14ac:dyDescent="0.2">
      <c r="A14" s="183"/>
      <c r="B14" s="183"/>
      <c r="C14" s="183"/>
      <c r="D14" s="183"/>
      <c r="E14" s="183"/>
      <c r="F14" s="183"/>
      <c r="G14" s="183"/>
      <c r="H14" s="186" t="s">
        <v>19</v>
      </c>
      <c r="I14" s="186" t="s">
        <v>20</v>
      </c>
      <c r="J14" s="186" t="s">
        <v>19</v>
      </c>
      <c r="K14" s="186" t="s">
        <v>20</v>
      </c>
      <c r="L14" s="186" t="s">
        <v>19</v>
      </c>
      <c r="M14" s="186" t="s">
        <v>20</v>
      </c>
      <c r="N14" s="183"/>
      <c r="O14" s="183"/>
      <c r="P14" s="183"/>
      <c r="Q14" s="152"/>
      <c r="R14" s="152"/>
    </row>
    <row r="15" spans="1:18" ht="20.100000000000001" customHeight="1" x14ac:dyDescent="0.2">
      <c r="A15" s="187" t="s">
        <v>63</v>
      </c>
      <c r="B15" s="187" t="s">
        <v>36</v>
      </c>
      <c r="C15" s="188">
        <v>141</v>
      </c>
      <c r="D15" s="188">
        <v>155</v>
      </c>
      <c r="E15" s="188">
        <v>0</v>
      </c>
      <c r="F15" s="188">
        <f>SUM(C15:E15)</f>
        <v>296</v>
      </c>
      <c r="G15" s="187" t="s">
        <v>23</v>
      </c>
      <c r="H15" s="188">
        <v>192</v>
      </c>
      <c r="I15" s="188">
        <v>210</v>
      </c>
      <c r="J15" s="188">
        <v>375</v>
      </c>
      <c r="K15" s="188">
        <v>160</v>
      </c>
      <c r="L15" s="188">
        <v>0</v>
      </c>
      <c r="M15" s="188">
        <v>0</v>
      </c>
      <c r="N15" s="188">
        <f>SUM(H15:M15)</f>
        <v>937</v>
      </c>
      <c r="O15" s="188">
        <f>SUM(I15:N15)</f>
        <v>1682</v>
      </c>
      <c r="P15" s="188">
        <f>SUM(H15:M15)</f>
        <v>937</v>
      </c>
      <c r="Q15" s="152"/>
      <c r="R15" s="152"/>
    </row>
    <row r="16" spans="1:18" ht="20.100000000000001" customHeight="1" x14ac:dyDescent="0.2">
      <c r="A16" s="187" t="s">
        <v>64</v>
      </c>
      <c r="B16" s="187" t="s">
        <v>36</v>
      </c>
      <c r="C16" s="188">
        <v>0</v>
      </c>
      <c r="D16" s="188">
        <v>0</v>
      </c>
      <c r="E16" s="188">
        <v>0</v>
      </c>
      <c r="F16" s="188">
        <f>SUM(C16:E16)</f>
        <v>0</v>
      </c>
      <c r="G16" s="187" t="s">
        <v>65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f>SUM(H16:M16)</f>
        <v>0</v>
      </c>
      <c r="O16" s="188">
        <f>SUM(I16:N16)</f>
        <v>0</v>
      </c>
      <c r="P16" s="188">
        <f>SUM(H16:M16)</f>
        <v>0</v>
      </c>
      <c r="Q16" s="152"/>
      <c r="R16" s="152"/>
    </row>
    <row r="17" spans="1:18" ht="20.100000000000001" customHeight="1" x14ac:dyDescent="0.2">
      <c r="A17" s="187" t="s">
        <v>260</v>
      </c>
      <c r="B17" s="187" t="s">
        <v>27</v>
      </c>
      <c r="C17" s="188">
        <v>126</v>
      </c>
      <c r="D17" s="188">
        <v>126</v>
      </c>
      <c r="E17" s="188">
        <v>0</v>
      </c>
      <c r="F17" s="188">
        <f>SUM(C17:E17)</f>
        <v>252</v>
      </c>
      <c r="G17" s="187" t="s">
        <v>66</v>
      </c>
      <c r="H17" s="188">
        <v>69</v>
      </c>
      <c r="I17" s="188">
        <v>87</v>
      </c>
      <c r="J17" s="188">
        <v>137</v>
      </c>
      <c r="K17" s="188">
        <v>58</v>
      </c>
      <c r="L17" s="188">
        <v>0</v>
      </c>
      <c r="M17" s="188">
        <v>0</v>
      </c>
      <c r="N17" s="188">
        <f>SUM(H17+J17+L17)</f>
        <v>206</v>
      </c>
      <c r="O17" s="188">
        <f>SUM(I17:N17)</f>
        <v>488</v>
      </c>
      <c r="P17" s="188">
        <f>SUM(H17:M17)</f>
        <v>351</v>
      </c>
      <c r="Q17" s="152"/>
      <c r="R17" s="152"/>
    </row>
    <row r="18" spans="1:18" ht="20.100000000000001" customHeight="1" x14ac:dyDescent="0.2">
      <c r="A18" s="187" t="s">
        <v>67</v>
      </c>
      <c r="B18" s="187" t="s">
        <v>36</v>
      </c>
      <c r="C18" s="189">
        <v>29</v>
      </c>
      <c r="D18" s="188">
        <v>32</v>
      </c>
      <c r="E18" s="188">
        <v>33</v>
      </c>
      <c r="F18" s="188">
        <f>SUM(C18:E18)</f>
        <v>94</v>
      </c>
      <c r="G18" s="187" t="s">
        <v>68</v>
      </c>
      <c r="H18" s="187">
        <v>444</v>
      </c>
      <c r="I18" s="188">
        <v>178</v>
      </c>
      <c r="J18" s="188">
        <v>439</v>
      </c>
      <c r="K18" s="188">
        <v>114</v>
      </c>
      <c r="L18" s="188">
        <v>403</v>
      </c>
      <c r="M18" s="188">
        <v>183</v>
      </c>
      <c r="N18" s="188">
        <f>SUM(H18+J18+L18)</f>
        <v>1286</v>
      </c>
      <c r="O18" s="188">
        <f>SUM(I18+K18+M18)</f>
        <v>475</v>
      </c>
      <c r="P18" s="188">
        <f>SUM(H18:M18)</f>
        <v>1761</v>
      </c>
      <c r="Q18" s="152"/>
      <c r="R18" s="152"/>
    </row>
    <row r="19" spans="1:18" ht="20.100000000000001" customHeight="1" x14ac:dyDescent="0.2">
      <c r="A19" s="187" t="s">
        <v>69</v>
      </c>
      <c r="B19" s="187" t="s">
        <v>36</v>
      </c>
      <c r="C19" s="189">
        <v>206</v>
      </c>
      <c r="D19" s="188">
        <v>87</v>
      </c>
      <c r="E19" s="188">
        <v>55</v>
      </c>
      <c r="F19" s="188">
        <f>SUM(C19:E19)</f>
        <v>348</v>
      </c>
      <c r="G19" s="187" t="s">
        <v>272</v>
      </c>
      <c r="H19" s="190">
        <v>1524</v>
      </c>
      <c r="I19" s="188">
        <v>798</v>
      </c>
      <c r="J19" s="188">
        <v>689</v>
      </c>
      <c r="K19" s="188">
        <v>528</v>
      </c>
      <c r="L19" s="188">
        <v>296</v>
      </c>
      <c r="M19" s="189">
        <v>174</v>
      </c>
      <c r="N19" s="188">
        <f>SUM(H19+J19+L19)</f>
        <v>2509</v>
      </c>
      <c r="O19" s="188">
        <f>SUM(I19+K19+M19)</f>
        <v>1500</v>
      </c>
      <c r="P19" s="188">
        <f>SUM(H19:M19)</f>
        <v>4009</v>
      </c>
      <c r="Q19" s="152"/>
      <c r="R19" s="152"/>
    </row>
    <row r="20" spans="1:18" ht="20.100000000000001" customHeight="1" x14ac:dyDescent="0.2">
      <c r="A20" s="184" t="s">
        <v>70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52"/>
      <c r="R20" s="152"/>
    </row>
    <row r="21" spans="1:18" ht="20.100000000000001" customHeight="1" x14ac:dyDescent="0.2">
      <c r="A21" s="185" t="s">
        <v>8</v>
      </c>
      <c r="B21" s="185" t="s">
        <v>9</v>
      </c>
      <c r="C21" s="185" t="s">
        <v>10</v>
      </c>
      <c r="D21" s="183"/>
      <c r="E21" s="183"/>
      <c r="F21" s="183"/>
      <c r="G21" s="185" t="s">
        <v>11</v>
      </c>
      <c r="H21" s="185" t="s">
        <v>12</v>
      </c>
      <c r="I21" s="183"/>
      <c r="J21" s="183"/>
      <c r="K21" s="183"/>
      <c r="L21" s="183"/>
      <c r="M21" s="183"/>
      <c r="N21" s="183"/>
      <c r="O21" s="183"/>
      <c r="P21" s="183"/>
      <c r="Q21" s="152"/>
      <c r="R21" s="152"/>
    </row>
    <row r="22" spans="1:18" ht="20.100000000000001" customHeight="1" x14ac:dyDescent="0.2">
      <c r="A22" s="183"/>
      <c r="B22" s="183"/>
      <c r="C22" s="185" t="s">
        <v>263</v>
      </c>
      <c r="D22" s="185" t="s">
        <v>264</v>
      </c>
      <c r="E22" s="185" t="s">
        <v>265</v>
      </c>
      <c r="F22" s="185" t="s">
        <v>266</v>
      </c>
      <c r="G22" s="183"/>
      <c r="H22" s="185" t="s">
        <v>263</v>
      </c>
      <c r="I22" s="183"/>
      <c r="J22" s="185" t="s">
        <v>264</v>
      </c>
      <c r="K22" s="183"/>
      <c r="L22" s="185" t="s">
        <v>265</v>
      </c>
      <c r="M22" s="183"/>
      <c r="N22" s="185" t="s">
        <v>17</v>
      </c>
      <c r="O22" s="185" t="s">
        <v>18</v>
      </c>
      <c r="P22" s="185" t="s">
        <v>266</v>
      </c>
      <c r="Q22" s="152"/>
      <c r="R22" s="152"/>
    </row>
    <row r="23" spans="1:18" ht="20.100000000000001" customHeight="1" x14ac:dyDescent="0.2">
      <c r="A23" s="183"/>
      <c r="B23" s="183"/>
      <c r="C23" s="183"/>
      <c r="D23" s="183"/>
      <c r="E23" s="183"/>
      <c r="F23" s="183"/>
      <c r="G23" s="183"/>
      <c r="H23" s="186" t="s">
        <v>19</v>
      </c>
      <c r="I23" s="186" t="s">
        <v>20</v>
      </c>
      <c r="J23" s="186" t="s">
        <v>19</v>
      </c>
      <c r="K23" s="186" t="s">
        <v>20</v>
      </c>
      <c r="L23" s="186" t="s">
        <v>19</v>
      </c>
      <c r="M23" s="186" t="s">
        <v>20</v>
      </c>
      <c r="N23" s="183"/>
      <c r="O23" s="183"/>
      <c r="P23" s="183"/>
      <c r="Q23" s="152"/>
      <c r="R23" s="152"/>
    </row>
    <row r="24" spans="1:18" ht="20.100000000000001" customHeight="1" x14ac:dyDescent="0.2">
      <c r="A24" s="187" t="s">
        <v>48</v>
      </c>
      <c r="B24" s="187" t="s">
        <v>36</v>
      </c>
      <c r="C24" s="191">
        <v>17</v>
      </c>
      <c r="D24" s="191">
        <v>20</v>
      </c>
      <c r="E24" s="192">
        <v>4</v>
      </c>
      <c r="F24" s="188">
        <f>SUM(C24:E24)</f>
        <v>41</v>
      </c>
      <c r="G24" s="187" t="s">
        <v>23</v>
      </c>
      <c r="H24" s="187">
        <v>150</v>
      </c>
      <c r="I24" s="188">
        <v>88</v>
      </c>
      <c r="J24" s="188">
        <v>241</v>
      </c>
      <c r="K24" s="188">
        <v>217</v>
      </c>
      <c r="L24" s="188">
        <v>4</v>
      </c>
      <c r="M24" s="188">
        <v>3</v>
      </c>
      <c r="N24" s="188">
        <f t="shared" ref="N24:O26" si="0">SUM(H24,J24,L24)</f>
        <v>395</v>
      </c>
      <c r="O24" s="188">
        <f t="shared" si="0"/>
        <v>308</v>
      </c>
      <c r="P24" s="188">
        <f>SUM(H24:M24)</f>
        <v>703</v>
      </c>
      <c r="Q24" s="152"/>
      <c r="R24" s="152"/>
    </row>
    <row r="25" spans="1:18" ht="20.100000000000001" customHeight="1" x14ac:dyDescent="0.2">
      <c r="A25" s="187" t="s">
        <v>67</v>
      </c>
      <c r="B25" s="187" t="s">
        <v>36</v>
      </c>
      <c r="C25" s="191">
        <v>9</v>
      </c>
      <c r="D25" s="191">
        <v>29</v>
      </c>
      <c r="E25" s="192">
        <v>6</v>
      </c>
      <c r="F25" s="188">
        <f>SUM(C25:E25)</f>
        <v>44</v>
      </c>
      <c r="G25" s="187" t="s">
        <v>23</v>
      </c>
      <c r="H25" s="187">
        <v>106</v>
      </c>
      <c r="I25" s="188">
        <v>84</v>
      </c>
      <c r="J25" s="188">
        <v>421</v>
      </c>
      <c r="K25" s="188">
        <v>243</v>
      </c>
      <c r="L25" s="188">
        <v>40</v>
      </c>
      <c r="M25" s="188">
        <v>50</v>
      </c>
      <c r="N25" s="188">
        <f t="shared" si="0"/>
        <v>567</v>
      </c>
      <c r="O25" s="188">
        <f t="shared" si="0"/>
        <v>377</v>
      </c>
      <c r="P25" s="188">
        <f>SUM(H25:M25)</f>
        <v>944</v>
      </c>
      <c r="Q25" s="152"/>
      <c r="R25" s="152"/>
    </row>
    <row r="26" spans="1:18" ht="20.100000000000001" customHeight="1" x14ac:dyDescent="0.2">
      <c r="A26" s="187" t="s">
        <v>71</v>
      </c>
      <c r="B26" s="187" t="s">
        <v>36</v>
      </c>
      <c r="C26" s="188">
        <v>0</v>
      </c>
      <c r="D26" s="188">
        <v>1</v>
      </c>
      <c r="E26" s="188">
        <v>0</v>
      </c>
      <c r="F26" s="188">
        <f>SUM(C26:E26)</f>
        <v>1</v>
      </c>
      <c r="G26" s="187" t="s">
        <v>23</v>
      </c>
      <c r="H26" s="188">
        <v>0</v>
      </c>
      <c r="I26" s="188">
        <v>0</v>
      </c>
      <c r="J26" s="188">
        <v>6</v>
      </c>
      <c r="K26" s="188">
        <v>4</v>
      </c>
      <c r="L26" s="188">
        <v>0</v>
      </c>
      <c r="M26" s="188">
        <v>0</v>
      </c>
      <c r="N26" s="188">
        <f t="shared" si="0"/>
        <v>6</v>
      </c>
      <c r="O26" s="188">
        <f t="shared" si="0"/>
        <v>4</v>
      </c>
      <c r="P26" s="188">
        <f>SUM(H26:M26)</f>
        <v>10</v>
      </c>
      <c r="Q26" s="152"/>
      <c r="R26" s="152"/>
    </row>
    <row r="27" spans="1:18" ht="20.100000000000001" customHeight="1" x14ac:dyDescent="0.2">
      <c r="A27" s="184" t="s">
        <v>72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52"/>
      <c r="R27" s="152"/>
    </row>
    <row r="28" spans="1:18" ht="20.100000000000001" customHeight="1" x14ac:dyDescent="0.2">
      <c r="A28" s="185" t="s">
        <v>8</v>
      </c>
      <c r="B28" s="185" t="s">
        <v>9</v>
      </c>
      <c r="C28" s="185" t="s">
        <v>10</v>
      </c>
      <c r="D28" s="183"/>
      <c r="E28" s="183"/>
      <c r="F28" s="183"/>
      <c r="G28" s="185" t="s">
        <v>11</v>
      </c>
      <c r="H28" s="185" t="s">
        <v>12</v>
      </c>
      <c r="I28" s="183"/>
      <c r="J28" s="183"/>
      <c r="K28" s="183"/>
      <c r="L28" s="183"/>
      <c r="M28" s="183"/>
      <c r="N28" s="183"/>
      <c r="O28" s="183"/>
      <c r="P28" s="183"/>
      <c r="Q28" s="152"/>
      <c r="R28" s="152"/>
    </row>
    <row r="29" spans="1:18" ht="20.100000000000001" customHeight="1" x14ac:dyDescent="0.2">
      <c r="A29" s="183"/>
      <c r="B29" s="183"/>
      <c r="C29" s="185" t="s">
        <v>263</v>
      </c>
      <c r="D29" s="185" t="s">
        <v>264</v>
      </c>
      <c r="E29" s="185" t="s">
        <v>265</v>
      </c>
      <c r="F29" s="185" t="s">
        <v>266</v>
      </c>
      <c r="G29" s="183"/>
      <c r="H29" s="185" t="s">
        <v>263</v>
      </c>
      <c r="I29" s="183"/>
      <c r="J29" s="185" t="s">
        <v>264</v>
      </c>
      <c r="K29" s="183"/>
      <c r="L29" s="185" t="s">
        <v>265</v>
      </c>
      <c r="M29" s="183"/>
      <c r="N29" s="185" t="s">
        <v>73</v>
      </c>
      <c r="O29" s="185" t="s">
        <v>74</v>
      </c>
      <c r="P29" s="185" t="s">
        <v>266</v>
      </c>
      <c r="Q29" s="152"/>
      <c r="R29" s="152"/>
    </row>
    <row r="30" spans="1:18" ht="20.100000000000001" customHeight="1" x14ac:dyDescent="0.2">
      <c r="A30" s="183"/>
      <c r="B30" s="183"/>
      <c r="C30" s="183"/>
      <c r="D30" s="183"/>
      <c r="E30" s="183"/>
      <c r="F30" s="183"/>
      <c r="G30" s="183"/>
      <c r="H30" s="186" t="s">
        <v>19</v>
      </c>
      <c r="I30" s="186" t="s">
        <v>20</v>
      </c>
      <c r="J30" s="186" t="s">
        <v>19</v>
      </c>
      <c r="K30" s="186" t="s">
        <v>20</v>
      </c>
      <c r="L30" s="186" t="s">
        <v>19</v>
      </c>
      <c r="M30" s="186" t="s">
        <v>20</v>
      </c>
      <c r="N30" s="183"/>
      <c r="O30" s="183"/>
      <c r="P30" s="183"/>
      <c r="Q30" s="152"/>
      <c r="R30" s="152"/>
    </row>
    <row r="31" spans="1:18" ht="20.100000000000001" customHeight="1" x14ac:dyDescent="0.2">
      <c r="A31" s="187" t="s">
        <v>75</v>
      </c>
      <c r="B31" s="187" t="s">
        <v>76</v>
      </c>
      <c r="C31" s="189">
        <v>10</v>
      </c>
      <c r="D31" s="193">
        <v>4</v>
      </c>
      <c r="E31" s="188">
        <v>19</v>
      </c>
      <c r="F31" s="188">
        <f>SUM(C31:E31)</f>
        <v>33</v>
      </c>
      <c r="G31" s="187" t="s">
        <v>23</v>
      </c>
      <c r="H31" s="190">
        <v>15</v>
      </c>
      <c r="I31" s="188">
        <v>37</v>
      </c>
      <c r="J31" s="189">
        <v>8</v>
      </c>
      <c r="K31" s="193">
        <v>4</v>
      </c>
      <c r="L31" s="193">
        <v>29</v>
      </c>
      <c r="M31" s="193">
        <v>39</v>
      </c>
      <c r="N31" s="193">
        <f t="shared" ref="N31:O35" si="1">SUM(H31,J31,L31)</f>
        <v>52</v>
      </c>
      <c r="O31" s="193">
        <f t="shared" si="1"/>
        <v>80</v>
      </c>
      <c r="P31" s="188">
        <f>SUM(H31:M31)</f>
        <v>132</v>
      </c>
      <c r="Q31" s="152"/>
      <c r="R31" s="152"/>
    </row>
    <row r="32" spans="1:18" ht="20.100000000000001" customHeight="1" x14ac:dyDescent="0.2">
      <c r="A32" s="187" t="s">
        <v>77</v>
      </c>
      <c r="B32" s="187" t="s">
        <v>78</v>
      </c>
      <c r="C32" s="189">
        <v>1</v>
      </c>
      <c r="D32" s="193">
        <v>2</v>
      </c>
      <c r="E32" s="188">
        <v>4</v>
      </c>
      <c r="F32" s="188">
        <f>SUM(C32:E32)</f>
        <v>7</v>
      </c>
      <c r="G32" s="187" t="s">
        <v>79</v>
      </c>
      <c r="H32" s="187">
        <v>1</v>
      </c>
      <c r="I32" s="188">
        <v>0</v>
      </c>
      <c r="J32" s="188">
        <v>2</v>
      </c>
      <c r="K32" s="193">
        <v>5</v>
      </c>
      <c r="L32" s="193">
        <v>2</v>
      </c>
      <c r="M32" s="188">
        <v>42</v>
      </c>
      <c r="N32" s="188">
        <f t="shared" si="1"/>
        <v>5</v>
      </c>
      <c r="O32" s="188">
        <f t="shared" si="1"/>
        <v>47</v>
      </c>
      <c r="P32" s="188">
        <f>SUM(H32:M32)</f>
        <v>52</v>
      </c>
      <c r="Q32" s="152"/>
      <c r="R32" s="152"/>
    </row>
    <row r="33" spans="1:18" ht="20.100000000000001" customHeight="1" x14ac:dyDescent="0.2">
      <c r="A33" s="187" t="s">
        <v>80</v>
      </c>
      <c r="B33" s="187" t="s">
        <v>81</v>
      </c>
      <c r="C33" s="188">
        <v>1</v>
      </c>
      <c r="D33" s="193">
        <v>0</v>
      </c>
      <c r="E33" s="188">
        <v>2</v>
      </c>
      <c r="F33" s="188">
        <f>SUM(C33:E33)</f>
        <v>3</v>
      </c>
      <c r="G33" s="187" t="s">
        <v>82</v>
      </c>
      <c r="H33" s="188">
        <v>21</v>
      </c>
      <c r="I33" s="188">
        <v>28</v>
      </c>
      <c r="J33" s="188">
        <v>0</v>
      </c>
      <c r="K33" s="188">
        <v>0</v>
      </c>
      <c r="L33" s="193">
        <v>675</v>
      </c>
      <c r="M33" s="188">
        <v>1825</v>
      </c>
      <c r="N33" s="188">
        <f t="shared" si="1"/>
        <v>696</v>
      </c>
      <c r="O33" s="188">
        <f t="shared" si="1"/>
        <v>1853</v>
      </c>
      <c r="P33" s="188">
        <f>SUM(H33:M33)</f>
        <v>2549</v>
      </c>
      <c r="Q33" s="152"/>
      <c r="R33" s="152"/>
    </row>
    <row r="34" spans="1:18" ht="20.100000000000001" customHeight="1" x14ac:dyDescent="0.2">
      <c r="A34" s="187" t="s">
        <v>83</v>
      </c>
      <c r="B34" s="187" t="s">
        <v>23</v>
      </c>
      <c r="C34" s="192">
        <v>106</v>
      </c>
      <c r="D34" s="193">
        <v>59</v>
      </c>
      <c r="E34" s="188">
        <v>53</v>
      </c>
      <c r="F34" s="188">
        <f>SUM(C34:E34)</f>
        <v>218</v>
      </c>
      <c r="G34" s="187" t="s">
        <v>82</v>
      </c>
      <c r="H34" s="190">
        <v>84</v>
      </c>
      <c r="I34" s="189">
        <v>100</v>
      </c>
      <c r="J34" s="192">
        <v>67</v>
      </c>
      <c r="K34" s="193">
        <v>47</v>
      </c>
      <c r="L34" s="193">
        <v>57</v>
      </c>
      <c r="M34" s="193">
        <v>42</v>
      </c>
      <c r="N34" s="193">
        <f t="shared" si="1"/>
        <v>208</v>
      </c>
      <c r="O34" s="193">
        <f t="shared" si="1"/>
        <v>189</v>
      </c>
      <c r="P34" s="188">
        <f>SUM(H34:M34)</f>
        <v>397</v>
      </c>
      <c r="Q34" s="152"/>
      <c r="R34" s="152"/>
    </row>
    <row r="35" spans="1:18" ht="20.100000000000001" customHeight="1" x14ac:dyDescent="0.2">
      <c r="A35" s="187" t="s">
        <v>84</v>
      </c>
      <c r="B35" s="187" t="s">
        <v>23</v>
      </c>
      <c r="C35" s="188">
        <v>1</v>
      </c>
      <c r="D35" s="188">
        <v>1</v>
      </c>
      <c r="E35" s="188">
        <v>6</v>
      </c>
      <c r="F35" s="188">
        <f>SUM(C35:E35)</f>
        <v>8</v>
      </c>
      <c r="G35" s="187" t="s">
        <v>82</v>
      </c>
      <c r="H35" s="188">
        <v>14</v>
      </c>
      <c r="I35" s="188">
        <v>4</v>
      </c>
      <c r="J35" s="188">
        <v>7</v>
      </c>
      <c r="K35" s="188">
        <v>10</v>
      </c>
      <c r="L35" s="193">
        <v>29</v>
      </c>
      <c r="M35" s="188">
        <v>22</v>
      </c>
      <c r="N35" s="188">
        <f t="shared" si="1"/>
        <v>50</v>
      </c>
      <c r="O35" s="188">
        <f t="shared" si="1"/>
        <v>36</v>
      </c>
      <c r="P35" s="188">
        <f>SUM(H35:M35)</f>
        <v>86</v>
      </c>
      <c r="Q35" s="152"/>
      <c r="R35" s="152"/>
    </row>
    <row r="36" spans="1:18" ht="20.100000000000001" customHeight="1" x14ac:dyDescent="0.2">
      <c r="A36" s="184" t="s">
        <v>85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52"/>
      <c r="R36" s="152"/>
    </row>
    <row r="37" spans="1:18" ht="20.100000000000001" customHeight="1" x14ac:dyDescent="0.2">
      <c r="A37" s="185" t="s">
        <v>8</v>
      </c>
      <c r="B37" s="185" t="s">
        <v>9</v>
      </c>
      <c r="C37" s="185" t="s">
        <v>10</v>
      </c>
      <c r="D37" s="183"/>
      <c r="E37" s="183"/>
      <c r="F37" s="183"/>
      <c r="G37" s="185" t="s">
        <v>11</v>
      </c>
      <c r="H37" s="185" t="s">
        <v>12</v>
      </c>
      <c r="I37" s="183"/>
      <c r="J37" s="183"/>
      <c r="K37" s="183"/>
      <c r="L37" s="183"/>
      <c r="M37" s="183"/>
      <c r="N37" s="183"/>
      <c r="O37" s="183"/>
      <c r="P37" s="183"/>
      <c r="Q37" s="152"/>
      <c r="R37" s="152"/>
    </row>
    <row r="38" spans="1:18" ht="20.100000000000001" customHeight="1" x14ac:dyDescent="0.2">
      <c r="A38" s="183"/>
      <c r="B38" s="183"/>
      <c r="C38" s="185" t="s">
        <v>263</v>
      </c>
      <c r="D38" s="185" t="s">
        <v>264</v>
      </c>
      <c r="E38" s="185" t="s">
        <v>265</v>
      </c>
      <c r="F38" s="185" t="s">
        <v>266</v>
      </c>
      <c r="G38" s="183"/>
      <c r="H38" s="185" t="s">
        <v>263</v>
      </c>
      <c r="I38" s="183"/>
      <c r="J38" s="185" t="s">
        <v>264</v>
      </c>
      <c r="K38" s="183"/>
      <c r="L38" s="185" t="s">
        <v>265</v>
      </c>
      <c r="M38" s="183"/>
      <c r="N38" s="185" t="s">
        <v>17</v>
      </c>
      <c r="O38" s="185" t="s">
        <v>18</v>
      </c>
      <c r="P38" s="185" t="s">
        <v>266</v>
      </c>
      <c r="Q38" s="152"/>
      <c r="R38" s="152"/>
    </row>
    <row r="39" spans="1:18" ht="20.100000000000001" customHeight="1" x14ac:dyDescent="0.2">
      <c r="A39" s="183"/>
      <c r="B39" s="183"/>
      <c r="C39" s="183"/>
      <c r="D39" s="183"/>
      <c r="E39" s="183"/>
      <c r="F39" s="183"/>
      <c r="G39" s="183"/>
      <c r="H39" s="186" t="s">
        <v>19</v>
      </c>
      <c r="I39" s="186" t="s">
        <v>20</v>
      </c>
      <c r="J39" s="186" t="s">
        <v>19</v>
      </c>
      <c r="K39" s="186" t="s">
        <v>20</v>
      </c>
      <c r="L39" s="186" t="s">
        <v>19</v>
      </c>
      <c r="M39" s="186" t="s">
        <v>20</v>
      </c>
      <c r="N39" s="183"/>
      <c r="O39" s="183"/>
      <c r="P39" s="183"/>
      <c r="Q39" s="152"/>
      <c r="R39" s="152"/>
    </row>
    <row r="40" spans="1:18" ht="20.100000000000001" customHeight="1" x14ac:dyDescent="0.2">
      <c r="A40" s="179" t="s">
        <v>86</v>
      </c>
      <c r="B40" s="187" t="s">
        <v>36</v>
      </c>
      <c r="C40" s="179">
        <v>5</v>
      </c>
      <c r="D40" s="179">
        <v>0</v>
      </c>
      <c r="E40" s="179">
        <v>0</v>
      </c>
      <c r="F40" s="179">
        <f>SUM(C40:E40)</f>
        <v>5</v>
      </c>
      <c r="G40" s="187" t="s">
        <v>79</v>
      </c>
      <c r="H40" s="187">
        <v>32</v>
      </c>
      <c r="I40" s="179">
        <v>211</v>
      </c>
      <c r="J40" s="179">
        <v>0</v>
      </c>
      <c r="K40" s="187">
        <v>0</v>
      </c>
      <c r="L40" s="193">
        <v>0</v>
      </c>
      <c r="M40" s="193">
        <v>0</v>
      </c>
      <c r="N40" s="193">
        <f t="shared" ref="N40:O44" si="2">SUM(H40,J40,L40)</f>
        <v>32</v>
      </c>
      <c r="O40" s="193">
        <f t="shared" si="2"/>
        <v>211</v>
      </c>
      <c r="P40" s="179">
        <f>SUM(H40:M40)</f>
        <v>243</v>
      </c>
      <c r="Q40" s="152"/>
      <c r="R40" s="152"/>
    </row>
    <row r="41" spans="1:18" ht="20.100000000000001" customHeight="1" x14ac:dyDescent="0.2">
      <c r="A41" s="179" t="s">
        <v>67</v>
      </c>
      <c r="B41" s="187" t="s">
        <v>36</v>
      </c>
      <c r="C41" s="179">
        <v>17</v>
      </c>
      <c r="D41" s="193">
        <v>16</v>
      </c>
      <c r="E41" s="193">
        <v>3</v>
      </c>
      <c r="F41" s="193">
        <f>SUM(C41:E41)</f>
        <v>36</v>
      </c>
      <c r="G41" s="187" t="s">
        <v>79</v>
      </c>
      <c r="H41" s="187">
        <v>96</v>
      </c>
      <c r="I41" s="193">
        <v>465</v>
      </c>
      <c r="J41" s="187">
        <v>144</v>
      </c>
      <c r="K41" s="187">
        <v>619</v>
      </c>
      <c r="L41" s="193">
        <v>1</v>
      </c>
      <c r="M41" s="193">
        <v>79</v>
      </c>
      <c r="N41" s="193">
        <f t="shared" si="2"/>
        <v>241</v>
      </c>
      <c r="O41" s="193">
        <f t="shared" si="2"/>
        <v>1163</v>
      </c>
      <c r="P41" s="179">
        <f>SUM(H41:M41)</f>
        <v>1404</v>
      </c>
      <c r="Q41" s="152"/>
      <c r="R41" s="152"/>
    </row>
    <row r="42" spans="1:18" ht="20.100000000000001" customHeight="1" x14ac:dyDescent="0.2">
      <c r="A42" s="179" t="s">
        <v>87</v>
      </c>
      <c r="B42" s="187" t="s">
        <v>36</v>
      </c>
      <c r="C42" s="179">
        <v>4</v>
      </c>
      <c r="D42" s="193">
        <v>0</v>
      </c>
      <c r="E42" s="193">
        <v>1</v>
      </c>
      <c r="F42" s="193">
        <f>SUM(C42:E42)</f>
        <v>5</v>
      </c>
      <c r="G42" s="187" t="s">
        <v>79</v>
      </c>
      <c r="H42" s="187">
        <v>25</v>
      </c>
      <c r="I42" s="193">
        <v>110</v>
      </c>
      <c r="J42" s="193">
        <v>0</v>
      </c>
      <c r="K42" s="193">
        <v>0</v>
      </c>
      <c r="L42" s="193">
        <v>8</v>
      </c>
      <c r="M42" s="193">
        <v>35</v>
      </c>
      <c r="N42" s="193">
        <f t="shared" si="2"/>
        <v>33</v>
      </c>
      <c r="O42" s="193">
        <f t="shared" si="2"/>
        <v>145</v>
      </c>
      <c r="P42" s="179">
        <f>SUM(H42:M42)</f>
        <v>178</v>
      </c>
      <c r="Q42" s="152"/>
      <c r="R42" s="152"/>
    </row>
    <row r="43" spans="1:18" ht="20.100000000000001" customHeight="1" x14ac:dyDescent="0.2">
      <c r="A43" s="179" t="s">
        <v>88</v>
      </c>
      <c r="B43" s="187" t="s">
        <v>36</v>
      </c>
      <c r="C43" s="193">
        <v>1</v>
      </c>
      <c r="D43" s="193">
        <v>0</v>
      </c>
      <c r="E43" s="193">
        <v>1</v>
      </c>
      <c r="F43" s="193">
        <f>SUM(C43:E43)</f>
        <v>2</v>
      </c>
      <c r="G43" s="187" t="s">
        <v>79</v>
      </c>
      <c r="H43" s="188">
        <v>2</v>
      </c>
      <c r="I43" s="188">
        <v>6</v>
      </c>
      <c r="J43" s="193">
        <v>0</v>
      </c>
      <c r="K43" s="193">
        <v>0</v>
      </c>
      <c r="L43" s="193">
        <v>0</v>
      </c>
      <c r="M43" s="193">
        <v>19</v>
      </c>
      <c r="N43" s="193">
        <f t="shared" si="2"/>
        <v>2</v>
      </c>
      <c r="O43" s="193">
        <f t="shared" si="2"/>
        <v>25</v>
      </c>
      <c r="P43" s="194">
        <f>SUM(H43:M43)</f>
        <v>27</v>
      </c>
      <c r="Q43" s="152"/>
      <c r="R43" s="152"/>
    </row>
    <row r="44" spans="1:18" ht="20.100000000000001" customHeight="1" x14ac:dyDescent="0.2">
      <c r="A44" s="179" t="s">
        <v>89</v>
      </c>
      <c r="B44" s="187" t="s">
        <v>36</v>
      </c>
      <c r="C44" s="193">
        <v>0</v>
      </c>
      <c r="D44" s="193">
        <v>0</v>
      </c>
      <c r="E44" s="193">
        <v>1</v>
      </c>
      <c r="F44" s="193">
        <f>SUM(C44:E44)</f>
        <v>1</v>
      </c>
      <c r="G44" s="187" t="s">
        <v>79</v>
      </c>
      <c r="H44" s="188">
        <v>0</v>
      </c>
      <c r="I44" s="188">
        <v>0</v>
      </c>
      <c r="J44" s="193">
        <v>0</v>
      </c>
      <c r="K44" s="193">
        <v>0</v>
      </c>
      <c r="L44" s="193">
        <v>0</v>
      </c>
      <c r="M44" s="193">
        <v>50</v>
      </c>
      <c r="N44" s="193">
        <f t="shared" si="2"/>
        <v>0</v>
      </c>
      <c r="O44" s="193">
        <f t="shared" si="2"/>
        <v>50</v>
      </c>
      <c r="P44" s="194">
        <f>SUM(H44:M44)</f>
        <v>50</v>
      </c>
      <c r="Q44" s="152"/>
      <c r="R44" s="152"/>
    </row>
    <row r="45" spans="1:18" ht="20.100000000000001" customHeight="1" x14ac:dyDescent="0.2">
      <c r="A45" s="184" t="s">
        <v>90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52"/>
      <c r="R45" s="152"/>
    </row>
    <row r="46" spans="1:18" ht="20.100000000000001" customHeight="1" x14ac:dyDescent="0.2">
      <c r="A46" s="185" t="s">
        <v>8</v>
      </c>
      <c r="B46" s="185" t="s">
        <v>9</v>
      </c>
      <c r="C46" s="185" t="s">
        <v>10</v>
      </c>
      <c r="D46" s="183"/>
      <c r="E46" s="183"/>
      <c r="F46" s="183"/>
      <c r="G46" s="185" t="s">
        <v>11</v>
      </c>
      <c r="H46" s="185" t="s">
        <v>12</v>
      </c>
      <c r="I46" s="183"/>
      <c r="J46" s="183"/>
      <c r="K46" s="183"/>
      <c r="L46" s="183"/>
      <c r="M46" s="183"/>
      <c r="N46" s="183"/>
      <c r="O46" s="183"/>
      <c r="P46" s="183"/>
      <c r="Q46" s="152"/>
      <c r="R46" s="152"/>
    </row>
    <row r="47" spans="1:18" ht="20.100000000000001" customHeight="1" x14ac:dyDescent="0.2">
      <c r="A47" s="183"/>
      <c r="B47" s="183"/>
      <c r="C47" s="185" t="s">
        <v>263</v>
      </c>
      <c r="D47" s="185" t="s">
        <v>264</v>
      </c>
      <c r="E47" s="185" t="s">
        <v>265</v>
      </c>
      <c r="F47" s="185" t="s">
        <v>271</v>
      </c>
      <c r="G47" s="183"/>
      <c r="H47" s="185" t="s">
        <v>263</v>
      </c>
      <c r="I47" s="183"/>
      <c r="J47" s="185" t="s">
        <v>264</v>
      </c>
      <c r="K47" s="183"/>
      <c r="L47" s="185" t="s">
        <v>265</v>
      </c>
      <c r="M47" s="183"/>
      <c r="N47" s="185" t="s">
        <v>17</v>
      </c>
      <c r="O47" s="185" t="s">
        <v>18</v>
      </c>
      <c r="P47" s="185" t="s">
        <v>266</v>
      </c>
      <c r="Q47" s="152"/>
      <c r="R47" s="152"/>
    </row>
    <row r="48" spans="1:18" ht="20.100000000000001" customHeight="1" x14ac:dyDescent="0.2">
      <c r="A48" s="183"/>
      <c r="B48" s="183"/>
      <c r="C48" s="183"/>
      <c r="D48" s="183"/>
      <c r="E48" s="183"/>
      <c r="F48" s="183"/>
      <c r="G48" s="183"/>
      <c r="H48" s="186" t="s">
        <v>19</v>
      </c>
      <c r="I48" s="186" t="s">
        <v>20</v>
      </c>
      <c r="J48" s="186" t="s">
        <v>19</v>
      </c>
      <c r="K48" s="186" t="s">
        <v>20</v>
      </c>
      <c r="L48" s="186" t="s">
        <v>19</v>
      </c>
      <c r="M48" s="186" t="s">
        <v>20</v>
      </c>
      <c r="N48" s="183"/>
      <c r="O48" s="183"/>
      <c r="P48" s="183"/>
      <c r="Q48" s="152"/>
      <c r="R48" s="152"/>
    </row>
    <row r="49" spans="1:18" ht="20.100000000000001" customHeight="1" x14ac:dyDescent="0.2">
      <c r="A49" s="187" t="s">
        <v>91</v>
      </c>
      <c r="B49" s="187" t="s">
        <v>92</v>
      </c>
      <c r="C49" s="188">
        <v>10</v>
      </c>
      <c r="D49" s="188">
        <v>0</v>
      </c>
      <c r="E49" s="188">
        <v>0</v>
      </c>
      <c r="F49" s="188">
        <f>SUM(C49:E49)</f>
        <v>10</v>
      </c>
      <c r="G49" s="195" t="s">
        <v>23</v>
      </c>
      <c r="H49" s="188">
        <v>3</v>
      </c>
      <c r="I49" s="188">
        <v>2</v>
      </c>
      <c r="J49" s="188">
        <v>0</v>
      </c>
      <c r="K49" s="188">
        <v>0</v>
      </c>
      <c r="L49" s="188">
        <v>0</v>
      </c>
      <c r="M49" s="188">
        <v>0</v>
      </c>
      <c r="N49" s="188">
        <f t="shared" ref="N49:O52" si="3">SUM(H49,J49,L49)</f>
        <v>3</v>
      </c>
      <c r="O49" s="188">
        <f t="shared" si="3"/>
        <v>2</v>
      </c>
      <c r="P49" s="188">
        <f>SUM(H49:M49)</f>
        <v>5</v>
      </c>
      <c r="Q49" s="152"/>
      <c r="R49" s="152"/>
    </row>
    <row r="50" spans="1:18" ht="20.100000000000001" customHeight="1" x14ac:dyDescent="0.2">
      <c r="A50" s="187" t="s">
        <v>93</v>
      </c>
      <c r="B50" s="187" t="s">
        <v>94</v>
      </c>
      <c r="C50" s="188">
        <v>7</v>
      </c>
      <c r="D50" s="188">
        <v>0</v>
      </c>
      <c r="E50" s="188">
        <v>0</v>
      </c>
      <c r="F50" s="188">
        <f>SUM(C50:E50)</f>
        <v>7</v>
      </c>
      <c r="G50" s="183"/>
      <c r="H50" s="179">
        <v>3</v>
      </c>
      <c r="I50" s="179">
        <v>2</v>
      </c>
      <c r="J50" s="179">
        <v>0</v>
      </c>
      <c r="K50" s="179">
        <v>0</v>
      </c>
      <c r="L50" s="179">
        <v>0</v>
      </c>
      <c r="M50" s="179">
        <v>0</v>
      </c>
      <c r="N50" s="188">
        <f t="shared" si="3"/>
        <v>3</v>
      </c>
      <c r="O50" s="188">
        <f t="shared" si="3"/>
        <v>2</v>
      </c>
      <c r="P50" s="188">
        <f>SUM(H50:M50)</f>
        <v>5</v>
      </c>
      <c r="Q50" s="152"/>
      <c r="R50" s="152"/>
    </row>
    <row r="51" spans="1:18" ht="20.100000000000001" customHeight="1" x14ac:dyDescent="0.2">
      <c r="A51" s="187" t="s">
        <v>67</v>
      </c>
      <c r="B51" s="187" t="s">
        <v>36</v>
      </c>
      <c r="C51" s="188">
        <v>9</v>
      </c>
      <c r="D51" s="188">
        <v>0</v>
      </c>
      <c r="E51" s="188">
        <v>0</v>
      </c>
      <c r="F51" s="188">
        <f>SUM(C51:E51)</f>
        <v>9</v>
      </c>
      <c r="G51" s="183"/>
      <c r="H51" s="179">
        <v>3</v>
      </c>
      <c r="I51" s="179">
        <v>2</v>
      </c>
      <c r="J51" s="179">
        <v>0</v>
      </c>
      <c r="K51" s="179">
        <v>0</v>
      </c>
      <c r="L51" s="179">
        <v>0</v>
      </c>
      <c r="M51" s="179">
        <v>0</v>
      </c>
      <c r="N51" s="188">
        <f t="shared" si="3"/>
        <v>3</v>
      </c>
      <c r="O51" s="188">
        <f t="shared" si="3"/>
        <v>2</v>
      </c>
      <c r="P51" s="188">
        <f>SUM(H51:M51)</f>
        <v>5</v>
      </c>
      <c r="Q51" s="152"/>
      <c r="R51" s="152"/>
    </row>
    <row r="52" spans="1:18" ht="20.100000000000001" customHeight="1" x14ac:dyDescent="0.2">
      <c r="A52" s="187" t="s">
        <v>95</v>
      </c>
      <c r="B52" s="187" t="s">
        <v>94</v>
      </c>
      <c r="C52" s="188">
        <v>35</v>
      </c>
      <c r="D52" s="188"/>
      <c r="E52" s="188"/>
      <c r="F52" s="188">
        <f>SUM(C52:E52)</f>
        <v>35</v>
      </c>
      <c r="G52" s="183"/>
      <c r="H52" s="179">
        <v>35</v>
      </c>
      <c r="I52" s="179">
        <v>3</v>
      </c>
      <c r="J52" s="179"/>
      <c r="K52" s="179"/>
      <c r="L52" s="179"/>
      <c r="M52" s="179"/>
      <c r="N52" s="188">
        <f t="shared" si="3"/>
        <v>35</v>
      </c>
      <c r="O52" s="188">
        <f t="shared" si="3"/>
        <v>3</v>
      </c>
      <c r="P52" s="188">
        <f>SUM(H52:M52)</f>
        <v>38</v>
      </c>
      <c r="Q52" s="152"/>
      <c r="R52" s="152"/>
    </row>
    <row r="53" spans="1:18" ht="20.100000000000001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</row>
    <row r="54" spans="1:18" ht="20.100000000000001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</row>
    <row r="55" spans="1:18" ht="20.100000000000001" customHeight="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</row>
    <row r="56" spans="1:18" ht="20.100000000000001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</row>
    <row r="57" spans="1:18" ht="20.100000000000001" customHeight="1" x14ac:dyDescent="0.2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</row>
    <row r="58" spans="1:18" ht="20.100000000000001" customHeight="1" x14ac:dyDescent="0.2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</row>
    <row r="59" spans="1:18" ht="20.100000000000001" customHeight="1" x14ac:dyDescent="0.2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</row>
    <row r="60" spans="1:18" ht="20.100000000000001" customHeight="1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</row>
    <row r="61" spans="1:18" ht="20.100000000000001" customHeight="1" x14ac:dyDescent="0.2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</row>
    <row r="62" spans="1:18" ht="20.100000000000001" customHeight="1" x14ac:dyDescent="0.2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</row>
    <row r="63" spans="1:18" ht="20.100000000000001" customHeight="1" x14ac:dyDescent="0.2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</row>
    <row r="64" spans="1:18" ht="20.100000000000001" customHeight="1" x14ac:dyDescent="0.2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</row>
    <row r="65" spans="1:18" ht="20.100000000000001" customHeight="1" x14ac:dyDescent="0.2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</row>
    <row r="66" spans="1:18" ht="20.100000000000001" customHeight="1" x14ac:dyDescent="0.2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</row>
    <row r="67" spans="1:18" ht="20.100000000000001" customHeight="1" x14ac:dyDescent="0.2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</row>
    <row r="68" spans="1:18" ht="20.100000000000001" customHeight="1" x14ac:dyDescent="0.2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</row>
    <row r="69" spans="1:18" ht="20.100000000000001" customHeight="1" x14ac:dyDescent="0.2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</row>
    <row r="70" spans="1:18" ht="20.100000000000001" customHeight="1" x14ac:dyDescent="0.2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</row>
    <row r="71" spans="1:18" ht="20.100000000000001" customHeight="1" x14ac:dyDescent="0.2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</row>
    <row r="72" spans="1:18" ht="20.100000000000001" customHeight="1" x14ac:dyDescent="0.2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</row>
    <row r="73" spans="1:18" ht="20.100000000000001" customHeight="1" x14ac:dyDescent="0.2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</row>
    <row r="74" spans="1:18" ht="20.100000000000001" customHeight="1" x14ac:dyDescent="0.2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</row>
    <row r="75" spans="1:18" ht="20.100000000000001" customHeight="1" x14ac:dyDescent="0.2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</row>
    <row r="76" spans="1:18" ht="20.100000000000001" customHeight="1" x14ac:dyDescent="0.2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</row>
    <row r="77" spans="1:18" ht="20.100000000000001" customHeight="1" x14ac:dyDescent="0.2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</row>
    <row r="78" spans="1:18" ht="20.100000000000001" customHeight="1" x14ac:dyDescent="0.2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</row>
    <row r="79" spans="1:18" ht="20.100000000000001" customHeight="1" x14ac:dyDescent="0.2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</row>
    <row r="80" spans="1:18" ht="20.100000000000001" customHeight="1" x14ac:dyDescent="0.2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</row>
    <row r="81" spans="1:18" ht="20.100000000000001" customHeight="1" x14ac:dyDescent="0.2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</row>
    <row r="82" spans="1:18" ht="20.100000000000001" customHeight="1" x14ac:dyDescent="0.2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</row>
    <row r="83" spans="1:18" ht="20.100000000000001" customHeight="1" x14ac:dyDescent="0.2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</row>
    <row r="84" spans="1:18" ht="20.100000000000001" customHeight="1" x14ac:dyDescent="0.2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</row>
    <row r="85" spans="1:18" ht="20.100000000000001" customHeight="1" x14ac:dyDescent="0.2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</row>
    <row r="86" spans="1:18" ht="20.100000000000001" customHeight="1" x14ac:dyDescent="0.2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</row>
    <row r="87" spans="1:18" ht="20.100000000000001" customHeight="1" x14ac:dyDescent="0.2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</row>
    <row r="88" spans="1:18" ht="20.100000000000001" customHeight="1" x14ac:dyDescent="0.2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</row>
    <row r="89" spans="1:18" ht="20.100000000000001" customHeight="1" x14ac:dyDescent="0.2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</row>
    <row r="90" spans="1:18" ht="20.100000000000001" customHeight="1" x14ac:dyDescent="0.2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</row>
    <row r="91" spans="1:18" ht="20.100000000000001" customHeight="1" x14ac:dyDescent="0.2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</row>
    <row r="92" spans="1:18" ht="20.100000000000001" customHeight="1" x14ac:dyDescent="0.2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</row>
    <row r="93" spans="1:18" ht="20.100000000000001" customHeight="1" x14ac:dyDescent="0.2">
      <c r="A93" s="152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</row>
    <row r="94" spans="1:18" ht="20.100000000000001" customHeight="1" x14ac:dyDescent="0.2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</row>
    <row r="95" spans="1:18" ht="20.100000000000001" customHeight="1" x14ac:dyDescent="0.2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</row>
    <row r="96" spans="1:18" ht="20.100000000000001" customHeight="1" x14ac:dyDescent="0.2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</row>
    <row r="97" spans="1:18" ht="20.100000000000001" customHeight="1" x14ac:dyDescent="0.2">
      <c r="A97" s="152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</row>
    <row r="98" spans="1:18" ht="20.100000000000001" customHeight="1" x14ac:dyDescent="0.2">
      <c r="A98" s="152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</row>
    <row r="99" spans="1:18" ht="20.100000000000001" customHeight="1" x14ac:dyDescent="0.2">
      <c r="A99" s="152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</row>
    <row r="100" spans="1:18" ht="20.100000000000001" customHeight="1" x14ac:dyDescent="0.2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</row>
  </sheetData>
  <mergeCells count="91">
    <mergeCell ref="F22:F23"/>
    <mergeCell ref="H22:I22"/>
    <mergeCell ref="A20:P20"/>
    <mergeCell ref="C21:F21"/>
    <mergeCell ref="G21:G23"/>
    <mergeCell ref="H21:P21"/>
    <mergeCell ref="E22:E23"/>
    <mergeCell ref="O22:O23"/>
    <mergeCell ref="P22:P23"/>
    <mergeCell ref="N22:N23"/>
    <mergeCell ref="J22:K22"/>
    <mergeCell ref="L22:M22"/>
    <mergeCell ref="A21:A23"/>
    <mergeCell ref="B21:B23"/>
    <mergeCell ref="C22:C23"/>
    <mergeCell ref="D22:D23"/>
    <mergeCell ref="A27:P27"/>
    <mergeCell ref="C28:F28"/>
    <mergeCell ref="G28:G30"/>
    <mergeCell ref="D29:D30"/>
    <mergeCell ref="E29:E30"/>
    <mergeCell ref="F29:F30"/>
    <mergeCell ref="B28:B30"/>
    <mergeCell ref="C29:C30"/>
    <mergeCell ref="A28:A30"/>
    <mergeCell ref="H28:P28"/>
    <mergeCell ref="P29:P30"/>
    <mergeCell ref="H29:I29"/>
    <mergeCell ref="J29:K29"/>
    <mergeCell ref="L29:M29"/>
    <mergeCell ref="N29:N30"/>
    <mergeCell ref="O29:O30"/>
    <mergeCell ref="G37:G39"/>
    <mergeCell ref="C38:C39"/>
    <mergeCell ref="D38:D39"/>
    <mergeCell ref="P38:P39"/>
    <mergeCell ref="O38:O39"/>
    <mergeCell ref="G49:G52"/>
    <mergeCell ref="P47:P48"/>
    <mergeCell ref="E38:E39"/>
    <mergeCell ref="F38:F39"/>
    <mergeCell ref="A45:P45"/>
    <mergeCell ref="A46:A48"/>
    <mergeCell ref="B46:B48"/>
    <mergeCell ref="C46:F46"/>
    <mergeCell ref="G46:G48"/>
    <mergeCell ref="H46:P46"/>
    <mergeCell ref="E47:E48"/>
    <mergeCell ref="F47:F48"/>
    <mergeCell ref="H47:I47"/>
    <mergeCell ref="J47:K47"/>
    <mergeCell ref="L47:M47"/>
    <mergeCell ref="C47:C48"/>
    <mergeCell ref="A10:P10"/>
    <mergeCell ref="A11:P11"/>
    <mergeCell ref="A12:A14"/>
    <mergeCell ref="B12:B14"/>
    <mergeCell ref="N47:N48"/>
    <mergeCell ref="O47:O48"/>
    <mergeCell ref="D47:D48"/>
    <mergeCell ref="A36:P36"/>
    <mergeCell ref="H37:P37"/>
    <mergeCell ref="H38:I38"/>
    <mergeCell ref="J38:K38"/>
    <mergeCell ref="L38:M38"/>
    <mergeCell ref="N38:N39"/>
    <mergeCell ref="A37:A39"/>
    <mergeCell ref="B37:B39"/>
    <mergeCell ref="C37:F37"/>
    <mergeCell ref="B9:I9"/>
    <mergeCell ref="J9:P9"/>
    <mergeCell ref="A2:A9"/>
    <mergeCell ref="B2:P3"/>
    <mergeCell ref="B4:P4"/>
    <mergeCell ref="B5:P5"/>
    <mergeCell ref="B6:P7"/>
    <mergeCell ref="B8:I8"/>
    <mergeCell ref="J8:P8"/>
    <mergeCell ref="C12:F12"/>
    <mergeCell ref="G12:G14"/>
    <mergeCell ref="H12:P12"/>
    <mergeCell ref="C13:C14"/>
    <mergeCell ref="D13:D14"/>
    <mergeCell ref="E13:E14"/>
    <mergeCell ref="N13:N14"/>
    <mergeCell ref="F13:F14"/>
    <mergeCell ref="H13:I13"/>
    <mergeCell ref="J13:K13"/>
    <mergeCell ref="L13:M13"/>
    <mergeCell ref="O13:O14"/>
    <mergeCell ref="P13:P14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rowBreaks count="1" manualBreakCount="1">
    <brk id="26" max="15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3"/>
  <sheetViews>
    <sheetView zoomScaleNormal="100" zoomScaleSheetLayoutView="87" workbookViewId="0">
      <selection activeCell="T7" sqref="T7"/>
    </sheetView>
  </sheetViews>
  <sheetFormatPr baseColWidth="10" defaultColWidth="14.42578125" defaultRowHeight="24" customHeight="1" x14ac:dyDescent="0.2"/>
  <cols>
    <col min="1" max="1" width="33.140625" style="65" customWidth="1"/>
    <col min="2" max="2" width="17.140625" style="65" customWidth="1"/>
    <col min="3" max="3" width="8.7109375" style="65" customWidth="1"/>
    <col min="4" max="4" width="10.28515625" style="65" customWidth="1"/>
    <col min="5" max="5" width="10.7109375" style="65" customWidth="1"/>
    <col min="6" max="6" width="9.140625" style="65" customWidth="1"/>
    <col min="7" max="7" width="10.28515625" style="65" customWidth="1"/>
    <col min="8" max="8" width="6.140625" style="65" customWidth="1"/>
    <col min="9" max="9" width="6.28515625" style="65" customWidth="1"/>
    <col min="10" max="10" width="6" style="65" customWidth="1"/>
    <col min="11" max="11" width="6.28515625" style="65" customWidth="1"/>
    <col min="12" max="13" width="6" style="65" customWidth="1"/>
    <col min="14" max="14" width="6.140625" style="65" customWidth="1"/>
    <col min="15" max="15" width="5.85546875" style="65" customWidth="1"/>
    <col min="16" max="16" width="9.140625" style="65" customWidth="1"/>
    <col min="17" max="17" width="10.5703125" style="65" customWidth="1"/>
    <col min="18" max="21" width="9.28515625" style="65" customWidth="1"/>
    <col min="22" max="16384" width="14.42578125" style="65"/>
  </cols>
  <sheetData>
    <row r="1" spans="1:21" ht="20.100000000000001" customHeight="1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52"/>
      <c r="R1" s="152"/>
      <c r="S1" s="152"/>
      <c r="T1" s="152"/>
      <c r="U1" s="152"/>
    </row>
    <row r="2" spans="1:21" ht="20.100000000000001" customHeight="1" x14ac:dyDescent="0.2">
      <c r="A2" s="202"/>
      <c r="B2" s="202" t="s">
        <v>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81"/>
      <c r="R2" s="181"/>
      <c r="S2" s="152"/>
      <c r="T2" s="152"/>
      <c r="U2" s="152"/>
    </row>
    <row r="3" spans="1:21" ht="20.100000000000001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81"/>
      <c r="R3" s="181"/>
      <c r="S3" s="152"/>
      <c r="T3" s="152"/>
      <c r="U3" s="152"/>
    </row>
    <row r="4" spans="1:21" ht="20.100000000000001" customHeight="1" x14ac:dyDescent="0.25">
      <c r="A4" s="203"/>
      <c r="B4" s="202" t="s">
        <v>96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4"/>
      <c r="R4" s="204"/>
      <c r="S4" s="152"/>
      <c r="T4" s="152"/>
      <c r="U4" s="152"/>
    </row>
    <row r="5" spans="1:21" ht="20.100000000000001" customHeight="1" x14ac:dyDescent="0.25">
      <c r="A5" s="203"/>
      <c r="B5" s="202" t="s">
        <v>2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4"/>
      <c r="R5" s="204"/>
      <c r="S5" s="152"/>
      <c r="T5" s="152"/>
      <c r="U5" s="152"/>
    </row>
    <row r="6" spans="1:21" ht="20.100000000000001" customHeight="1" x14ac:dyDescent="0.2">
      <c r="A6" s="203"/>
      <c r="B6" s="202" t="s">
        <v>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152"/>
      <c r="R6" s="152"/>
      <c r="S6" s="152"/>
      <c r="T6" s="152"/>
      <c r="U6" s="152"/>
    </row>
    <row r="7" spans="1:21" ht="20.100000000000001" customHeight="1" x14ac:dyDescent="0.2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152"/>
      <c r="R7" s="152"/>
      <c r="S7" s="152"/>
      <c r="T7" s="152"/>
      <c r="U7" s="152"/>
    </row>
    <row r="8" spans="1:21" ht="20.100000000000001" customHeight="1" x14ac:dyDescent="0.25">
      <c r="A8" s="203"/>
      <c r="B8" s="202" t="s">
        <v>4</v>
      </c>
      <c r="C8" s="203"/>
      <c r="D8" s="203"/>
      <c r="E8" s="203"/>
      <c r="F8" s="203"/>
      <c r="G8" s="203"/>
      <c r="H8" s="203"/>
      <c r="I8" s="203"/>
      <c r="J8" s="202" t="s">
        <v>5</v>
      </c>
      <c r="K8" s="203"/>
      <c r="L8" s="203"/>
      <c r="M8" s="203"/>
      <c r="N8" s="203"/>
      <c r="O8" s="203"/>
      <c r="P8" s="203"/>
      <c r="Q8" s="152"/>
      <c r="R8" s="152"/>
      <c r="S8" s="152"/>
      <c r="T8" s="152"/>
      <c r="U8" s="152"/>
    </row>
    <row r="9" spans="1:21" ht="20.100000000000001" customHeight="1" x14ac:dyDescent="0.25">
      <c r="A9" s="203"/>
      <c r="B9" s="202" t="s">
        <v>6</v>
      </c>
      <c r="C9" s="203"/>
      <c r="D9" s="203"/>
      <c r="E9" s="203"/>
      <c r="F9" s="203"/>
      <c r="G9" s="203"/>
      <c r="H9" s="203"/>
      <c r="I9" s="203"/>
      <c r="J9" s="180" t="s">
        <v>262</v>
      </c>
      <c r="K9" s="203"/>
      <c r="L9" s="203"/>
      <c r="M9" s="203"/>
      <c r="N9" s="203"/>
      <c r="O9" s="203"/>
      <c r="P9" s="203"/>
      <c r="Q9" s="152"/>
      <c r="R9" s="152"/>
      <c r="S9" s="152"/>
      <c r="T9" s="152"/>
      <c r="U9" s="152"/>
    </row>
    <row r="10" spans="1:21" ht="20.100000000000001" customHeight="1" x14ac:dyDescent="0.2">
      <c r="A10" s="205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152"/>
      <c r="R10" s="152"/>
      <c r="S10" s="152"/>
      <c r="T10" s="152"/>
      <c r="U10" s="152"/>
    </row>
    <row r="11" spans="1:21" ht="20.100000000000001" customHeight="1" x14ac:dyDescent="0.2">
      <c r="A11" s="207" t="s">
        <v>97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152"/>
      <c r="R11" s="152"/>
      <c r="S11" s="152"/>
      <c r="T11" s="152"/>
      <c r="U11" s="152"/>
    </row>
    <row r="12" spans="1:21" ht="20.100000000000001" customHeight="1" x14ac:dyDescent="0.2">
      <c r="A12" s="208" t="s">
        <v>8</v>
      </c>
      <c r="B12" s="209" t="s">
        <v>9</v>
      </c>
      <c r="C12" s="208" t="s">
        <v>10</v>
      </c>
      <c r="D12" s="206"/>
      <c r="E12" s="206"/>
      <c r="F12" s="206"/>
      <c r="G12" s="209" t="s">
        <v>275</v>
      </c>
      <c r="H12" s="208" t="s">
        <v>12</v>
      </c>
      <c r="I12" s="206"/>
      <c r="J12" s="206"/>
      <c r="K12" s="206"/>
      <c r="L12" s="206"/>
      <c r="M12" s="206"/>
      <c r="N12" s="206"/>
      <c r="O12" s="206"/>
      <c r="P12" s="206"/>
      <c r="Q12" s="152"/>
      <c r="R12" s="152"/>
      <c r="S12" s="152"/>
      <c r="T12" s="152"/>
      <c r="U12" s="152"/>
    </row>
    <row r="13" spans="1:21" ht="20.100000000000001" customHeight="1" x14ac:dyDescent="0.2">
      <c r="A13" s="206"/>
      <c r="B13" s="206"/>
      <c r="C13" s="209" t="s">
        <v>263</v>
      </c>
      <c r="D13" s="209" t="s">
        <v>264</v>
      </c>
      <c r="E13" s="209" t="s">
        <v>265</v>
      </c>
      <c r="F13" s="209" t="s">
        <v>266</v>
      </c>
      <c r="G13" s="206"/>
      <c r="H13" s="209" t="s">
        <v>263</v>
      </c>
      <c r="I13" s="206"/>
      <c r="J13" s="209" t="s">
        <v>264</v>
      </c>
      <c r="K13" s="206"/>
      <c r="L13" s="209" t="s">
        <v>265</v>
      </c>
      <c r="M13" s="206"/>
      <c r="N13" s="209" t="s">
        <v>98</v>
      </c>
      <c r="O13" s="206"/>
      <c r="P13" s="209" t="s">
        <v>266</v>
      </c>
      <c r="Q13" s="152"/>
      <c r="R13" s="152"/>
      <c r="S13" s="152"/>
      <c r="T13" s="152"/>
      <c r="U13" s="152"/>
    </row>
    <row r="14" spans="1:21" ht="20.100000000000001" customHeight="1" x14ac:dyDescent="0.25">
      <c r="A14" s="206"/>
      <c r="B14" s="206"/>
      <c r="C14" s="206"/>
      <c r="D14" s="206"/>
      <c r="E14" s="206"/>
      <c r="F14" s="206"/>
      <c r="G14" s="206"/>
      <c r="H14" s="210" t="s">
        <v>19</v>
      </c>
      <c r="I14" s="211" t="s">
        <v>20</v>
      </c>
      <c r="J14" s="210" t="s">
        <v>19</v>
      </c>
      <c r="K14" s="211" t="s">
        <v>20</v>
      </c>
      <c r="L14" s="210" t="s">
        <v>19</v>
      </c>
      <c r="M14" s="211" t="s">
        <v>20</v>
      </c>
      <c r="N14" s="206"/>
      <c r="O14" s="206"/>
      <c r="P14" s="206"/>
      <c r="Q14" s="152"/>
      <c r="R14" s="152"/>
      <c r="S14" s="152"/>
      <c r="T14" s="152"/>
      <c r="U14" s="152"/>
    </row>
    <row r="15" spans="1:21" ht="20.100000000000001" customHeight="1" x14ac:dyDescent="0.25">
      <c r="A15" s="201" t="s">
        <v>273</v>
      </c>
      <c r="B15" s="201" t="s">
        <v>99</v>
      </c>
      <c r="C15" s="196">
        <v>30</v>
      </c>
      <c r="D15" s="196">
        <v>45.7</v>
      </c>
      <c r="E15" s="196">
        <v>70</v>
      </c>
      <c r="F15" s="199">
        <f>SUM(C15:E15)</f>
        <v>145.69999999999999</v>
      </c>
      <c r="G15" s="201" t="s">
        <v>100</v>
      </c>
      <c r="H15" s="197">
        <v>1176</v>
      </c>
      <c r="I15" s="198">
        <v>1224</v>
      </c>
      <c r="J15" s="197">
        <v>1791</v>
      </c>
      <c r="K15" s="198">
        <v>1865</v>
      </c>
      <c r="L15" s="197">
        <v>2744</v>
      </c>
      <c r="M15" s="198">
        <v>2856</v>
      </c>
      <c r="N15" s="212">
        <f t="shared" ref="N15:O18" si="0">+H15+J15+L15</f>
        <v>5711</v>
      </c>
      <c r="O15" s="198">
        <f t="shared" si="0"/>
        <v>5945</v>
      </c>
      <c r="P15" s="213">
        <f>N15+O15</f>
        <v>11656</v>
      </c>
      <c r="Q15" s="152"/>
      <c r="R15" s="152"/>
      <c r="S15" s="152"/>
      <c r="T15" s="152"/>
      <c r="U15" s="152"/>
    </row>
    <row r="16" spans="1:21" ht="20.100000000000001" customHeight="1" x14ac:dyDescent="0.25">
      <c r="A16" s="201" t="s">
        <v>274</v>
      </c>
      <c r="B16" s="201" t="s">
        <v>99</v>
      </c>
      <c r="C16" s="214">
        <v>18.89</v>
      </c>
      <c r="D16" s="214">
        <v>166.48</v>
      </c>
      <c r="E16" s="200">
        <v>16</v>
      </c>
      <c r="F16" s="199">
        <f>SUM(C16:E16)</f>
        <v>201.37</v>
      </c>
      <c r="G16" s="201" t="s">
        <v>100</v>
      </c>
      <c r="H16" s="212">
        <v>463</v>
      </c>
      <c r="I16" s="198">
        <v>482</v>
      </c>
      <c r="J16" s="212">
        <v>4079</v>
      </c>
      <c r="K16" s="198">
        <v>4245</v>
      </c>
      <c r="L16" s="212">
        <v>392</v>
      </c>
      <c r="M16" s="198">
        <v>408</v>
      </c>
      <c r="N16" s="212">
        <f t="shared" si="0"/>
        <v>4934</v>
      </c>
      <c r="O16" s="198">
        <f t="shared" si="0"/>
        <v>5135</v>
      </c>
      <c r="P16" s="213">
        <f>N16+O16</f>
        <v>10069</v>
      </c>
      <c r="Q16" s="152"/>
      <c r="R16" s="152"/>
      <c r="S16" s="152"/>
      <c r="T16" s="152"/>
      <c r="U16" s="152"/>
    </row>
    <row r="17" spans="1:21" ht="20.100000000000001" customHeight="1" x14ac:dyDescent="0.2">
      <c r="A17" s="201" t="s">
        <v>279</v>
      </c>
      <c r="B17" s="201" t="s">
        <v>280</v>
      </c>
      <c r="C17" s="214">
        <v>4</v>
      </c>
      <c r="D17" s="214">
        <v>0</v>
      </c>
      <c r="E17" s="200">
        <v>4</v>
      </c>
      <c r="F17" s="199">
        <f>+C17+D17+E17</f>
        <v>8</v>
      </c>
      <c r="G17" s="201" t="s">
        <v>100</v>
      </c>
      <c r="H17" s="200">
        <f>+(C17*38)*0.49</f>
        <v>74.48</v>
      </c>
      <c r="I17" s="215">
        <f>+(C17*38)*0.51</f>
        <v>77.52</v>
      </c>
      <c r="J17" s="200">
        <v>0</v>
      </c>
      <c r="K17" s="215">
        <v>0</v>
      </c>
      <c r="L17" s="200">
        <f>+(E17*38)*0.49</f>
        <v>74.48</v>
      </c>
      <c r="M17" s="215">
        <f>+(E17*38)*0.51</f>
        <v>77.52</v>
      </c>
      <c r="N17" s="200">
        <f t="shared" si="0"/>
        <v>148.96</v>
      </c>
      <c r="O17" s="215">
        <f t="shared" si="0"/>
        <v>155.04</v>
      </c>
      <c r="P17" s="199">
        <f>+N17+O17</f>
        <v>304</v>
      </c>
      <c r="Q17" s="152"/>
      <c r="R17" s="152"/>
      <c r="S17" s="152"/>
      <c r="T17" s="152"/>
      <c r="U17" s="152"/>
    </row>
    <row r="18" spans="1:21" ht="20.100000000000001" customHeight="1" x14ac:dyDescent="0.25">
      <c r="A18" s="201" t="s">
        <v>281</v>
      </c>
      <c r="B18" s="201" t="s">
        <v>36</v>
      </c>
      <c r="C18" s="199"/>
      <c r="D18" s="200"/>
      <c r="E18" s="200"/>
      <c r="F18" s="199">
        <f>SUM(C18:E18)</f>
        <v>0</v>
      </c>
      <c r="G18" s="201" t="s">
        <v>23</v>
      </c>
      <c r="H18" s="212">
        <v>13</v>
      </c>
      <c r="I18" s="198">
        <v>0</v>
      </c>
      <c r="J18" s="212">
        <v>0</v>
      </c>
      <c r="K18" s="198">
        <v>0</v>
      </c>
      <c r="L18" s="212">
        <v>7</v>
      </c>
      <c r="M18" s="198">
        <v>0</v>
      </c>
      <c r="N18" s="212">
        <f t="shared" si="0"/>
        <v>20</v>
      </c>
      <c r="O18" s="198">
        <f t="shared" si="0"/>
        <v>0</v>
      </c>
      <c r="P18" s="216">
        <f>SUM(H18:M18)</f>
        <v>20</v>
      </c>
      <c r="Q18" s="152"/>
      <c r="R18" s="152"/>
      <c r="S18" s="152"/>
      <c r="T18" s="152"/>
      <c r="U18" s="152"/>
    </row>
    <row r="19" spans="1:21" ht="20.100000000000001" customHeight="1" x14ac:dyDescent="0.2">
      <c r="A19" s="207" t="s">
        <v>101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152"/>
      <c r="R19" s="152"/>
      <c r="S19" s="152"/>
      <c r="T19" s="152"/>
      <c r="U19" s="152"/>
    </row>
    <row r="20" spans="1:21" ht="20.100000000000001" customHeight="1" x14ac:dyDescent="0.2">
      <c r="A20" s="208" t="s">
        <v>8</v>
      </c>
      <c r="B20" s="208" t="s">
        <v>9</v>
      </c>
      <c r="C20" s="208" t="s">
        <v>10</v>
      </c>
      <c r="D20" s="206"/>
      <c r="E20" s="206"/>
      <c r="F20" s="206"/>
      <c r="G20" s="209" t="s">
        <v>11</v>
      </c>
      <c r="H20" s="208" t="s">
        <v>12</v>
      </c>
      <c r="I20" s="206"/>
      <c r="J20" s="206"/>
      <c r="K20" s="206"/>
      <c r="L20" s="206"/>
      <c r="M20" s="206"/>
      <c r="N20" s="206"/>
      <c r="O20" s="206"/>
      <c r="P20" s="206"/>
      <c r="Q20" s="152"/>
      <c r="R20" s="152"/>
      <c r="S20" s="152"/>
      <c r="T20" s="152"/>
      <c r="U20" s="152"/>
    </row>
    <row r="21" spans="1:21" ht="20.100000000000001" customHeight="1" x14ac:dyDescent="0.25">
      <c r="A21" s="206"/>
      <c r="B21" s="206"/>
      <c r="C21" s="209" t="s">
        <v>263</v>
      </c>
      <c r="D21" s="209" t="s">
        <v>264</v>
      </c>
      <c r="E21" s="209" t="s">
        <v>265</v>
      </c>
      <c r="F21" s="209" t="s">
        <v>266</v>
      </c>
      <c r="G21" s="206"/>
      <c r="H21" s="217" t="s">
        <v>263</v>
      </c>
      <c r="I21" s="218"/>
      <c r="J21" s="217" t="s">
        <v>264</v>
      </c>
      <c r="K21" s="218"/>
      <c r="L21" s="217" t="s">
        <v>265</v>
      </c>
      <c r="M21" s="218"/>
      <c r="N21" s="217" t="s">
        <v>17</v>
      </c>
      <c r="O21" s="217" t="s">
        <v>18</v>
      </c>
      <c r="P21" s="217" t="s">
        <v>266</v>
      </c>
      <c r="Q21" s="152"/>
      <c r="R21" s="219"/>
      <c r="S21" s="152"/>
      <c r="T21" s="152"/>
      <c r="U21" s="152"/>
    </row>
    <row r="22" spans="1:21" ht="20.100000000000001" customHeight="1" x14ac:dyDescent="0.2">
      <c r="A22" s="206"/>
      <c r="B22" s="206"/>
      <c r="C22" s="206"/>
      <c r="D22" s="206"/>
      <c r="E22" s="206"/>
      <c r="F22" s="206"/>
      <c r="G22" s="206"/>
      <c r="H22" s="220" t="s">
        <v>19</v>
      </c>
      <c r="I22" s="220" t="s">
        <v>20</v>
      </c>
      <c r="J22" s="220" t="s">
        <v>19</v>
      </c>
      <c r="K22" s="220" t="s">
        <v>20</v>
      </c>
      <c r="L22" s="220" t="s">
        <v>19</v>
      </c>
      <c r="M22" s="220" t="s">
        <v>20</v>
      </c>
      <c r="N22" s="218"/>
      <c r="O22" s="218"/>
      <c r="P22" s="218"/>
      <c r="Q22" s="152"/>
      <c r="R22" s="219"/>
      <c r="S22" s="152"/>
      <c r="T22" s="152"/>
      <c r="U22" s="152"/>
    </row>
    <row r="23" spans="1:21" ht="20.100000000000001" customHeight="1" x14ac:dyDescent="0.2">
      <c r="A23" s="201" t="s">
        <v>102</v>
      </c>
      <c r="B23" s="201" t="s">
        <v>36</v>
      </c>
      <c r="C23" s="199">
        <v>99</v>
      </c>
      <c r="D23" s="199">
        <v>81</v>
      </c>
      <c r="E23" s="199">
        <v>120</v>
      </c>
      <c r="F23" s="199">
        <f t="shared" ref="F23:F27" si="1">SUM(C23:E23)</f>
        <v>300</v>
      </c>
      <c r="G23" s="201" t="s">
        <v>103</v>
      </c>
      <c r="H23" s="199">
        <v>99</v>
      </c>
      <c r="I23" s="199">
        <v>0</v>
      </c>
      <c r="J23" s="199">
        <v>81</v>
      </c>
      <c r="K23" s="199">
        <v>0</v>
      </c>
      <c r="L23" s="199">
        <v>120</v>
      </c>
      <c r="M23" s="199"/>
      <c r="N23" s="199">
        <f t="shared" ref="N23:N27" si="2">SUM(H23,J23,L23)</f>
        <v>300</v>
      </c>
      <c r="O23" s="199">
        <f t="shared" ref="O23:O27" si="3">+I23+K23+M23</f>
        <v>0</v>
      </c>
      <c r="P23" s="199">
        <f t="shared" ref="P23:P27" si="4">SUM(H23:M23)</f>
        <v>300</v>
      </c>
      <c r="Q23" s="152"/>
      <c r="R23" s="152"/>
      <c r="S23" s="152"/>
      <c r="T23" s="152"/>
      <c r="U23" s="152"/>
    </row>
    <row r="24" spans="1:21" ht="20.100000000000001" customHeight="1" x14ac:dyDescent="0.2">
      <c r="A24" s="201" t="s">
        <v>104</v>
      </c>
      <c r="B24" s="201" t="s">
        <v>36</v>
      </c>
      <c r="C24" s="199">
        <v>0</v>
      </c>
      <c r="D24" s="199">
        <v>12</v>
      </c>
      <c r="E24" s="199">
        <v>6</v>
      </c>
      <c r="F24" s="199">
        <f t="shared" si="1"/>
        <v>18</v>
      </c>
      <c r="G24" s="201" t="s">
        <v>103</v>
      </c>
      <c r="H24" s="199">
        <v>0</v>
      </c>
      <c r="I24" s="199">
        <v>0</v>
      </c>
      <c r="J24" s="199">
        <v>12</v>
      </c>
      <c r="K24" s="199">
        <v>0</v>
      </c>
      <c r="L24" s="199">
        <v>6</v>
      </c>
      <c r="M24" s="199"/>
      <c r="N24" s="199">
        <f t="shared" si="2"/>
        <v>18</v>
      </c>
      <c r="O24" s="199">
        <f t="shared" si="3"/>
        <v>0</v>
      </c>
      <c r="P24" s="199">
        <f t="shared" si="4"/>
        <v>18</v>
      </c>
      <c r="Q24" s="152"/>
      <c r="R24" s="152"/>
      <c r="S24" s="152"/>
      <c r="T24" s="152"/>
      <c r="U24" s="152"/>
    </row>
    <row r="25" spans="1:21" ht="20.100000000000001" customHeight="1" x14ac:dyDescent="0.2">
      <c r="A25" s="201" t="s">
        <v>67</v>
      </c>
      <c r="B25" s="201" t="s">
        <v>36</v>
      </c>
      <c r="C25" s="199">
        <v>8</v>
      </c>
      <c r="D25" s="199">
        <v>4</v>
      </c>
      <c r="E25" s="199">
        <v>4</v>
      </c>
      <c r="F25" s="199">
        <f t="shared" si="1"/>
        <v>16</v>
      </c>
      <c r="G25" s="201" t="s">
        <v>103</v>
      </c>
      <c r="H25" s="199">
        <v>172</v>
      </c>
      <c r="I25" s="199">
        <v>40</v>
      </c>
      <c r="J25" s="199">
        <v>50</v>
      </c>
      <c r="K25" s="199">
        <v>28</v>
      </c>
      <c r="L25" s="199">
        <v>41</v>
      </c>
      <c r="M25" s="199">
        <v>18</v>
      </c>
      <c r="N25" s="199">
        <f t="shared" si="2"/>
        <v>263</v>
      </c>
      <c r="O25" s="199">
        <f t="shared" si="3"/>
        <v>86</v>
      </c>
      <c r="P25" s="199">
        <f t="shared" si="4"/>
        <v>349</v>
      </c>
      <c r="Q25" s="152"/>
      <c r="R25" s="152"/>
      <c r="S25" s="152"/>
      <c r="T25" s="152"/>
      <c r="U25" s="152"/>
    </row>
    <row r="26" spans="1:21" ht="20.100000000000001" customHeight="1" x14ac:dyDescent="0.2">
      <c r="A26" s="201" t="s">
        <v>105</v>
      </c>
      <c r="B26" s="201" t="s">
        <v>36</v>
      </c>
      <c r="C26" s="199">
        <v>6</v>
      </c>
      <c r="D26" s="199">
        <v>30</v>
      </c>
      <c r="E26" s="199">
        <v>13</v>
      </c>
      <c r="F26" s="199">
        <f t="shared" si="1"/>
        <v>49</v>
      </c>
      <c r="G26" s="201" t="s">
        <v>103</v>
      </c>
      <c r="H26" s="199">
        <v>6</v>
      </c>
      <c r="I26" s="199">
        <v>0</v>
      </c>
      <c r="J26" s="199">
        <v>30</v>
      </c>
      <c r="K26" s="199">
        <v>0</v>
      </c>
      <c r="L26" s="199">
        <v>13</v>
      </c>
      <c r="M26" s="199"/>
      <c r="N26" s="199">
        <f t="shared" si="2"/>
        <v>49</v>
      </c>
      <c r="O26" s="199">
        <f t="shared" si="3"/>
        <v>0</v>
      </c>
      <c r="P26" s="199">
        <f t="shared" si="4"/>
        <v>49</v>
      </c>
      <c r="Q26" s="152"/>
      <c r="R26" s="152"/>
      <c r="S26" s="152"/>
      <c r="T26" s="152"/>
      <c r="U26" s="152"/>
    </row>
    <row r="27" spans="1:21" ht="20.100000000000001" customHeight="1" x14ac:dyDescent="0.2">
      <c r="A27" s="201" t="s">
        <v>106</v>
      </c>
      <c r="B27" s="201" t="s">
        <v>107</v>
      </c>
      <c r="C27" s="199">
        <v>8</v>
      </c>
      <c r="D27" s="199">
        <v>20</v>
      </c>
      <c r="E27" s="199">
        <v>8</v>
      </c>
      <c r="F27" s="199">
        <f t="shared" si="1"/>
        <v>36</v>
      </c>
      <c r="G27" s="201" t="s">
        <v>103</v>
      </c>
      <c r="H27" s="201">
        <v>8</v>
      </c>
      <c r="I27" s="199">
        <v>0</v>
      </c>
      <c r="J27" s="199">
        <v>20</v>
      </c>
      <c r="K27" s="199">
        <v>0</v>
      </c>
      <c r="L27" s="199">
        <v>8</v>
      </c>
      <c r="M27" s="199">
        <v>0</v>
      </c>
      <c r="N27" s="199">
        <f t="shared" si="2"/>
        <v>36</v>
      </c>
      <c r="O27" s="199">
        <f t="shared" si="3"/>
        <v>0</v>
      </c>
      <c r="P27" s="199">
        <f t="shared" si="4"/>
        <v>36</v>
      </c>
      <c r="Q27" s="152"/>
      <c r="R27" s="152" t="s">
        <v>257</v>
      </c>
      <c r="S27" s="152"/>
      <c r="T27" s="152"/>
      <c r="U27" s="152"/>
    </row>
    <row r="28" spans="1:21" ht="20.100000000000001" customHeight="1" x14ac:dyDescent="0.2">
      <c r="A28" s="207" t="s">
        <v>108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152"/>
      <c r="R28" s="152" t="s">
        <v>257</v>
      </c>
      <c r="S28" s="152"/>
      <c r="T28" s="152"/>
      <c r="U28" s="152"/>
    </row>
    <row r="29" spans="1:21" ht="20.100000000000001" customHeight="1" x14ac:dyDescent="0.2">
      <c r="A29" s="217" t="s">
        <v>8</v>
      </c>
      <c r="B29" s="208" t="s">
        <v>9</v>
      </c>
      <c r="C29" s="208" t="s">
        <v>10</v>
      </c>
      <c r="D29" s="206"/>
      <c r="E29" s="206"/>
      <c r="F29" s="206"/>
      <c r="G29" s="217" t="s">
        <v>11</v>
      </c>
      <c r="H29" s="208" t="s">
        <v>12</v>
      </c>
      <c r="I29" s="206"/>
      <c r="J29" s="206"/>
      <c r="K29" s="206"/>
      <c r="L29" s="206"/>
      <c r="M29" s="206"/>
      <c r="N29" s="206"/>
      <c r="O29" s="206"/>
      <c r="P29" s="206"/>
      <c r="Q29" s="152"/>
      <c r="R29" s="152"/>
      <c r="S29" s="152"/>
      <c r="T29" s="152"/>
      <c r="U29" s="152"/>
    </row>
    <row r="30" spans="1:21" ht="20.100000000000001" customHeight="1" x14ac:dyDescent="0.25">
      <c r="A30" s="218"/>
      <c r="B30" s="206"/>
      <c r="C30" s="217" t="s">
        <v>263</v>
      </c>
      <c r="D30" s="217" t="s">
        <v>264</v>
      </c>
      <c r="E30" s="217" t="s">
        <v>265</v>
      </c>
      <c r="F30" s="217" t="s">
        <v>266</v>
      </c>
      <c r="G30" s="218"/>
      <c r="H30" s="217" t="s">
        <v>263</v>
      </c>
      <c r="I30" s="218"/>
      <c r="J30" s="217" t="s">
        <v>264</v>
      </c>
      <c r="K30" s="218"/>
      <c r="L30" s="217" t="s">
        <v>265</v>
      </c>
      <c r="M30" s="218"/>
      <c r="N30" s="209" t="s">
        <v>17</v>
      </c>
      <c r="O30" s="209" t="s">
        <v>18</v>
      </c>
      <c r="P30" s="209" t="s">
        <v>266</v>
      </c>
      <c r="Q30" s="152"/>
      <c r="R30" s="152"/>
      <c r="S30" s="152"/>
      <c r="T30" s="152"/>
      <c r="U30" s="152"/>
    </row>
    <row r="31" spans="1:21" ht="20.100000000000001" customHeight="1" x14ac:dyDescent="0.2">
      <c r="A31" s="218"/>
      <c r="B31" s="206"/>
      <c r="C31" s="218"/>
      <c r="D31" s="218"/>
      <c r="E31" s="218"/>
      <c r="F31" s="218"/>
      <c r="G31" s="218"/>
      <c r="H31" s="220" t="s">
        <v>19</v>
      </c>
      <c r="I31" s="220" t="s">
        <v>20</v>
      </c>
      <c r="J31" s="220" t="s">
        <v>19</v>
      </c>
      <c r="K31" s="220" t="s">
        <v>20</v>
      </c>
      <c r="L31" s="220" t="s">
        <v>19</v>
      </c>
      <c r="M31" s="220" t="s">
        <v>20</v>
      </c>
      <c r="N31" s="206"/>
      <c r="O31" s="206"/>
      <c r="P31" s="206"/>
      <c r="Q31" s="152"/>
      <c r="R31" s="152"/>
      <c r="S31" s="152"/>
      <c r="T31" s="152"/>
      <c r="U31" s="152"/>
    </row>
    <row r="32" spans="1:21" ht="20.100000000000001" customHeight="1" x14ac:dyDescent="0.2">
      <c r="A32" s="201" t="s">
        <v>109</v>
      </c>
      <c r="B32" s="201" t="s">
        <v>110</v>
      </c>
      <c r="C32" s="199">
        <v>39</v>
      </c>
      <c r="D32" s="199">
        <v>28</v>
      </c>
      <c r="E32" s="200">
        <v>23</v>
      </c>
      <c r="F32" s="199">
        <f t="shared" ref="F32:F40" si="5">SUM(C32:E32)</f>
        <v>90</v>
      </c>
      <c r="G32" s="201" t="s">
        <v>111</v>
      </c>
      <c r="H32" s="201">
        <v>39</v>
      </c>
      <c r="I32" s="199">
        <v>0</v>
      </c>
      <c r="J32" s="199">
        <v>28</v>
      </c>
      <c r="K32" s="199">
        <v>0</v>
      </c>
      <c r="L32" s="199">
        <v>23</v>
      </c>
      <c r="M32" s="199">
        <v>0</v>
      </c>
      <c r="N32" s="199">
        <f t="shared" ref="N32:N47" si="6">SUM(H32,J32,L32)</f>
        <v>90</v>
      </c>
      <c r="O32" s="199">
        <f t="shared" ref="O32:O47" si="7">+I32+K32+M32</f>
        <v>0</v>
      </c>
      <c r="P32" s="199">
        <f t="shared" ref="P32:P47" si="8">SUM(H32:M32)</f>
        <v>90</v>
      </c>
      <c r="Q32" s="152"/>
      <c r="R32" s="152"/>
      <c r="S32" s="152"/>
      <c r="T32" s="152"/>
      <c r="U32" s="152"/>
    </row>
    <row r="33" spans="1:21" ht="20.100000000000001" customHeight="1" x14ac:dyDescent="0.2">
      <c r="A33" s="201" t="s">
        <v>112</v>
      </c>
      <c r="B33" s="201" t="s">
        <v>110</v>
      </c>
      <c r="C33" s="199">
        <v>1</v>
      </c>
      <c r="D33" s="199">
        <v>1</v>
      </c>
      <c r="E33" s="199">
        <v>0</v>
      </c>
      <c r="F33" s="199">
        <f t="shared" si="5"/>
        <v>2</v>
      </c>
      <c r="G33" s="201" t="s">
        <v>103</v>
      </c>
      <c r="H33" s="199">
        <v>6</v>
      </c>
      <c r="I33" s="199">
        <v>1</v>
      </c>
      <c r="J33" s="199">
        <v>6</v>
      </c>
      <c r="K33" s="199">
        <v>1</v>
      </c>
      <c r="L33" s="199"/>
      <c r="M33" s="199"/>
      <c r="N33" s="199">
        <f t="shared" si="6"/>
        <v>12</v>
      </c>
      <c r="O33" s="199">
        <f t="shared" si="7"/>
        <v>2</v>
      </c>
      <c r="P33" s="199">
        <f t="shared" si="8"/>
        <v>14</v>
      </c>
      <c r="Q33" s="152"/>
      <c r="R33" s="152"/>
      <c r="S33" s="152"/>
      <c r="T33" s="152"/>
      <c r="U33" s="152"/>
    </row>
    <row r="34" spans="1:21" ht="20.100000000000001" customHeight="1" x14ac:dyDescent="0.2">
      <c r="A34" s="201" t="s">
        <v>113</v>
      </c>
      <c r="B34" s="201" t="s">
        <v>110</v>
      </c>
      <c r="C34" s="199">
        <v>4</v>
      </c>
      <c r="D34" s="199">
        <v>2</v>
      </c>
      <c r="E34" s="200">
        <v>0</v>
      </c>
      <c r="F34" s="199">
        <f t="shared" si="5"/>
        <v>6</v>
      </c>
      <c r="G34" s="201" t="s">
        <v>111</v>
      </c>
      <c r="H34" s="199">
        <v>12</v>
      </c>
      <c r="I34" s="199">
        <v>4</v>
      </c>
      <c r="J34" s="199">
        <v>6</v>
      </c>
      <c r="K34" s="199">
        <v>2</v>
      </c>
      <c r="L34" s="199"/>
      <c r="M34" s="199"/>
      <c r="N34" s="199">
        <f t="shared" si="6"/>
        <v>18</v>
      </c>
      <c r="O34" s="199">
        <f t="shared" si="7"/>
        <v>6</v>
      </c>
      <c r="P34" s="199">
        <f t="shared" si="8"/>
        <v>24</v>
      </c>
      <c r="Q34" s="152"/>
      <c r="R34" s="152"/>
      <c r="S34" s="152"/>
      <c r="T34" s="152"/>
      <c r="U34" s="152"/>
    </row>
    <row r="35" spans="1:21" ht="20.100000000000001" customHeight="1" x14ac:dyDescent="0.2">
      <c r="A35" s="201" t="s">
        <v>114</v>
      </c>
      <c r="B35" s="201" t="s">
        <v>110</v>
      </c>
      <c r="C35" s="199">
        <v>5</v>
      </c>
      <c r="D35" s="199">
        <v>1</v>
      </c>
      <c r="E35" s="199">
        <v>0</v>
      </c>
      <c r="F35" s="199">
        <f t="shared" si="5"/>
        <v>6</v>
      </c>
      <c r="G35" s="201" t="s">
        <v>103</v>
      </c>
      <c r="H35" s="199">
        <v>40</v>
      </c>
      <c r="I35" s="199">
        <v>5</v>
      </c>
      <c r="J35" s="199">
        <v>4</v>
      </c>
      <c r="K35" s="199">
        <v>1</v>
      </c>
      <c r="L35" s="199"/>
      <c r="M35" s="199"/>
      <c r="N35" s="199">
        <f t="shared" si="6"/>
        <v>44</v>
      </c>
      <c r="O35" s="199">
        <f t="shared" si="7"/>
        <v>6</v>
      </c>
      <c r="P35" s="199">
        <f t="shared" si="8"/>
        <v>50</v>
      </c>
      <c r="Q35" s="152"/>
      <c r="R35" s="152"/>
      <c r="S35" s="152"/>
      <c r="T35" s="152"/>
      <c r="U35" s="152"/>
    </row>
    <row r="36" spans="1:21" ht="20.100000000000001" customHeight="1" x14ac:dyDescent="0.2">
      <c r="A36" s="201" t="s">
        <v>115</v>
      </c>
      <c r="B36" s="201" t="s">
        <v>110</v>
      </c>
      <c r="C36" s="199">
        <v>46</v>
      </c>
      <c r="D36" s="199">
        <v>49</v>
      </c>
      <c r="E36" s="199">
        <v>59</v>
      </c>
      <c r="F36" s="199">
        <f t="shared" si="5"/>
        <v>154</v>
      </c>
      <c r="G36" s="201" t="s">
        <v>111</v>
      </c>
      <c r="H36" s="199">
        <v>46</v>
      </c>
      <c r="I36" s="199"/>
      <c r="J36" s="199">
        <v>49</v>
      </c>
      <c r="K36" s="199">
        <v>0</v>
      </c>
      <c r="L36" s="199">
        <v>59</v>
      </c>
      <c r="M36" s="199">
        <v>0</v>
      </c>
      <c r="N36" s="199">
        <f t="shared" si="6"/>
        <v>154</v>
      </c>
      <c r="O36" s="199">
        <f t="shared" si="7"/>
        <v>0</v>
      </c>
      <c r="P36" s="199">
        <f t="shared" si="8"/>
        <v>154</v>
      </c>
      <c r="Q36" s="152"/>
      <c r="R36" s="152"/>
      <c r="S36" s="152"/>
      <c r="T36" s="152"/>
      <c r="U36" s="152"/>
    </row>
    <row r="37" spans="1:21" ht="20.100000000000001" customHeight="1" x14ac:dyDescent="0.2">
      <c r="A37" s="201" t="s">
        <v>116</v>
      </c>
      <c r="B37" s="201" t="s">
        <v>110</v>
      </c>
      <c r="C37" s="199">
        <v>10</v>
      </c>
      <c r="D37" s="199">
        <v>10</v>
      </c>
      <c r="E37" s="199">
        <v>2</v>
      </c>
      <c r="F37" s="199">
        <f t="shared" si="5"/>
        <v>22</v>
      </c>
      <c r="G37" s="201" t="s">
        <v>111</v>
      </c>
      <c r="H37" s="199">
        <v>30</v>
      </c>
      <c r="I37" s="199">
        <v>10</v>
      </c>
      <c r="J37" s="199">
        <v>30</v>
      </c>
      <c r="K37" s="199">
        <v>10</v>
      </c>
      <c r="L37" s="199">
        <v>6</v>
      </c>
      <c r="M37" s="199">
        <v>2</v>
      </c>
      <c r="N37" s="199">
        <f t="shared" si="6"/>
        <v>66</v>
      </c>
      <c r="O37" s="199">
        <f t="shared" si="7"/>
        <v>22</v>
      </c>
      <c r="P37" s="199">
        <f t="shared" si="8"/>
        <v>88</v>
      </c>
      <c r="Q37" s="152"/>
      <c r="R37" s="152"/>
      <c r="S37" s="152"/>
      <c r="T37" s="152"/>
      <c r="U37" s="152"/>
    </row>
    <row r="38" spans="1:21" ht="20.100000000000001" customHeight="1" x14ac:dyDescent="0.2">
      <c r="A38" s="201" t="s">
        <v>117</v>
      </c>
      <c r="B38" s="201" t="s">
        <v>110</v>
      </c>
      <c r="C38" s="199">
        <v>1</v>
      </c>
      <c r="D38" s="199">
        <v>1</v>
      </c>
      <c r="E38" s="199">
        <v>3</v>
      </c>
      <c r="F38" s="199">
        <f t="shared" si="5"/>
        <v>5</v>
      </c>
      <c r="G38" s="201" t="s">
        <v>111</v>
      </c>
      <c r="H38" s="199">
        <v>6</v>
      </c>
      <c r="I38" s="199">
        <v>1</v>
      </c>
      <c r="J38" s="199">
        <v>6</v>
      </c>
      <c r="K38" s="199">
        <v>1</v>
      </c>
      <c r="L38" s="199">
        <v>18</v>
      </c>
      <c r="M38" s="199">
        <v>3</v>
      </c>
      <c r="N38" s="199">
        <f t="shared" si="6"/>
        <v>30</v>
      </c>
      <c r="O38" s="199">
        <f t="shared" si="7"/>
        <v>5</v>
      </c>
      <c r="P38" s="199">
        <f t="shared" si="8"/>
        <v>35</v>
      </c>
      <c r="Q38" s="152"/>
      <c r="R38" s="152"/>
      <c r="S38" s="152"/>
      <c r="T38" s="152"/>
      <c r="U38" s="152"/>
    </row>
    <row r="39" spans="1:21" ht="20.100000000000001" customHeight="1" x14ac:dyDescent="0.2">
      <c r="A39" s="201" t="s">
        <v>118</v>
      </c>
      <c r="B39" s="201" t="s">
        <v>110</v>
      </c>
      <c r="C39" s="199">
        <v>1</v>
      </c>
      <c r="D39" s="199">
        <v>1</v>
      </c>
      <c r="E39" s="199">
        <v>0</v>
      </c>
      <c r="F39" s="199">
        <f t="shared" si="5"/>
        <v>2</v>
      </c>
      <c r="G39" s="201" t="s">
        <v>119</v>
      </c>
      <c r="H39" s="199">
        <v>5</v>
      </c>
      <c r="I39" s="199">
        <v>1</v>
      </c>
      <c r="J39" s="199">
        <v>5</v>
      </c>
      <c r="K39" s="199">
        <v>1</v>
      </c>
      <c r="L39" s="199">
        <v>0</v>
      </c>
      <c r="M39" s="199">
        <v>0</v>
      </c>
      <c r="N39" s="199">
        <f t="shared" si="6"/>
        <v>10</v>
      </c>
      <c r="O39" s="199">
        <f t="shared" si="7"/>
        <v>2</v>
      </c>
      <c r="P39" s="199">
        <f t="shared" si="8"/>
        <v>12</v>
      </c>
      <c r="Q39" s="152"/>
      <c r="R39" s="152"/>
      <c r="S39" s="152"/>
      <c r="T39" s="152"/>
      <c r="U39" s="152"/>
    </row>
    <row r="40" spans="1:21" ht="20.100000000000001" customHeight="1" x14ac:dyDescent="0.2">
      <c r="A40" s="201" t="s">
        <v>120</v>
      </c>
      <c r="B40" s="201" t="s">
        <v>110</v>
      </c>
      <c r="C40" s="199">
        <v>2</v>
      </c>
      <c r="D40" s="199">
        <v>0</v>
      </c>
      <c r="E40" s="199">
        <v>1</v>
      </c>
      <c r="F40" s="199">
        <f t="shared" si="5"/>
        <v>3</v>
      </c>
      <c r="G40" s="201" t="s">
        <v>103</v>
      </c>
      <c r="H40" s="199">
        <v>8</v>
      </c>
      <c r="I40" s="221">
        <v>2</v>
      </c>
      <c r="J40" s="199">
        <v>0</v>
      </c>
      <c r="K40" s="199">
        <v>0</v>
      </c>
      <c r="L40" s="199">
        <v>4</v>
      </c>
      <c r="M40" s="199">
        <v>1</v>
      </c>
      <c r="N40" s="199">
        <f t="shared" si="6"/>
        <v>12</v>
      </c>
      <c r="O40" s="199">
        <f t="shared" si="7"/>
        <v>3</v>
      </c>
      <c r="P40" s="199">
        <f t="shared" si="8"/>
        <v>15</v>
      </c>
      <c r="Q40" s="152"/>
      <c r="R40" s="152"/>
      <c r="S40" s="152"/>
      <c r="T40" s="152"/>
      <c r="U40" s="152"/>
    </row>
    <row r="41" spans="1:21" ht="20.100000000000001" customHeight="1" x14ac:dyDescent="0.2">
      <c r="A41" s="201" t="s">
        <v>121</v>
      </c>
      <c r="B41" s="201" t="s">
        <v>122</v>
      </c>
      <c r="C41" s="199">
        <v>108</v>
      </c>
      <c r="D41" s="199">
        <v>130</v>
      </c>
      <c r="E41" s="199">
        <v>102</v>
      </c>
      <c r="F41" s="199"/>
      <c r="G41" s="201" t="s">
        <v>111</v>
      </c>
      <c r="H41" s="199">
        <v>108</v>
      </c>
      <c r="I41" s="199">
        <v>0</v>
      </c>
      <c r="J41" s="199">
        <v>130</v>
      </c>
      <c r="K41" s="199">
        <v>0</v>
      </c>
      <c r="L41" s="199">
        <v>102</v>
      </c>
      <c r="M41" s="199">
        <v>0</v>
      </c>
      <c r="N41" s="199">
        <f t="shared" si="6"/>
        <v>340</v>
      </c>
      <c r="O41" s="199">
        <f t="shared" si="7"/>
        <v>0</v>
      </c>
      <c r="P41" s="199">
        <f t="shared" si="8"/>
        <v>340</v>
      </c>
      <c r="Q41" s="152"/>
      <c r="R41" s="152"/>
      <c r="S41" s="152"/>
      <c r="T41" s="152"/>
      <c r="U41" s="152"/>
    </row>
    <row r="42" spans="1:21" ht="20.100000000000001" customHeight="1" x14ac:dyDescent="0.2">
      <c r="A42" s="201" t="s">
        <v>123</v>
      </c>
      <c r="B42" s="201" t="s">
        <v>122</v>
      </c>
      <c r="C42" s="199">
        <v>2</v>
      </c>
      <c r="D42" s="199">
        <v>6</v>
      </c>
      <c r="E42" s="199">
        <v>6</v>
      </c>
      <c r="F42" s="199"/>
      <c r="G42" s="201" t="s">
        <v>111</v>
      </c>
      <c r="H42" s="199">
        <v>2</v>
      </c>
      <c r="I42" s="199">
        <v>0</v>
      </c>
      <c r="J42" s="199">
        <v>6</v>
      </c>
      <c r="K42" s="199">
        <v>0</v>
      </c>
      <c r="L42" s="199">
        <v>6</v>
      </c>
      <c r="M42" s="199">
        <v>0</v>
      </c>
      <c r="N42" s="199">
        <f t="shared" si="6"/>
        <v>14</v>
      </c>
      <c r="O42" s="199">
        <f t="shared" si="7"/>
        <v>0</v>
      </c>
      <c r="P42" s="199">
        <f t="shared" si="8"/>
        <v>14</v>
      </c>
      <c r="Q42" s="152"/>
      <c r="R42" s="152"/>
      <c r="S42" s="152"/>
      <c r="T42" s="152"/>
      <c r="U42" s="152"/>
    </row>
    <row r="43" spans="1:21" ht="20.100000000000001" customHeight="1" x14ac:dyDescent="0.2">
      <c r="A43" s="201" t="s">
        <v>124</v>
      </c>
      <c r="B43" s="201" t="s">
        <v>122</v>
      </c>
      <c r="C43" s="199">
        <v>4</v>
      </c>
      <c r="D43" s="199">
        <v>3</v>
      </c>
      <c r="E43" s="199">
        <v>6</v>
      </c>
      <c r="F43" s="199"/>
      <c r="G43" s="201" t="s">
        <v>111</v>
      </c>
      <c r="H43" s="199">
        <v>4</v>
      </c>
      <c r="I43" s="199">
        <v>0</v>
      </c>
      <c r="J43" s="199">
        <v>3</v>
      </c>
      <c r="K43" s="199">
        <v>0</v>
      </c>
      <c r="L43" s="199">
        <v>6</v>
      </c>
      <c r="M43" s="199">
        <v>0</v>
      </c>
      <c r="N43" s="199">
        <f t="shared" si="6"/>
        <v>13</v>
      </c>
      <c r="O43" s="199">
        <f t="shared" si="7"/>
        <v>0</v>
      </c>
      <c r="P43" s="199">
        <f t="shared" si="8"/>
        <v>13</v>
      </c>
      <c r="Q43" s="152"/>
      <c r="R43" s="152"/>
      <c r="S43" s="152"/>
      <c r="T43" s="152"/>
      <c r="U43" s="152"/>
    </row>
    <row r="44" spans="1:21" ht="20.100000000000001" customHeight="1" x14ac:dyDescent="0.2">
      <c r="A44" s="201" t="s">
        <v>125</v>
      </c>
      <c r="B44" s="201" t="s">
        <v>126</v>
      </c>
      <c r="C44" s="199">
        <v>114</v>
      </c>
      <c r="D44" s="199">
        <v>139</v>
      </c>
      <c r="E44" s="199">
        <v>114</v>
      </c>
      <c r="F44" s="199">
        <f>SUM(C44:E44)</f>
        <v>367</v>
      </c>
      <c r="G44" s="201" t="s">
        <v>111</v>
      </c>
      <c r="H44" s="199">
        <v>114</v>
      </c>
      <c r="I44" s="199">
        <v>0</v>
      </c>
      <c r="J44" s="199">
        <v>139</v>
      </c>
      <c r="K44" s="199">
        <v>0</v>
      </c>
      <c r="L44" s="199">
        <v>114</v>
      </c>
      <c r="M44" s="199">
        <v>0</v>
      </c>
      <c r="N44" s="199">
        <f t="shared" si="6"/>
        <v>367</v>
      </c>
      <c r="O44" s="199">
        <f t="shared" si="7"/>
        <v>0</v>
      </c>
      <c r="P44" s="199">
        <f t="shared" si="8"/>
        <v>367</v>
      </c>
      <c r="Q44" s="152"/>
      <c r="R44" s="152"/>
      <c r="S44" s="152"/>
      <c r="T44" s="152"/>
      <c r="U44" s="152"/>
    </row>
    <row r="45" spans="1:21" ht="20.100000000000001" customHeight="1" x14ac:dyDescent="0.2">
      <c r="A45" s="201" t="s">
        <v>127</v>
      </c>
      <c r="B45" s="201" t="s">
        <v>126</v>
      </c>
      <c r="C45" s="199">
        <v>117</v>
      </c>
      <c r="D45" s="199">
        <v>148</v>
      </c>
      <c r="E45" s="199">
        <v>165</v>
      </c>
      <c r="F45" s="199">
        <f>SUM(C45:E45)</f>
        <v>430</v>
      </c>
      <c r="G45" s="201" t="s">
        <v>103</v>
      </c>
      <c r="H45" s="199">
        <v>117</v>
      </c>
      <c r="I45" s="199">
        <v>0</v>
      </c>
      <c r="J45" s="199">
        <v>148</v>
      </c>
      <c r="K45" s="199">
        <v>0</v>
      </c>
      <c r="L45" s="199">
        <v>165</v>
      </c>
      <c r="M45" s="199">
        <v>0</v>
      </c>
      <c r="N45" s="199">
        <f t="shared" si="6"/>
        <v>430</v>
      </c>
      <c r="O45" s="199">
        <f t="shared" si="7"/>
        <v>0</v>
      </c>
      <c r="P45" s="199">
        <f t="shared" si="8"/>
        <v>430</v>
      </c>
      <c r="Q45" s="152"/>
      <c r="R45" s="152"/>
      <c r="S45" s="152"/>
      <c r="T45" s="152"/>
      <c r="U45" s="152"/>
    </row>
    <row r="46" spans="1:21" ht="20.100000000000001" customHeight="1" x14ac:dyDescent="0.2">
      <c r="A46" s="201" t="s">
        <v>128</v>
      </c>
      <c r="B46" s="201" t="s">
        <v>110</v>
      </c>
      <c r="C46" s="199">
        <v>34</v>
      </c>
      <c r="D46" s="199"/>
      <c r="E46" s="199"/>
      <c r="F46" s="199">
        <f>SUM(C46:E46)</f>
        <v>34</v>
      </c>
      <c r="G46" s="201" t="s">
        <v>79</v>
      </c>
      <c r="H46" s="199">
        <v>34</v>
      </c>
      <c r="I46" s="199"/>
      <c r="J46" s="199"/>
      <c r="K46" s="199"/>
      <c r="L46" s="199"/>
      <c r="M46" s="199"/>
      <c r="N46" s="199">
        <f t="shared" si="6"/>
        <v>34</v>
      </c>
      <c r="O46" s="199">
        <f t="shared" si="7"/>
        <v>0</v>
      </c>
      <c r="P46" s="199">
        <f t="shared" si="8"/>
        <v>34</v>
      </c>
      <c r="Q46" s="152"/>
      <c r="R46" s="152"/>
      <c r="S46" s="152"/>
      <c r="T46" s="152"/>
      <c r="U46" s="152"/>
    </row>
    <row r="47" spans="1:21" ht="20.100000000000001" customHeight="1" x14ac:dyDescent="0.2">
      <c r="A47" s="201" t="s">
        <v>129</v>
      </c>
      <c r="B47" s="201" t="s">
        <v>130</v>
      </c>
      <c r="C47" s="199">
        <v>34</v>
      </c>
      <c r="D47" s="199">
        <v>19</v>
      </c>
      <c r="E47" s="199">
        <v>11</v>
      </c>
      <c r="F47" s="199">
        <f>SUM(C47:E47)</f>
        <v>64</v>
      </c>
      <c r="G47" s="201" t="s">
        <v>111</v>
      </c>
      <c r="H47" s="199">
        <v>34</v>
      </c>
      <c r="I47" s="199">
        <v>0</v>
      </c>
      <c r="J47" s="199">
        <v>19</v>
      </c>
      <c r="K47" s="199">
        <v>0</v>
      </c>
      <c r="L47" s="199">
        <v>11</v>
      </c>
      <c r="M47" s="199">
        <v>0</v>
      </c>
      <c r="N47" s="199">
        <f t="shared" si="6"/>
        <v>64</v>
      </c>
      <c r="O47" s="199">
        <f t="shared" si="7"/>
        <v>0</v>
      </c>
      <c r="P47" s="199">
        <f t="shared" si="8"/>
        <v>64</v>
      </c>
      <c r="Q47" s="152"/>
      <c r="R47" s="152"/>
      <c r="S47" s="152"/>
      <c r="T47" s="152"/>
      <c r="U47" s="152"/>
    </row>
    <row r="48" spans="1:21" ht="20.100000000000001" customHeight="1" x14ac:dyDescent="0.2">
      <c r="A48" s="205" t="s">
        <v>131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22"/>
      <c r="R48" s="222"/>
      <c r="S48" s="222"/>
      <c r="T48" s="222"/>
      <c r="U48" s="222"/>
    </row>
    <row r="49" spans="1:21" ht="20.100000000000001" customHeight="1" x14ac:dyDescent="0.2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</row>
    <row r="50" spans="1:21" ht="20.100000000000001" customHeight="1" x14ac:dyDescent="0.2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</row>
    <row r="51" spans="1:21" ht="20.100000000000001" customHeight="1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</row>
    <row r="52" spans="1:21" ht="20.100000000000001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20.100000000000001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20.100000000000001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</row>
    <row r="55" spans="1:21" ht="20.100000000000001" customHeight="1" x14ac:dyDescent="0.2">
      <c r="A55" s="152"/>
      <c r="B55" s="152"/>
      <c r="C55" s="152"/>
      <c r="D55" s="152"/>
      <c r="E55" s="152"/>
      <c r="F55" s="152"/>
      <c r="G55" s="223"/>
      <c r="H55" s="223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</row>
    <row r="56" spans="1:21" ht="20.100000000000001" customHeight="1" x14ac:dyDescent="0.2">
      <c r="A56" s="152"/>
      <c r="B56" s="152"/>
      <c r="C56" s="152"/>
      <c r="D56" s="152"/>
      <c r="E56" s="152"/>
      <c r="F56" s="152"/>
      <c r="G56" s="223"/>
      <c r="H56" s="223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</row>
    <row r="57" spans="1:21" ht="20.100000000000001" customHeight="1" x14ac:dyDescent="0.2">
      <c r="A57" s="152"/>
      <c r="B57" s="152"/>
      <c r="C57" s="152"/>
      <c r="D57" s="152"/>
      <c r="E57" s="224"/>
      <c r="F57" s="152"/>
      <c r="G57" s="223"/>
      <c r="H57" s="223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</row>
    <row r="58" spans="1:21" ht="20.100000000000001" customHeight="1" x14ac:dyDescent="0.2">
      <c r="A58" s="152"/>
      <c r="B58" s="152"/>
      <c r="C58" s="152"/>
      <c r="D58" s="152"/>
      <c r="E58" s="152"/>
      <c r="F58" s="152"/>
      <c r="G58" s="223"/>
      <c r="H58" s="223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</row>
    <row r="59" spans="1:21" ht="20.100000000000001" customHeight="1" x14ac:dyDescent="0.2">
      <c r="A59" s="152"/>
      <c r="B59" s="152"/>
      <c r="C59" s="152"/>
      <c r="D59" s="152"/>
      <c r="E59" s="152"/>
      <c r="F59" s="152"/>
      <c r="G59" s="223"/>
      <c r="H59" s="223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</row>
    <row r="60" spans="1:21" ht="20.100000000000001" customHeight="1" x14ac:dyDescent="0.2">
      <c r="A60" s="152"/>
      <c r="B60" s="152"/>
      <c r="C60" s="152"/>
      <c r="D60" s="152"/>
      <c r="E60" s="152"/>
      <c r="F60" s="152"/>
      <c r="G60" s="223"/>
      <c r="H60" s="223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</row>
    <row r="61" spans="1:21" ht="20.100000000000001" customHeight="1" x14ac:dyDescent="0.2">
      <c r="A61" s="152"/>
      <c r="B61" s="152"/>
      <c r="C61" s="152"/>
      <c r="D61" s="152"/>
      <c r="E61" s="152"/>
      <c r="F61" s="152"/>
      <c r="G61" s="223"/>
      <c r="H61" s="223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</row>
    <row r="62" spans="1:21" ht="20.100000000000001" customHeight="1" x14ac:dyDescent="0.2">
      <c r="A62" s="152"/>
      <c r="B62" s="152"/>
      <c r="C62" s="152"/>
      <c r="D62" s="152"/>
      <c r="E62" s="152"/>
      <c r="F62" s="152"/>
      <c r="G62" s="223"/>
      <c r="H62" s="223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</row>
    <row r="63" spans="1:21" ht="20.100000000000001" customHeight="1" x14ac:dyDescent="0.2">
      <c r="A63" s="152"/>
      <c r="B63" s="152"/>
      <c r="C63" s="152"/>
      <c r="D63" s="152"/>
      <c r="E63" s="152"/>
      <c r="F63" s="152"/>
      <c r="G63" s="223"/>
      <c r="H63" s="223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</row>
    <row r="64" spans="1:21" ht="20.100000000000001" customHeight="1" x14ac:dyDescent="0.2">
      <c r="A64" s="152"/>
      <c r="B64" s="152"/>
      <c r="C64" s="152"/>
      <c r="D64" s="152"/>
      <c r="E64" s="152"/>
      <c r="F64" s="152"/>
      <c r="G64" s="223"/>
      <c r="H64" s="223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</row>
    <row r="65" spans="1:21" ht="20.100000000000001" customHeight="1" x14ac:dyDescent="0.2">
      <c r="A65" s="152"/>
      <c r="B65" s="152"/>
      <c r="C65" s="152"/>
      <c r="D65" s="152"/>
      <c r="E65" s="152"/>
      <c r="F65" s="152"/>
      <c r="G65" s="223"/>
      <c r="H65" s="223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</row>
    <row r="66" spans="1:21" ht="20.100000000000001" customHeight="1" x14ac:dyDescent="0.2">
      <c r="A66" s="152"/>
      <c r="B66" s="152"/>
      <c r="C66" s="152"/>
      <c r="D66" s="152"/>
      <c r="E66" s="152"/>
      <c r="F66" s="152"/>
      <c r="G66" s="223"/>
      <c r="H66" s="223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</row>
    <row r="67" spans="1:21" ht="20.100000000000001" customHeight="1" x14ac:dyDescent="0.2">
      <c r="A67" s="152"/>
      <c r="B67" s="152"/>
      <c r="C67" s="152"/>
      <c r="D67" s="152"/>
      <c r="E67" s="152"/>
      <c r="F67" s="152"/>
      <c r="G67" s="223"/>
      <c r="H67" s="223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</row>
    <row r="68" spans="1:21" ht="20.100000000000001" customHeight="1" x14ac:dyDescent="0.2">
      <c r="A68" s="152"/>
      <c r="B68" s="152"/>
      <c r="C68" s="152"/>
      <c r="D68" s="152"/>
      <c r="E68" s="152"/>
      <c r="F68" s="152"/>
      <c r="G68" s="223"/>
      <c r="H68" s="223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spans="1:21" ht="20.100000000000001" customHeight="1" x14ac:dyDescent="0.2">
      <c r="A69" s="152"/>
      <c r="B69" s="152"/>
      <c r="C69" s="152"/>
      <c r="D69" s="152"/>
      <c r="E69" s="152"/>
      <c r="F69" s="152"/>
      <c r="G69" s="223"/>
      <c r="H69" s="223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</row>
    <row r="70" spans="1:21" ht="20.100000000000001" customHeight="1" x14ac:dyDescent="0.2">
      <c r="A70" s="152"/>
      <c r="B70" s="152"/>
      <c r="C70" s="152"/>
      <c r="D70" s="152"/>
      <c r="E70" s="152"/>
      <c r="F70" s="152"/>
      <c r="G70" s="223"/>
      <c r="H70" s="223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</row>
    <row r="71" spans="1:21" ht="20.100000000000001" customHeight="1" x14ac:dyDescent="0.2">
      <c r="A71" s="152"/>
      <c r="B71" s="152"/>
      <c r="C71" s="152"/>
      <c r="D71" s="152"/>
      <c r="E71" s="152"/>
      <c r="F71" s="152"/>
      <c r="G71" s="223"/>
      <c r="H71" s="223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spans="1:21" ht="20.100000000000001" customHeight="1" x14ac:dyDescent="0.2">
      <c r="A72" s="152"/>
      <c r="B72" s="152"/>
      <c r="C72" s="152"/>
      <c r="D72" s="152"/>
      <c r="E72" s="152"/>
      <c r="F72" s="152"/>
      <c r="G72" s="223"/>
      <c r="H72" s="223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spans="1:21" ht="20.100000000000001" customHeight="1" x14ac:dyDescent="0.2">
      <c r="A73" s="152"/>
      <c r="B73" s="152"/>
      <c r="C73" s="152"/>
      <c r="D73" s="152"/>
      <c r="E73" s="152"/>
      <c r="F73" s="152"/>
      <c r="G73" s="223"/>
      <c r="H73" s="223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</row>
    <row r="74" spans="1:21" ht="20.100000000000001" customHeight="1" x14ac:dyDescent="0.2">
      <c r="A74" s="152"/>
      <c r="B74" s="152"/>
      <c r="C74" s="152"/>
      <c r="D74" s="152"/>
      <c r="E74" s="152"/>
      <c r="F74" s="152"/>
      <c r="G74" s="223"/>
      <c r="H74" s="223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</row>
    <row r="75" spans="1:21" ht="20.100000000000001" customHeight="1" x14ac:dyDescent="0.2">
      <c r="A75" s="152"/>
      <c r="B75" s="152"/>
      <c r="C75" s="152"/>
      <c r="D75" s="152"/>
      <c r="E75" s="152"/>
      <c r="F75" s="152"/>
      <c r="G75" s="223"/>
      <c r="H75" s="223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spans="1:21" ht="20.100000000000001" customHeight="1" x14ac:dyDescent="0.2">
      <c r="A76" s="152"/>
      <c r="B76" s="152"/>
      <c r="C76" s="152"/>
      <c r="D76" s="152"/>
      <c r="E76" s="152"/>
      <c r="F76" s="152"/>
      <c r="G76" s="223"/>
      <c r="H76" s="223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</row>
    <row r="77" spans="1:21" ht="20.100000000000001" customHeight="1" x14ac:dyDescent="0.2">
      <c r="A77" s="152"/>
      <c r="B77" s="152"/>
      <c r="C77" s="152"/>
      <c r="D77" s="152"/>
      <c r="E77" s="152"/>
      <c r="F77" s="152"/>
      <c r="G77" s="223"/>
      <c r="H77" s="223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</row>
    <row r="78" spans="1:21" ht="20.100000000000001" customHeight="1" x14ac:dyDescent="0.2">
      <c r="A78" s="152"/>
      <c r="B78" s="152"/>
      <c r="C78" s="152"/>
      <c r="D78" s="152"/>
      <c r="E78" s="152"/>
      <c r="F78" s="152"/>
      <c r="G78" s="223"/>
      <c r="H78" s="223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</row>
    <row r="79" spans="1:21" ht="20.100000000000001" customHeight="1" x14ac:dyDescent="0.2">
      <c r="A79" s="152"/>
      <c r="B79" s="152"/>
      <c r="C79" s="152"/>
      <c r="D79" s="152"/>
      <c r="E79" s="152"/>
      <c r="F79" s="152"/>
      <c r="G79" s="223"/>
      <c r="H79" s="223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</row>
    <row r="80" spans="1:21" ht="20.100000000000001" customHeight="1" x14ac:dyDescent="0.2">
      <c r="A80" s="152"/>
      <c r="B80" s="152"/>
      <c r="C80" s="152"/>
      <c r="D80" s="152"/>
      <c r="E80" s="152"/>
      <c r="F80" s="152"/>
      <c r="G80" s="223"/>
      <c r="H80" s="223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</row>
    <row r="81" spans="1:21" ht="20.100000000000001" customHeight="1" x14ac:dyDescent="0.2">
      <c r="A81" s="152"/>
      <c r="B81" s="152"/>
      <c r="C81" s="152"/>
      <c r="D81" s="152"/>
      <c r="E81" s="152"/>
      <c r="F81" s="152"/>
      <c r="G81" s="223"/>
      <c r="H81" s="223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</row>
    <row r="82" spans="1:21" ht="20.100000000000001" customHeight="1" x14ac:dyDescent="0.2">
      <c r="A82" s="152"/>
      <c r="B82" s="152"/>
      <c r="C82" s="152"/>
      <c r="D82" s="152"/>
      <c r="E82" s="152"/>
      <c r="F82" s="152"/>
      <c r="G82" s="223"/>
      <c r="H82" s="223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</row>
    <row r="83" spans="1:21" ht="20.100000000000001" customHeight="1" x14ac:dyDescent="0.2">
      <c r="A83" s="152"/>
      <c r="B83" s="152"/>
      <c r="C83" s="152"/>
      <c r="D83" s="152"/>
      <c r="E83" s="152"/>
      <c r="F83" s="152"/>
      <c r="G83" s="223"/>
      <c r="H83" s="223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</row>
    <row r="84" spans="1:21" ht="20.100000000000001" customHeight="1" x14ac:dyDescent="0.2">
      <c r="A84" s="152"/>
      <c r="B84" s="152"/>
      <c r="C84" s="152"/>
      <c r="D84" s="152"/>
      <c r="E84" s="152"/>
      <c r="F84" s="152"/>
      <c r="G84" s="223"/>
      <c r="H84" s="223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</row>
    <row r="85" spans="1:21" ht="20.100000000000001" customHeight="1" x14ac:dyDescent="0.2">
      <c r="A85" s="152"/>
      <c r="B85" s="152"/>
      <c r="C85" s="152"/>
      <c r="D85" s="152"/>
      <c r="E85" s="152"/>
      <c r="F85" s="152"/>
      <c r="G85" s="223"/>
      <c r="H85" s="223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</row>
    <row r="86" spans="1:21" ht="20.100000000000001" customHeight="1" x14ac:dyDescent="0.2">
      <c r="A86" s="152"/>
      <c r="B86" s="152"/>
      <c r="C86" s="152"/>
      <c r="D86" s="152"/>
      <c r="E86" s="152"/>
      <c r="F86" s="152"/>
      <c r="G86" s="223"/>
      <c r="H86" s="223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</row>
    <row r="87" spans="1:21" ht="20.100000000000001" customHeight="1" x14ac:dyDescent="0.2">
      <c r="A87" s="152"/>
      <c r="B87" s="152"/>
      <c r="C87" s="152"/>
      <c r="D87" s="152"/>
      <c r="E87" s="152"/>
      <c r="F87" s="152"/>
      <c r="G87" s="223"/>
      <c r="H87" s="223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</row>
    <row r="88" spans="1:21" ht="20.100000000000001" customHeight="1" x14ac:dyDescent="0.2">
      <c r="A88" s="152"/>
      <c r="B88" s="152"/>
      <c r="C88" s="152"/>
      <c r="D88" s="152"/>
      <c r="E88" s="152"/>
      <c r="F88" s="152"/>
      <c r="G88" s="223"/>
      <c r="H88" s="223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</row>
    <row r="89" spans="1:21" ht="20.100000000000001" customHeight="1" x14ac:dyDescent="0.2">
      <c r="A89" s="152"/>
      <c r="B89" s="152"/>
      <c r="C89" s="152"/>
      <c r="D89" s="152"/>
      <c r="E89" s="152"/>
      <c r="F89" s="152"/>
      <c r="G89" s="223"/>
      <c r="H89" s="223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</row>
    <row r="90" spans="1:21" ht="20.100000000000001" customHeight="1" x14ac:dyDescent="0.2">
      <c r="A90" s="152"/>
      <c r="B90" s="152"/>
      <c r="C90" s="152"/>
      <c r="D90" s="152"/>
      <c r="E90" s="152"/>
      <c r="F90" s="152"/>
      <c r="G90" s="223"/>
      <c r="H90" s="223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</row>
    <row r="91" spans="1:21" ht="20.100000000000001" customHeight="1" x14ac:dyDescent="0.2">
      <c r="A91" s="152"/>
      <c r="B91" s="152"/>
      <c r="C91" s="152"/>
      <c r="D91" s="152"/>
      <c r="E91" s="152"/>
      <c r="F91" s="152"/>
      <c r="G91" s="223"/>
      <c r="H91" s="223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</row>
    <row r="92" spans="1:21" ht="20.100000000000001" customHeight="1" x14ac:dyDescent="0.2">
      <c r="A92" s="152"/>
      <c r="B92" s="152"/>
      <c r="C92" s="152"/>
      <c r="D92" s="152"/>
      <c r="E92" s="152"/>
      <c r="F92" s="152"/>
      <c r="G92" s="223"/>
      <c r="H92" s="223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</row>
    <row r="93" spans="1:21" ht="20.100000000000001" customHeight="1" x14ac:dyDescent="0.2">
      <c r="A93" s="152"/>
      <c r="B93" s="152"/>
      <c r="C93" s="152"/>
      <c r="D93" s="152"/>
      <c r="E93" s="152"/>
      <c r="F93" s="152"/>
      <c r="G93" s="223"/>
      <c r="H93" s="223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</row>
  </sheetData>
  <mergeCells count="58">
    <mergeCell ref="P30:P31"/>
    <mergeCell ref="A28:P28"/>
    <mergeCell ref="A29:A31"/>
    <mergeCell ref="B29:B31"/>
    <mergeCell ref="C29:F29"/>
    <mergeCell ref="H29:P29"/>
    <mergeCell ref="C30:C31"/>
    <mergeCell ref="N30:N31"/>
    <mergeCell ref="O30:O31"/>
    <mergeCell ref="A2:A9"/>
    <mergeCell ref="B2:P3"/>
    <mergeCell ref="B4:P4"/>
    <mergeCell ref="B5:P5"/>
    <mergeCell ref="B6:P7"/>
    <mergeCell ref="B8:I8"/>
    <mergeCell ref="J8:P8"/>
    <mergeCell ref="B9:I9"/>
    <mergeCell ref="J9:P9"/>
    <mergeCell ref="B20:B22"/>
    <mergeCell ref="C20:F20"/>
    <mergeCell ref="H20:P20"/>
    <mergeCell ref="C21:C22"/>
    <mergeCell ref="N21:N22"/>
    <mergeCell ref="H21:I21"/>
    <mergeCell ref="J21:K21"/>
    <mergeCell ref="L21:M21"/>
    <mergeCell ref="O21:O22"/>
    <mergeCell ref="P21:P22"/>
    <mergeCell ref="A19:P19"/>
    <mergeCell ref="P13:P14"/>
    <mergeCell ref="A48:P48"/>
    <mergeCell ref="E21:E22"/>
    <mergeCell ref="F21:F22"/>
    <mergeCell ref="G12:G14"/>
    <mergeCell ref="D30:D31"/>
    <mergeCell ref="E30:E31"/>
    <mergeCell ref="F30:F31"/>
    <mergeCell ref="G29:G31"/>
    <mergeCell ref="G20:G22"/>
    <mergeCell ref="D21:D22"/>
    <mergeCell ref="H30:I30"/>
    <mergeCell ref="J30:K30"/>
    <mergeCell ref="L30:M30"/>
    <mergeCell ref="A20:A22"/>
    <mergeCell ref="A10:P10"/>
    <mergeCell ref="C13:C14"/>
    <mergeCell ref="D13:D14"/>
    <mergeCell ref="E13:E14"/>
    <mergeCell ref="F13:F14"/>
    <mergeCell ref="J13:K13"/>
    <mergeCell ref="H13:I13"/>
    <mergeCell ref="A12:A14"/>
    <mergeCell ref="B12:B14"/>
    <mergeCell ref="C12:F12"/>
    <mergeCell ref="A11:P11"/>
    <mergeCell ref="H12:P12"/>
    <mergeCell ref="L13:M13"/>
    <mergeCell ref="N13:O14"/>
  </mergeCells>
  <printOptions horizontalCentered="1"/>
  <pageMargins left="0.51181102362204722" right="0.51181102362204722" top="0.55118110236220474" bottom="0.55118110236220474" header="0" footer="0"/>
  <pageSetup scale="8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01"/>
  <sheetViews>
    <sheetView topLeftCell="A39" zoomScale="106" zoomScaleNormal="106" workbookViewId="0">
      <selection activeCell="B8" sqref="B8:I8"/>
    </sheetView>
  </sheetViews>
  <sheetFormatPr baseColWidth="10" defaultColWidth="14.42578125" defaultRowHeight="31.5" customHeight="1" x14ac:dyDescent="0.2"/>
  <cols>
    <col min="1" max="1" width="22" style="66" customWidth="1"/>
    <col min="2" max="2" width="21.85546875" style="66" customWidth="1"/>
    <col min="3" max="3" width="9.42578125" style="71" customWidth="1"/>
    <col min="4" max="4" width="10.7109375" style="71" customWidth="1"/>
    <col min="5" max="5" width="9.42578125" style="71" customWidth="1"/>
    <col min="6" max="6" width="11" style="66" customWidth="1"/>
    <col min="7" max="7" width="13.140625" style="66" customWidth="1"/>
    <col min="8" max="8" width="5.7109375" style="66" customWidth="1"/>
    <col min="9" max="9" width="4.7109375" style="66" customWidth="1"/>
    <col min="10" max="10" width="6.28515625" style="66" customWidth="1"/>
    <col min="11" max="11" width="5" style="66" customWidth="1"/>
    <col min="12" max="13" width="5.5703125" style="66" customWidth="1"/>
    <col min="14" max="14" width="5.7109375" style="66" customWidth="1"/>
    <col min="15" max="15" width="5.140625" style="66" customWidth="1"/>
    <col min="16" max="16" width="10.42578125" style="66" customWidth="1"/>
    <col min="17" max="19" width="12" style="66" hidden="1" customWidth="1"/>
    <col min="20" max="22" width="12" style="66" customWidth="1"/>
    <col min="23" max="16384" width="14.42578125" style="66"/>
  </cols>
  <sheetData>
    <row r="1" spans="1:22" ht="20.100000000000001" customHeight="1" x14ac:dyDescent="0.2">
      <c r="A1" s="223"/>
      <c r="B1" s="223"/>
      <c r="C1" s="225"/>
      <c r="D1" s="225"/>
      <c r="E1" s="225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</row>
    <row r="2" spans="1:22" ht="20.100000000000001" customHeight="1" x14ac:dyDescent="0.2">
      <c r="A2" s="226"/>
      <c r="B2" s="227" t="s">
        <v>0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3"/>
      <c r="R2" s="223"/>
      <c r="S2" s="223"/>
      <c r="T2" s="223"/>
      <c r="U2" s="223"/>
      <c r="V2" s="223"/>
    </row>
    <row r="3" spans="1:22" ht="20.100000000000001" customHeight="1" x14ac:dyDescent="0.2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3"/>
      <c r="R3" s="223"/>
      <c r="S3" s="223"/>
      <c r="T3" s="223"/>
      <c r="U3" s="223"/>
      <c r="V3" s="223"/>
    </row>
    <row r="4" spans="1:22" ht="20.100000000000001" customHeight="1" x14ac:dyDescent="0.2">
      <c r="A4" s="226"/>
      <c r="B4" s="227" t="s">
        <v>96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3"/>
      <c r="R4" s="223"/>
      <c r="S4" s="223"/>
      <c r="T4" s="223"/>
      <c r="U4" s="223"/>
      <c r="V4" s="223"/>
    </row>
    <row r="5" spans="1:22" ht="20.100000000000001" customHeight="1" x14ac:dyDescent="0.2">
      <c r="A5" s="226"/>
      <c r="B5" s="227" t="s">
        <v>2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3"/>
      <c r="R5" s="223"/>
      <c r="S5" s="223"/>
      <c r="T5" s="223"/>
      <c r="U5" s="223"/>
      <c r="V5" s="223"/>
    </row>
    <row r="6" spans="1:22" ht="20.100000000000001" customHeight="1" x14ac:dyDescent="0.2">
      <c r="A6" s="226"/>
      <c r="B6" s="227" t="s">
        <v>3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3"/>
      <c r="R6" s="223"/>
      <c r="S6" s="223"/>
      <c r="T6" s="223"/>
      <c r="U6" s="223"/>
      <c r="V6" s="223"/>
    </row>
    <row r="7" spans="1:22" ht="20.100000000000001" customHeight="1" x14ac:dyDescent="0.2">
      <c r="A7" s="226"/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3"/>
      <c r="R7" s="223"/>
      <c r="S7" s="223"/>
      <c r="T7" s="223"/>
      <c r="U7" s="223">
        <v>270</v>
      </c>
      <c r="V7" s="223"/>
    </row>
    <row r="8" spans="1:22" ht="20.100000000000001" customHeight="1" x14ac:dyDescent="0.2">
      <c r="A8" s="226"/>
      <c r="B8" s="227" t="s">
        <v>4</v>
      </c>
      <c r="C8" s="227"/>
      <c r="D8" s="227"/>
      <c r="E8" s="227"/>
      <c r="F8" s="227"/>
      <c r="G8" s="227"/>
      <c r="H8" s="227"/>
      <c r="I8" s="227"/>
      <c r="J8" s="227" t="s">
        <v>5</v>
      </c>
      <c r="K8" s="227"/>
      <c r="L8" s="227"/>
      <c r="M8" s="227"/>
      <c r="N8" s="227"/>
      <c r="O8" s="227"/>
      <c r="P8" s="227"/>
      <c r="Q8" s="223"/>
      <c r="R8" s="223"/>
      <c r="S8" s="223"/>
      <c r="T8" s="223"/>
      <c r="U8" s="223"/>
      <c r="V8" s="223"/>
    </row>
    <row r="9" spans="1:22" ht="20.100000000000001" customHeight="1" x14ac:dyDescent="0.2">
      <c r="A9" s="226"/>
      <c r="B9" s="227" t="s">
        <v>6</v>
      </c>
      <c r="C9" s="227"/>
      <c r="D9" s="227"/>
      <c r="E9" s="227"/>
      <c r="F9" s="227"/>
      <c r="G9" s="227"/>
      <c r="H9" s="227"/>
      <c r="I9" s="227"/>
      <c r="J9" s="227" t="s">
        <v>262</v>
      </c>
      <c r="K9" s="227"/>
      <c r="L9" s="227"/>
      <c r="M9" s="227"/>
      <c r="N9" s="227"/>
      <c r="O9" s="227"/>
      <c r="P9" s="227"/>
      <c r="Q9" s="223"/>
      <c r="R9" s="223"/>
      <c r="S9" s="223"/>
      <c r="T9" s="223"/>
      <c r="U9" s="223"/>
      <c r="V9" s="223"/>
    </row>
    <row r="10" spans="1:22" ht="20.100000000000001" customHeight="1" x14ac:dyDescent="0.2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3"/>
      <c r="R10" s="223"/>
      <c r="S10" s="223"/>
      <c r="T10" s="223"/>
      <c r="U10" s="223"/>
      <c r="V10" s="223"/>
    </row>
    <row r="11" spans="1:22" ht="20.100000000000001" customHeight="1" x14ac:dyDescent="0.2">
      <c r="A11" s="228" t="s">
        <v>132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3"/>
      <c r="R11" s="223"/>
      <c r="S11" s="223"/>
      <c r="T11" s="223"/>
      <c r="U11" s="223"/>
      <c r="V11" s="223"/>
    </row>
    <row r="12" spans="1:22" s="68" customFormat="1" ht="20.100000000000001" customHeight="1" x14ac:dyDescent="0.2">
      <c r="A12" s="157" t="s">
        <v>8</v>
      </c>
      <c r="B12" s="157" t="s">
        <v>9</v>
      </c>
      <c r="C12" s="157" t="s">
        <v>10</v>
      </c>
      <c r="D12" s="155"/>
      <c r="E12" s="155"/>
      <c r="F12" s="155"/>
      <c r="G12" s="157" t="s">
        <v>11</v>
      </c>
      <c r="H12" s="157" t="s">
        <v>12</v>
      </c>
      <c r="I12" s="155"/>
      <c r="J12" s="155"/>
      <c r="K12" s="155"/>
      <c r="L12" s="155"/>
      <c r="M12" s="155"/>
      <c r="N12" s="155"/>
      <c r="O12" s="155"/>
      <c r="P12" s="155"/>
      <c r="Q12" s="152"/>
      <c r="R12" s="152"/>
      <c r="S12" s="152"/>
      <c r="T12" s="152"/>
      <c r="U12" s="152"/>
      <c r="V12" s="152"/>
    </row>
    <row r="13" spans="1:22" s="68" customFormat="1" ht="20.100000000000001" customHeight="1" x14ac:dyDescent="0.2">
      <c r="A13" s="155"/>
      <c r="B13" s="155"/>
      <c r="C13" s="229" t="s">
        <v>263</v>
      </c>
      <c r="D13" s="229" t="s">
        <v>264</v>
      </c>
      <c r="E13" s="229" t="s">
        <v>265</v>
      </c>
      <c r="F13" s="157" t="s">
        <v>266</v>
      </c>
      <c r="G13" s="155"/>
      <c r="H13" s="157" t="s">
        <v>263</v>
      </c>
      <c r="I13" s="155"/>
      <c r="J13" s="157" t="s">
        <v>264</v>
      </c>
      <c r="K13" s="155"/>
      <c r="L13" s="157" t="s">
        <v>265</v>
      </c>
      <c r="M13" s="155"/>
      <c r="N13" s="157" t="s">
        <v>17</v>
      </c>
      <c r="O13" s="157" t="s">
        <v>18</v>
      </c>
      <c r="P13" s="157" t="s">
        <v>266</v>
      </c>
      <c r="Q13" s="152"/>
      <c r="R13" s="152"/>
      <c r="S13" s="152"/>
      <c r="T13" s="152"/>
      <c r="U13" s="152"/>
      <c r="V13" s="152"/>
    </row>
    <row r="14" spans="1:22" s="68" customFormat="1" ht="20.100000000000001" customHeight="1" x14ac:dyDescent="0.2">
      <c r="A14" s="155"/>
      <c r="B14" s="155"/>
      <c r="C14" s="230"/>
      <c r="D14" s="230"/>
      <c r="E14" s="230"/>
      <c r="F14" s="155"/>
      <c r="G14" s="155"/>
      <c r="H14" s="158" t="s">
        <v>19</v>
      </c>
      <c r="I14" s="158" t="s">
        <v>20</v>
      </c>
      <c r="J14" s="158" t="s">
        <v>19</v>
      </c>
      <c r="K14" s="158" t="s">
        <v>20</v>
      </c>
      <c r="L14" s="158" t="s">
        <v>19</v>
      </c>
      <c r="M14" s="158" t="s">
        <v>20</v>
      </c>
      <c r="N14" s="155"/>
      <c r="O14" s="155"/>
      <c r="P14" s="155"/>
      <c r="Q14" s="152"/>
      <c r="R14" s="152"/>
      <c r="S14" s="152"/>
      <c r="T14" s="152"/>
      <c r="U14" s="152"/>
      <c r="V14" s="152"/>
    </row>
    <row r="15" spans="1:22" s="70" customFormat="1" ht="20.100000000000001" customHeight="1" x14ac:dyDescent="0.2">
      <c r="A15" s="231" t="s">
        <v>133</v>
      </c>
      <c r="B15" s="231" t="s">
        <v>134</v>
      </c>
      <c r="C15" s="232">
        <v>836</v>
      </c>
      <c r="D15" s="232">
        <v>741</v>
      </c>
      <c r="E15" s="232">
        <v>736</v>
      </c>
      <c r="F15" s="233">
        <f t="shared" ref="F15:F30" si="0">SUM(C15:E15)</f>
        <v>2313</v>
      </c>
      <c r="G15" s="231" t="s">
        <v>23</v>
      </c>
      <c r="H15" s="233">
        <v>620</v>
      </c>
      <c r="I15" s="233">
        <v>30</v>
      </c>
      <c r="J15" s="233">
        <v>406</v>
      </c>
      <c r="K15" s="233">
        <v>19</v>
      </c>
      <c r="L15" s="233">
        <v>494</v>
      </c>
      <c r="M15" s="233">
        <v>38</v>
      </c>
      <c r="N15" s="233">
        <f>SUM(H15,J15,L15)</f>
        <v>1520</v>
      </c>
      <c r="O15" s="233">
        <f>SUM(I15,K15,M15)</f>
        <v>87</v>
      </c>
      <c r="P15" s="233">
        <f t="shared" ref="P15:P22" si="1">SUM(H15:M15)</f>
        <v>1607</v>
      </c>
      <c r="Q15" s="223"/>
      <c r="R15" s="223"/>
      <c r="S15" s="223"/>
      <c r="T15" s="223"/>
      <c r="U15" s="223"/>
      <c r="V15" s="223"/>
    </row>
    <row r="16" spans="1:22" s="70" customFormat="1" ht="20.100000000000001" customHeight="1" x14ac:dyDescent="0.2">
      <c r="A16" s="231" t="s">
        <v>48</v>
      </c>
      <c r="B16" s="231" t="s">
        <v>135</v>
      </c>
      <c r="C16" s="225">
        <v>297</v>
      </c>
      <c r="D16" s="232">
        <v>335</v>
      </c>
      <c r="E16" s="232">
        <v>335</v>
      </c>
      <c r="F16" s="233">
        <f t="shared" si="0"/>
        <v>967</v>
      </c>
      <c r="G16" s="231" t="s">
        <v>23</v>
      </c>
      <c r="H16" s="231">
        <v>265</v>
      </c>
      <c r="I16" s="233">
        <v>32</v>
      </c>
      <c r="J16" s="233">
        <v>307</v>
      </c>
      <c r="K16" s="233">
        <v>26</v>
      </c>
      <c r="L16" s="233">
        <v>307</v>
      </c>
      <c r="M16" s="233">
        <v>26</v>
      </c>
      <c r="N16" s="233">
        <f t="shared" ref="N16:N21" si="2">SUM(H16,J16,L16)</f>
        <v>879</v>
      </c>
      <c r="O16" s="233">
        <f t="shared" ref="O16:O29" si="3">SUM(I16,K16,M16)</f>
        <v>84</v>
      </c>
      <c r="P16" s="233">
        <f t="shared" si="1"/>
        <v>963</v>
      </c>
      <c r="Q16" s="223"/>
      <c r="R16" s="223"/>
      <c r="S16" s="223"/>
      <c r="T16" s="223"/>
      <c r="U16" s="223"/>
      <c r="V16" s="223"/>
    </row>
    <row r="17" spans="1:22" s="70" customFormat="1" ht="20.100000000000001" customHeight="1" x14ac:dyDescent="0.2">
      <c r="A17" s="231" t="s">
        <v>48</v>
      </c>
      <c r="B17" s="231" t="s">
        <v>136</v>
      </c>
      <c r="C17" s="232">
        <v>1276</v>
      </c>
      <c r="D17" s="232">
        <v>1213</v>
      </c>
      <c r="E17" s="232">
        <v>1540</v>
      </c>
      <c r="F17" s="233">
        <f t="shared" si="0"/>
        <v>4029</v>
      </c>
      <c r="G17" s="231" t="s">
        <v>23</v>
      </c>
      <c r="H17" s="232">
        <v>1276</v>
      </c>
      <c r="I17" s="225">
        <v>46</v>
      </c>
      <c r="J17" s="234">
        <v>1067</v>
      </c>
      <c r="K17" s="233">
        <v>49</v>
      </c>
      <c r="L17" s="233">
        <v>1389</v>
      </c>
      <c r="M17" s="233">
        <v>61</v>
      </c>
      <c r="N17" s="233">
        <f t="shared" si="2"/>
        <v>3732</v>
      </c>
      <c r="O17" s="233">
        <f t="shared" si="3"/>
        <v>156</v>
      </c>
      <c r="P17" s="233">
        <f>SUM(J17:M17)</f>
        <v>2566</v>
      </c>
      <c r="Q17" s="223"/>
      <c r="R17" s="223"/>
      <c r="S17" s="223"/>
      <c r="T17" s="223"/>
      <c r="U17" s="223"/>
      <c r="V17" s="223"/>
    </row>
    <row r="18" spans="1:22" s="70" customFormat="1" ht="20.100000000000001" customHeight="1" x14ac:dyDescent="0.2">
      <c r="A18" s="231" t="s">
        <v>48</v>
      </c>
      <c r="B18" s="231" t="s">
        <v>137</v>
      </c>
      <c r="C18" s="232">
        <v>0</v>
      </c>
      <c r="D18" s="232">
        <v>0</v>
      </c>
      <c r="E18" s="232">
        <v>0</v>
      </c>
      <c r="F18" s="233">
        <f t="shared" si="0"/>
        <v>0</v>
      </c>
      <c r="G18" s="231" t="s">
        <v>23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f t="shared" si="2"/>
        <v>0</v>
      </c>
      <c r="O18" s="233">
        <f t="shared" si="3"/>
        <v>0</v>
      </c>
      <c r="P18" s="233">
        <f t="shared" si="1"/>
        <v>0</v>
      </c>
      <c r="Q18" s="223"/>
      <c r="R18" s="223"/>
      <c r="S18" s="223"/>
      <c r="T18" s="223"/>
      <c r="U18" s="223"/>
      <c r="V18" s="223"/>
    </row>
    <row r="19" spans="1:22" s="70" customFormat="1" ht="20.100000000000001" customHeight="1" x14ac:dyDescent="0.2">
      <c r="A19" s="231" t="s">
        <v>48</v>
      </c>
      <c r="B19" s="231" t="s">
        <v>138</v>
      </c>
      <c r="C19" s="232">
        <v>130</v>
      </c>
      <c r="D19" s="232">
        <v>110</v>
      </c>
      <c r="E19" s="232">
        <v>177</v>
      </c>
      <c r="F19" s="233">
        <f t="shared" si="0"/>
        <v>417</v>
      </c>
      <c r="G19" s="231" t="s">
        <v>23</v>
      </c>
      <c r="H19" s="231">
        <v>51</v>
      </c>
      <c r="I19" s="233">
        <v>1</v>
      </c>
      <c r="J19" s="233">
        <v>47</v>
      </c>
      <c r="K19" s="233">
        <v>4</v>
      </c>
      <c r="L19" s="233">
        <v>61</v>
      </c>
      <c r="M19" s="233">
        <v>2</v>
      </c>
      <c r="N19" s="233">
        <f t="shared" si="2"/>
        <v>159</v>
      </c>
      <c r="O19" s="233">
        <f t="shared" si="3"/>
        <v>7</v>
      </c>
      <c r="P19" s="233">
        <f t="shared" si="1"/>
        <v>166</v>
      </c>
      <c r="Q19" s="223"/>
      <c r="R19" s="223"/>
      <c r="S19" s="223"/>
      <c r="T19" s="223"/>
      <c r="U19" s="223"/>
      <c r="V19" s="223"/>
    </row>
    <row r="20" spans="1:22" s="70" customFormat="1" ht="20.100000000000001" customHeight="1" x14ac:dyDescent="0.2">
      <c r="A20" s="231" t="s">
        <v>48</v>
      </c>
      <c r="B20" s="231" t="s">
        <v>139</v>
      </c>
      <c r="C20" s="232">
        <v>288</v>
      </c>
      <c r="D20" s="232">
        <v>341</v>
      </c>
      <c r="E20" s="232">
        <v>576</v>
      </c>
      <c r="F20" s="233">
        <f t="shared" si="0"/>
        <v>1205</v>
      </c>
      <c r="G20" s="231" t="s">
        <v>23</v>
      </c>
      <c r="H20" s="231">
        <v>276</v>
      </c>
      <c r="I20" s="233">
        <v>12</v>
      </c>
      <c r="J20" s="233">
        <v>321</v>
      </c>
      <c r="K20" s="233">
        <v>20</v>
      </c>
      <c r="L20" s="233">
        <v>570</v>
      </c>
      <c r="M20" s="233">
        <v>6</v>
      </c>
      <c r="N20" s="233">
        <f t="shared" si="2"/>
        <v>1167</v>
      </c>
      <c r="O20" s="233">
        <f t="shared" si="3"/>
        <v>38</v>
      </c>
      <c r="P20" s="233">
        <f t="shared" si="1"/>
        <v>1205</v>
      </c>
      <c r="Q20" s="223"/>
      <c r="R20" s="223"/>
      <c r="S20" s="223"/>
      <c r="T20" s="223"/>
      <c r="U20" s="223"/>
      <c r="V20" s="223"/>
    </row>
    <row r="21" spans="1:22" s="70" customFormat="1" ht="20.100000000000001" customHeight="1" x14ac:dyDescent="0.2">
      <c r="A21" s="231" t="s">
        <v>48</v>
      </c>
      <c r="B21" s="231" t="s">
        <v>256</v>
      </c>
      <c r="C21" s="232">
        <v>85</v>
      </c>
      <c r="D21" s="232">
        <v>96</v>
      </c>
      <c r="E21" s="232">
        <v>126</v>
      </c>
      <c r="F21" s="233">
        <f t="shared" si="0"/>
        <v>307</v>
      </c>
      <c r="G21" s="231"/>
      <c r="H21" s="231">
        <v>9</v>
      </c>
      <c r="I21" s="233">
        <v>0</v>
      </c>
      <c r="J21" s="233">
        <v>10</v>
      </c>
      <c r="K21" s="233">
        <v>0</v>
      </c>
      <c r="L21" s="233">
        <v>10</v>
      </c>
      <c r="M21" s="233">
        <v>0</v>
      </c>
      <c r="N21" s="233">
        <f t="shared" si="2"/>
        <v>29</v>
      </c>
      <c r="O21" s="233">
        <f t="shared" si="3"/>
        <v>0</v>
      </c>
      <c r="P21" s="233">
        <f t="shared" si="1"/>
        <v>29</v>
      </c>
      <c r="Q21" s="223"/>
      <c r="R21" s="223"/>
      <c r="S21" s="223"/>
      <c r="T21" s="223"/>
      <c r="U21" s="223"/>
      <c r="V21" s="223"/>
    </row>
    <row r="22" spans="1:22" s="70" customFormat="1" ht="20.100000000000001" customHeight="1" x14ac:dyDescent="0.2">
      <c r="A22" s="231" t="s">
        <v>48</v>
      </c>
      <c r="B22" s="231" t="s">
        <v>140</v>
      </c>
      <c r="C22" s="232">
        <v>545</v>
      </c>
      <c r="D22" s="232">
        <v>590</v>
      </c>
      <c r="E22" s="232">
        <v>653</v>
      </c>
      <c r="F22" s="233">
        <f t="shared" si="0"/>
        <v>1788</v>
      </c>
      <c r="G22" s="231" t="s">
        <v>23</v>
      </c>
      <c r="H22" s="231">
        <v>529</v>
      </c>
      <c r="I22" s="233">
        <v>32</v>
      </c>
      <c r="J22" s="233">
        <v>645</v>
      </c>
      <c r="K22" s="233">
        <v>37</v>
      </c>
      <c r="L22" s="233">
        <v>621</v>
      </c>
      <c r="M22" s="233">
        <v>28</v>
      </c>
      <c r="N22" s="233">
        <f>SUM(H22,J22,L22)</f>
        <v>1795</v>
      </c>
      <c r="O22" s="233">
        <f t="shared" si="3"/>
        <v>97</v>
      </c>
      <c r="P22" s="233">
        <f t="shared" si="1"/>
        <v>1892</v>
      </c>
      <c r="Q22" s="223"/>
      <c r="R22" s="223"/>
      <c r="S22" s="223"/>
      <c r="T22" s="223"/>
      <c r="U22" s="223"/>
      <c r="V22" s="223"/>
    </row>
    <row r="23" spans="1:22" s="70" customFormat="1" ht="20.100000000000001" customHeight="1" x14ac:dyDescent="0.2">
      <c r="A23" s="231" t="s">
        <v>141</v>
      </c>
      <c r="B23" s="231" t="s">
        <v>142</v>
      </c>
      <c r="C23" s="232">
        <v>0</v>
      </c>
      <c r="D23" s="232">
        <v>0</v>
      </c>
      <c r="E23" s="232">
        <v>0</v>
      </c>
      <c r="F23" s="233">
        <v>0</v>
      </c>
      <c r="G23" s="231" t="s">
        <v>23</v>
      </c>
      <c r="H23" s="233" t="s">
        <v>37</v>
      </c>
      <c r="I23" s="233" t="s">
        <v>37</v>
      </c>
      <c r="J23" s="233" t="s">
        <v>37</v>
      </c>
      <c r="K23" s="233" t="s">
        <v>37</v>
      </c>
      <c r="L23" s="233" t="s">
        <v>37</v>
      </c>
      <c r="M23" s="233" t="s">
        <v>37</v>
      </c>
      <c r="N23" s="233" t="s">
        <v>37</v>
      </c>
      <c r="O23" s="233" t="s">
        <v>37</v>
      </c>
      <c r="P23" s="233" t="s">
        <v>37</v>
      </c>
      <c r="Q23" s="223"/>
      <c r="R23" s="223"/>
      <c r="S23" s="223"/>
      <c r="T23" s="223"/>
      <c r="U23" s="223"/>
      <c r="V23" s="223"/>
    </row>
    <row r="24" spans="1:22" s="70" customFormat="1" ht="20.100000000000001" customHeight="1" x14ac:dyDescent="0.2">
      <c r="A24" s="231" t="s">
        <v>143</v>
      </c>
      <c r="B24" s="231" t="s">
        <v>134</v>
      </c>
      <c r="C24" s="232">
        <v>165</v>
      </c>
      <c r="D24" s="232">
        <v>165</v>
      </c>
      <c r="E24" s="232">
        <v>165</v>
      </c>
      <c r="F24" s="233">
        <f t="shared" si="0"/>
        <v>495</v>
      </c>
      <c r="G24" s="231" t="s">
        <v>23</v>
      </c>
      <c r="H24" s="231">
        <v>159</v>
      </c>
      <c r="I24" s="233">
        <v>6</v>
      </c>
      <c r="J24" s="233">
        <v>159</v>
      </c>
      <c r="K24" s="233">
        <v>6</v>
      </c>
      <c r="L24" s="233">
        <v>159</v>
      </c>
      <c r="M24" s="233">
        <v>6</v>
      </c>
      <c r="N24" s="233">
        <f t="shared" ref="N24:O30" si="4">SUM(H24,J24,L24)</f>
        <v>477</v>
      </c>
      <c r="O24" s="233">
        <f t="shared" si="3"/>
        <v>18</v>
      </c>
      <c r="P24" s="233">
        <f t="shared" ref="P24:P30" si="5">SUM(H24:M24)</f>
        <v>495</v>
      </c>
      <c r="Q24" s="223"/>
      <c r="R24" s="223"/>
      <c r="S24" s="223"/>
      <c r="T24" s="223"/>
      <c r="U24" s="223"/>
      <c r="V24" s="223"/>
    </row>
    <row r="25" spans="1:22" ht="20.100000000000001" customHeight="1" x14ac:dyDescent="0.2">
      <c r="A25" s="231" t="s">
        <v>67</v>
      </c>
      <c r="B25" s="231" t="s">
        <v>144</v>
      </c>
      <c r="C25" s="232">
        <v>18</v>
      </c>
      <c r="D25" s="232">
        <v>14</v>
      </c>
      <c r="E25" s="232">
        <v>11</v>
      </c>
      <c r="F25" s="233">
        <f t="shared" si="0"/>
        <v>43</v>
      </c>
      <c r="G25" s="231" t="s">
        <v>23</v>
      </c>
      <c r="H25" s="233">
        <v>30</v>
      </c>
      <c r="I25" s="233">
        <v>20</v>
      </c>
      <c r="J25" s="233">
        <v>11</v>
      </c>
      <c r="K25" s="233">
        <v>5</v>
      </c>
      <c r="L25" s="233">
        <v>10</v>
      </c>
      <c r="M25" s="233">
        <v>2</v>
      </c>
      <c r="N25" s="233">
        <f t="shared" si="4"/>
        <v>51</v>
      </c>
      <c r="O25" s="233">
        <f t="shared" si="3"/>
        <v>27</v>
      </c>
      <c r="P25" s="233">
        <f t="shared" si="5"/>
        <v>78</v>
      </c>
      <c r="Q25" s="223"/>
      <c r="R25" s="223"/>
      <c r="S25" s="223"/>
      <c r="T25" s="223"/>
      <c r="U25" s="223"/>
      <c r="V25" s="223"/>
    </row>
    <row r="26" spans="1:22" ht="20.100000000000001" customHeight="1" x14ac:dyDescent="0.2">
      <c r="A26" s="231" t="s">
        <v>67</v>
      </c>
      <c r="B26" s="231" t="s">
        <v>145</v>
      </c>
      <c r="C26" s="232">
        <v>0</v>
      </c>
      <c r="D26" s="232">
        <v>0</v>
      </c>
      <c r="E26" s="232">
        <v>0</v>
      </c>
      <c r="F26" s="233">
        <f t="shared" si="0"/>
        <v>0</v>
      </c>
      <c r="G26" s="231" t="s">
        <v>23</v>
      </c>
      <c r="H26" s="233">
        <v>0</v>
      </c>
      <c r="I26" s="233">
        <v>0</v>
      </c>
      <c r="J26" s="233">
        <v>0</v>
      </c>
      <c r="K26" s="233">
        <v>0</v>
      </c>
      <c r="L26" s="233">
        <v>0</v>
      </c>
      <c r="M26" s="233">
        <v>0</v>
      </c>
      <c r="N26" s="233">
        <f t="shared" si="4"/>
        <v>0</v>
      </c>
      <c r="O26" s="233">
        <f t="shared" si="3"/>
        <v>0</v>
      </c>
      <c r="P26" s="233">
        <f t="shared" si="5"/>
        <v>0</v>
      </c>
      <c r="Q26" s="223"/>
      <c r="R26" s="223"/>
      <c r="S26" s="223"/>
      <c r="T26" s="223"/>
      <c r="U26" s="223"/>
      <c r="V26" s="223"/>
    </row>
    <row r="27" spans="1:22" ht="20.100000000000001" customHeight="1" x14ac:dyDescent="0.2">
      <c r="A27" s="231" t="s">
        <v>67</v>
      </c>
      <c r="B27" s="231" t="s">
        <v>107</v>
      </c>
      <c r="C27" s="232">
        <v>2</v>
      </c>
      <c r="D27" s="232">
        <v>1</v>
      </c>
      <c r="E27" s="232">
        <v>1</v>
      </c>
      <c r="F27" s="233">
        <f t="shared" si="0"/>
        <v>4</v>
      </c>
      <c r="G27" s="231" t="s">
        <v>23</v>
      </c>
      <c r="H27" s="233">
        <v>56</v>
      </c>
      <c r="I27" s="233">
        <v>0</v>
      </c>
      <c r="J27" s="233">
        <v>40</v>
      </c>
      <c r="K27" s="233">
        <v>0</v>
      </c>
      <c r="L27" s="233">
        <v>37</v>
      </c>
      <c r="M27" s="233">
        <v>0</v>
      </c>
      <c r="N27" s="233">
        <f t="shared" si="4"/>
        <v>133</v>
      </c>
      <c r="O27" s="233">
        <f t="shared" si="3"/>
        <v>0</v>
      </c>
      <c r="P27" s="233">
        <f t="shared" si="5"/>
        <v>133</v>
      </c>
      <c r="Q27" s="223"/>
      <c r="R27" s="223"/>
      <c r="S27" s="223"/>
      <c r="T27" s="223"/>
      <c r="U27" s="223"/>
      <c r="V27" s="223"/>
    </row>
    <row r="28" spans="1:22" ht="20.100000000000001" customHeight="1" x14ac:dyDescent="0.2">
      <c r="A28" s="231" t="s">
        <v>67</v>
      </c>
      <c r="B28" s="231" t="s">
        <v>146</v>
      </c>
      <c r="C28" s="232">
        <v>0</v>
      </c>
      <c r="D28" s="232">
        <v>0</v>
      </c>
      <c r="E28" s="232">
        <v>0</v>
      </c>
      <c r="F28" s="233">
        <f t="shared" si="0"/>
        <v>0</v>
      </c>
      <c r="G28" s="231" t="s">
        <v>23</v>
      </c>
      <c r="H28" s="233">
        <v>0</v>
      </c>
      <c r="I28" s="233">
        <v>0</v>
      </c>
      <c r="J28" s="233">
        <v>0</v>
      </c>
      <c r="K28" s="233">
        <v>0</v>
      </c>
      <c r="L28" s="233">
        <v>0</v>
      </c>
      <c r="M28" s="233">
        <v>0</v>
      </c>
      <c r="N28" s="233">
        <f t="shared" si="4"/>
        <v>0</v>
      </c>
      <c r="O28" s="233">
        <f t="shared" si="3"/>
        <v>0</v>
      </c>
      <c r="P28" s="233">
        <f t="shared" si="5"/>
        <v>0</v>
      </c>
      <c r="Q28" s="223"/>
      <c r="R28" s="235"/>
      <c r="S28" s="223"/>
      <c r="T28" s="223"/>
      <c r="U28" s="223"/>
      <c r="V28" s="223"/>
    </row>
    <row r="29" spans="1:22" ht="20.100000000000001" customHeight="1" x14ac:dyDescent="0.2">
      <c r="A29" s="231" t="s">
        <v>67</v>
      </c>
      <c r="B29" s="231" t="s">
        <v>213</v>
      </c>
      <c r="C29" s="232">
        <v>53</v>
      </c>
      <c r="D29" s="232">
        <v>44</v>
      </c>
      <c r="E29" s="232">
        <v>35</v>
      </c>
      <c r="F29" s="233">
        <f t="shared" si="0"/>
        <v>132</v>
      </c>
      <c r="G29" s="231" t="s">
        <v>23</v>
      </c>
      <c r="H29" s="231">
        <v>55</v>
      </c>
      <c r="I29" s="233">
        <v>5</v>
      </c>
      <c r="J29" s="233">
        <v>49</v>
      </c>
      <c r="K29" s="233">
        <v>3</v>
      </c>
      <c r="L29" s="233">
        <v>41</v>
      </c>
      <c r="M29" s="233">
        <v>2</v>
      </c>
      <c r="N29" s="233">
        <f t="shared" si="4"/>
        <v>145</v>
      </c>
      <c r="O29" s="233">
        <f t="shared" si="3"/>
        <v>10</v>
      </c>
      <c r="P29" s="233">
        <f t="shared" si="5"/>
        <v>155</v>
      </c>
      <c r="Q29" s="223"/>
      <c r="R29" s="223"/>
      <c r="S29" s="223"/>
      <c r="T29" s="223"/>
      <c r="U29" s="223"/>
      <c r="V29" s="223"/>
    </row>
    <row r="30" spans="1:22" ht="20.100000000000001" customHeight="1" x14ac:dyDescent="0.2">
      <c r="A30" s="231" t="s">
        <v>67</v>
      </c>
      <c r="B30" s="231" t="s">
        <v>147</v>
      </c>
      <c r="C30" s="232">
        <v>0</v>
      </c>
      <c r="D30" s="232">
        <v>1</v>
      </c>
      <c r="E30" s="232">
        <v>1</v>
      </c>
      <c r="F30" s="233">
        <f t="shared" si="0"/>
        <v>2</v>
      </c>
      <c r="G30" s="231" t="s">
        <v>23</v>
      </c>
      <c r="H30" s="231">
        <v>0</v>
      </c>
      <c r="I30" s="233">
        <v>0</v>
      </c>
      <c r="J30" s="233">
        <v>22</v>
      </c>
      <c r="K30" s="233">
        <v>0</v>
      </c>
      <c r="L30" s="233">
        <v>26</v>
      </c>
      <c r="M30" s="233">
        <v>0</v>
      </c>
      <c r="N30" s="233">
        <f t="shared" si="4"/>
        <v>48</v>
      </c>
      <c r="O30" s="233">
        <f t="shared" si="4"/>
        <v>0</v>
      </c>
      <c r="P30" s="233">
        <f t="shared" si="5"/>
        <v>48</v>
      </c>
      <c r="Q30" s="223"/>
      <c r="R30" s="223"/>
      <c r="S30" s="223"/>
      <c r="T30" s="223"/>
      <c r="U30" s="223"/>
      <c r="V30" s="223"/>
    </row>
    <row r="31" spans="1:22" ht="20.100000000000001" customHeight="1" x14ac:dyDescent="0.2">
      <c r="A31" s="236" t="s">
        <v>148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3"/>
      <c r="R31" s="223"/>
      <c r="S31" s="223"/>
      <c r="T31" s="223"/>
      <c r="U31" s="223"/>
      <c r="V31" s="223"/>
    </row>
    <row r="32" spans="1:22" ht="20.100000000000001" customHeight="1" x14ac:dyDescent="0.2">
      <c r="A32" s="237" t="s">
        <v>8</v>
      </c>
      <c r="B32" s="237" t="s">
        <v>9</v>
      </c>
      <c r="C32" s="237" t="s">
        <v>10</v>
      </c>
      <c r="D32" s="226"/>
      <c r="E32" s="226"/>
      <c r="F32" s="226"/>
      <c r="G32" s="237" t="s">
        <v>11</v>
      </c>
      <c r="H32" s="238"/>
      <c r="I32" s="237" t="s">
        <v>12</v>
      </c>
      <c r="J32" s="226"/>
      <c r="K32" s="226"/>
      <c r="L32" s="226"/>
      <c r="M32" s="226"/>
      <c r="N32" s="226"/>
      <c r="O32" s="226"/>
      <c r="P32" s="226"/>
      <c r="Q32" s="223"/>
      <c r="R32" s="223"/>
      <c r="S32" s="223"/>
      <c r="T32" s="223"/>
      <c r="U32" s="223"/>
      <c r="V32" s="223"/>
    </row>
    <row r="33" spans="1:22" ht="20.100000000000001" customHeight="1" x14ac:dyDescent="0.2">
      <c r="A33" s="226"/>
      <c r="B33" s="226"/>
      <c r="C33" s="239" t="s">
        <v>263</v>
      </c>
      <c r="D33" s="239" t="s">
        <v>264</v>
      </c>
      <c r="E33" s="239" t="s">
        <v>265</v>
      </c>
      <c r="F33" s="237" t="s">
        <v>266</v>
      </c>
      <c r="G33" s="226"/>
      <c r="H33" s="237" t="s">
        <v>263</v>
      </c>
      <c r="I33" s="226"/>
      <c r="J33" s="237" t="s">
        <v>264</v>
      </c>
      <c r="K33" s="226"/>
      <c r="L33" s="237" t="s">
        <v>265</v>
      </c>
      <c r="M33" s="226"/>
      <c r="N33" s="237" t="s">
        <v>17</v>
      </c>
      <c r="O33" s="237" t="s">
        <v>18</v>
      </c>
      <c r="P33" s="237" t="s">
        <v>266</v>
      </c>
      <c r="Q33" s="223"/>
      <c r="R33" s="223"/>
      <c r="S33" s="223"/>
      <c r="T33" s="223"/>
      <c r="U33" s="223"/>
      <c r="V33" s="223"/>
    </row>
    <row r="34" spans="1:22" ht="20.100000000000001" customHeight="1" x14ac:dyDescent="0.2">
      <c r="A34" s="226"/>
      <c r="B34" s="226"/>
      <c r="C34" s="240"/>
      <c r="D34" s="240"/>
      <c r="E34" s="240"/>
      <c r="F34" s="226"/>
      <c r="G34" s="226"/>
      <c r="H34" s="238" t="s">
        <v>19</v>
      </c>
      <c r="I34" s="238" t="s">
        <v>20</v>
      </c>
      <c r="J34" s="238" t="s">
        <v>19</v>
      </c>
      <c r="K34" s="238" t="s">
        <v>20</v>
      </c>
      <c r="L34" s="238" t="s">
        <v>19</v>
      </c>
      <c r="M34" s="238" t="s">
        <v>20</v>
      </c>
      <c r="N34" s="226"/>
      <c r="O34" s="226"/>
      <c r="P34" s="226"/>
      <c r="Q34" s="223"/>
      <c r="R34" s="223"/>
      <c r="S34" s="223"/>
      <c r="T34" s="223"/>
      <c r="U34" s="223"/>
      <c r="V34" s="223"/>
    </row>
    <row r="35" spans="1:22" ht="20.100000000000001" customHeight="1" x14ac:dyDescent="0.2">
      <c r="A35" s="231" t="s">
        <v>149</v>
      </c>
      <c r="B35" s="231" t="s">
        <v>150</v>
      </c>
      <c r="C35" s="232">
        <v>82</v>
      </c>
      <c r="D35" s="232">
        <v>153</v>
      </c>
      <c r="E35" s="232">
        <v>103</v>
      </c>
      <c r="F35" s="233">
        <f t="shared" ref="F35:F65" si="6">SUM(C35:E35)</f>
        <v>338</v>
      </c>
      <c r="G35" s="231" t="s">
        <v>151</v>
      </c>
      <c r="H35" s="233" t="s">
        <v>37</v>
      </c>
      <c r="I35" s="233" t="s">
        <v>37</v>
      </c>
      <c r="J35" s="233" t="s">
        <v>37</v>
      </c>
      <c r="K35" s="233" t="s">
        <v>37</v>
      </c>
      <c r="L35" s="233" t="s">
        <v>37</v>
      </c>
      <c r="M35" s="233" t="s">
        <v>37</v>
      </c>
      <c r="N35" s="233" t="s">
        <v>37</v>
      </c>
      <c r="O35" s="233" t="s">
        <v>37</v>
      </c>
      <c r="P35" s="233" t="s">
        <v>37</v>
      </c>
      <c r="Q35" s="223"/>
      <c r="R35" s="223"/>
      <c r="S35" s="223"/>
      <c r="T35" s="223"/>
      <c r="U35" s="223"/>
      <c r="V35" s="223" t="s">
        <v>152</v>
      </c>
    </row>
    <row r="36" spans="1:22" ht="20.100000000000001" customHeight="1" x14ac:dyDescent="0.2">
      <c r="A36" s="231" t="s">
        <v>153</v>
      </c>
      <c r="B36" s="231" t="s">
        <v>150</v>
      </c>
      <c r="C36" s="232">
        <v>105</v>
      </c>
      <c r="D36" s="232">
        <v>161</v>
      </c>
      <c r="E36" s="232">
        <v>153</v>
      </c>
      <c r="F36" s="233">
        <f t="shared" si="6"/>
        <v>419</v>
      </c>
      <c r="G36" s="231" t="s">
        <v>151</v>
      </c>
      <c r="H36" s="233" t="s">
        <v>37</v>
      </c>
      <c r="I36" s="233" t="s">
        <v>37</v>
      </c>
      <c r="J36" s="233" t="s">
        <v>37</v>
      </c>
      <c r="K36" s="233" t="s">
        <v>37</v>
      </c>
      <c r="L36" s="233" t="s">
        <v>37</v>
      </c>
      <c r="M36" s="233" t="s">
        <v>37</v>
      </c>
      <c r="N36" s="233" t="s">
        <v>37</v>
      </c>
      <c r="O36" s="233" t="s">
        <v>37</v>
      </c>
      <c r="P36" s="233" t="s">
        <v>37</v>
      </c>
      <c r="Q36" s="223"/>
      <c r="R36" s="223"/>
      <c r="S36" s="223"/>
      <c r="T36" s="223"/>
      <c r="U36" s="223"/>
      <c r="V36" s="223"/>
    </row>
    <row r="37" spans="1:22" ht="20.100000000000001" customHeight="1" x14ac:dyDescent="0.2">
      <c r="A37" s="231" t="s">
        <v>154</v>
      </c>
      <c r="B37" s="231" t="s">
        <v>150</v>
      </c>
      <c r="C37" s="232">
        <v>372</v>
      </c>
      <c r="D37" s="232">
        <v>411</v>
      </c>
      <c r="E37" s="232">
        <v>449</v>
      </c>
      <c r="F37" s="233">
        <f t="shared" si="6"/>
        <v>1232</v>
      </c>
      <c r="G37" s="231" t="s">
        <v>151</v>
      </c>
      <c r="H37" s="233" t="s">
        <v>37</v>
      </c>
      <c r="I37" s="233" t="s">
        <v>37</v>
      </c>
      <c r="J37" s="233" t="s">
        <v>37</v>
      </c>
      <c r="K37" s="233" t="s">
        <v>37</v>
      </c>
      <c r="L37" s="233" t="s">
        <v>37</v>
      </c>
      <c r="M37" s="233" t="s">
        <v>37</v>
      </c>
      <c r="N37" s="233" t="s">
        <v>37</v>
      </c>
      <c r="O37" s="233" t="s">
        <v>37</v>
      </c>
      <c r="P37" s="233" t="s">
        <v>37</v>
      </c>
      <c r="Q37" s="223"/>
      <c r="R37" s="223"/>
      <c r="S37" s="223"/>
      <c r="T37" s="223"/>
      <c r="U37" s="223"/>
      <c r="V37" s="223"/>
    </row>
    <row r="38" spans="1:22" ht="20.100000000000001" customHeight="1" x14ac:dyDescent="0.2">
      <c r="A38" s="231" t="s">
        <v>155</v>
      </c>
      <c r="B38" s="231" t="s">
        <v>150</v>
      </c>
      <c r="C38" s="232">
        <v>5</v>
      </c>
      <c r="D38" s="232">
        <v>2</v>
      </c>
      <c r="E38" s="232">
        <v>0</v>
      </c>
      <c r="F38" s="233">
        <f t="shared" si="6"/>
        <v>7</v>
      </c>
      <c r="G38" s="231" t="s">
        <v>151</v>
      </c>
      <c r="H38" s="233" t="s">
        <v>37</v>
      </c>
      <c r="I38" s="233" t="s">
        <v>37</v>
      </c>
      <c r="J38" s="233" t="s">
        <v>37</v>
      </c>
      <c r="K38" s="233" t="s">
        <v>37</v>
      </c>
      <c r="L38" s="233" t="s">
        <v>37</v>
      </c>
      <c r="M38" s="233" t="s">
        <v>37</v>
      </c>
      <c r="N38" s="233" t="s">
        <v>37</v>
      </c>
      <c r="O38" s="233" t="s">
        <v>37</v>
      </c>
      <c r="P38" s="233" t="s">
        <v>37</v>
      </c>
      <c r="Q38" s="223"/>
      <c r="R38" s="223"/>
      <c r="S38" s="223"/>
      <c r="T38" s="223"/>
      <c r="U38" s="223"/>
      <c r="V38" s="223"/>
    </row>
    <row r="39" spans="1:22" ht="20.100000000000001" customHeight="1" x14ac:dyDescent="0.2">
      <c r="A39" s="231" t="s">
        <v>156</v>
      </c>
      <c r="B39" s="231" t="s">
        <v>150</v>
      </c>
      <c r="C39" s="232">
        <v>2</v>
      </c>
      <c r="D39" s="232">
        <v>11</v>
      </c>
      <c r="E39" s="232">
        <v>1</v>
      </c>
      <c r="F39" s="233">
        <f t="shared" si="6"/>
        <v>14</v>
      </c>
      <c r="G39" s="231" t="s">
        <v>157</v>
      </c>
      <c r="H39" s="233" t="s">
        <v>37</v>
      </c>
      <c r="I39" s="233" t="s">
        <v>37</v>
      </c>
      <c r="J39" s="233" t="s">
        <v>37</v>
      </c>
      <c r="K39" s="233" t="s">
        <v>37</v>
      </c>
      <c r="L39" s="233" t="s">
        <v>37</v>
      </c>
      <c r="M39" s="233" t="s">
        <v>37</v>
      </c>
      <c r="N39" s="233" t="s">
        <v>37</v>
      </c>
      <c r="O39" s="233" t="s">
        <v>37</v>
      </c>
      <c r="P39" s="233" t="s">
        <v>37</v>
      </c>
      <c r="Q39" s="223"/>
      <c r="R39" s="223"/>
      <c r="S39" s="223"/>
      <c r="T39" s="223"/>
      <c r="U39" s="223"/>
      <c r="V39" s="223"/>
    </row>
    <row r="40" spans="1:22" ht="20.100000000000001" customHeight="1" x14ac:dyDescent="0.2">
      <c r="A40" s="231" t="s">
        <v>158</v>
      </c>
      <c r="B40" s="231" t="s">
        <v>159</v>
      </c>
      <c r="C40" s="232">
        <v>274</v>
      </c>
      <c r="D40" s="232">
        <v>287</v>
      </c>
      <c r="E40" s="232">
        <v>263</v>
      </c>
      <c r="F40" s="233">
        <f t="shared" si="6"/>
        <v>824</v>
      </c>
      <c r="G40" s="231" t="s">
        <v>160</v>
      </c>
      <c r="H40" s="233" t="s">
        <v>37</v>
      </c>
      <c r="I40" s="233" t="s">
        <v>37</v>
      </c>
      <c r="J40" s="233" t="s">
        <v>37</v>
      </c>
      <c r="K40" s="233" t="s">
        <v>37</v>
      </c>
      <c r="L40" s="233" t="s">
        <v>37</v>
      </c>
      <c r="M40" s="233" t="s">
        <v>37</v>
      </c>
      <c r="N40" s="233" t="s">
        <v>37</v>
      </c>
      <c r="O40" s="233" t="s">
        <v>37</v>
      </c>
      <c r="P40" s="233" t="s">
        <v>37</v>
      </c>
      <c r="Q40" s="223"/>
      <c r="R40" s="223"/>
      <c r="S40" s="223"/>
      <c r="T40" s="223"/>
      <c r="U40" s="223"/>
      <c r="V40" s="223"/>
    </row>
    <row r="41" spans="1:22" ht="20.100000000000001" customHeight="1" x14ac:dyDescent="0.2">
      <c r="A41" s="231" t="s">
        <v>161</v>
      </c>
      <c r="B41" s="231" t="s">
        <v>159</v>
      </c>
      <c r="C41" s="232">
        <v>4726</v>
      </c>
      <c r="D41" s="232">
        <v>5760</v>
      </c>
      <c r="E41" s="232">
        <v>4753</v>
      </c>
      <c r="F41" s="233">
        <f t="shared" si="6"/>
        <v>15239</v>
      </c>
      <c r="G41" s="231" t="s">
        <v>160</v>
      </c>
      <c r="H41" s="233" t="s">
        <v>37</v>
      </c>
      <c r="I41" s="233" t="s">
        <v>37</v>
      </c>
      <c r="J41" s="233" t="s">
        <v>37</v>
      </c>
      <c r="K41" s="233" t="s">
        <v>37</v>
      </c>
      <c r="L41" s="233" t="s">
        <v>37</v>
      </c>
      <c r="M41" s="233" t="s">
        <v>37</v>
      </c>
      <c r="N41" s="233" t="s">
        <v>37</v>
      </c>
      <c r="O41" s="233" t="s">
        <v>37</v>
      </c>
      <c r="P41" s="233" t="s">
        <v>37</v>
      </c>
      <c r="Q41" s="223"/>
      <c r="R41" s="223"/>
      <c r="S41" s="223"/>
      <c r="T41" s="223"/>
      <c r="U41" s="223"/>
      <c r="V41" s="223"/>
    </row>
    <row r="42" spans="1:22" ht="20.100000000000001" customHeight="1" x14ac:dyDescent="0.2">
      <c r="A42" s="231" t="s">
        <v>162</v>
      </c>
      <c r="B42" s="231" t="s">
        <v>159</v>
      </c>
      <c r="C42" s="232">
        <v>579876</v>
      </c>
      <c r="D42" s="232">
        <v>857312</v>
      </c>
      <c r="E42" s="232">
        <v>645109</v>
      </c>
      <c r="F42" s="233">
        <f t="shared" si="6"/>
        <v>2082297</v>
      </c>
      <c r="G42" s="231" t="s">
        <v>160</v>
      </c>
      <c r="H42" s="233" t="s">
        <v>37</v>
      </c>
      <c r="I42" s="233" t="s">
        <v>37</v>
      </c>
      <c r="J42" s="233" t="s">
        <v>37</v>
      </c>
      <c r="K42" s="233" t="s">
        <v>37</v>
      </c>
      <c r="L42" s="233" t="s">
        <v>37</v>
      </c>
      <c r="M42" s="233" t="s">
        <v>37</v>
      </c>
      <c r="N42" s="233" t="s">
        <v>37</v>
      </c>
      <c r="O42" s="233" t="s">
        <v>37</v>
      </c>
      <c r="P42" s="233" t="s">
        <v>37</v>
      </c>
      <c r="Q42" s="223"/>
      <c r="R42" s="223"/>
      <c r="S42" s="223"/>
      <c r="T42" s="223"/>
      <c r="U42" s="223"/>
      <c r="V42" s="223"/>
    </row>
    <row r="43" spans="1:22" ht="20.100000000000001" customHeight="1" x14ac:dyDescent="0.2">
      <c r="A43" s="231" t="s">
        <v>163</v>
      </c>
      <c r="B43" s="231" t="s">
        <v>159</v>
      </c>
      <c r="C43" s="232">
        <v>40</v>
      </c>
      <c r="D43" s="232">
        <v>29</v>
      </c>
      <c r="E43" s="232">
        <v>36</v>
      </c>
      <c r="F43" s="233">
        <f t="shared" si="6"/>
        <v>105</v>
      </c>
      <c r="G43" s="231" t="s">
        <v>160</v>
      </c>
      <c r="H43" s="233" t="s">
        <v>37</v>
      </c>
      <c r="I43" s="233" t="s">
        <v>37</v>
      </c>
      <c r="J43" s="233" t="s">
        <v>37</v>
      </c>
      <c r="K43" s="233" t="s">
        <v>37</v>
      </c>
      <c r="L43" s="233" t="s">
        <v>37</v>
      </c>
      <c r="M43" s="233" t="s">
        <v>37</v>
      </c>
      <c r="N43" s="233" t="s">
        <v>37</v>
      </c>
      <c r="O43" s="233" t="s">
        <v>37</v>
      </c>
      <c r="P43" s="233" t="s">
        <v>37</v>
      </c>
      <c r="Q43" s="223"/>
      <c r="R43" s="223"/>
      <c r="S43" s="223"/>
      <c r="T43" s="223"/>
      <c r="U43" s="223"/>
      <c r="V43" s="223"/>
    </row>
    <row r="44" spans="1:22" ht="20.100000000000001" customHeight="1" x14ac:dyDescent="0.2">
      <c r="A44" s="231" t="s">
        <v>164</v>
      </c>
      <c r="B44" s="231" t="s">
        <v>159</v>
      </c>
      <c r="C44" s="232">
        <v>35</v>
      </c>
      <c r="D44" s="232">
        <v>57</v>
      </c>
      <c r="E44" s="232">
        <v>107</v>
      </c>
      <c r="F44" s="233">
        <f t="shared" si="6"/>
        <v>199</v>
      </c>
      <c r="G44" s="231" t="s">
        <v>160</v>
      </c>
      <c r="H44" s="233" t="s">
        <v>37</v>
      </c>
      <c r="I44" s="233" t="s">
        <v>37</v>
      </c>
      <c r="J44" s="233" t="s">
        <v>37</v>
      </c>
      <c r="K44" s="233" t="s">
        <v>37</v>
      </c>
      <c r="L44" s="233" t="s">
        <v>37</v>
      </c>
      <c r="M44" s="233" t="s">
        <v>37</v>
      </c>
      <c r="N44" s="233" t="s">
        <v>37</v>
      </c>
      <c r="O44" s="233" t="s">
        <v>37</v>
      </c>
      <c r="P44" s="233" t="s">
        <v>37</v>
      </c>
      <c r="Q44" s="223"/>
      <c r="R44" s="223"/>
      <c r="S44" s="223"/>
      <c r="T44" s="223"/>
      <c r="U44" s="223"/>
      <c r="V44" s="223"/>
    </row>
    <row r="45" spans="1:22" ht="20.100000000000001" customHeight="1" x14ac:dyDescent="0.2">
      <c r="A45" s="231" t="s">
        <v>165</v>
      </c>
      <c r="B45" s="231" t="s">
        <v>159</v>
      </c>
      <c r="C45" s="232">
        <v>160979</v>
      </c>
      <c r="D45" s="232">
        <v>253218</v>
      </c>
      <c r="E45" s="232">
        <v>404669</v>
      </c>
      <c r="F45" s="233">
        <f t="shared" si="6"/>
        <v>818866</v>
      </c>
      <c r="G45" s="231" t="s">
        <v>160</v>
      </c>
      <c r="H45" s="233" t="s">
        <v>37</v>
      </c>
      <c r="I45" s="233" t="s">
        <v>37</v>
      </c>
      <c r="J45" s="233" t="s">
        <v>37</v>
      </c>
      <c r="K45" s="233" t="s">
        <v>37</v>
      </c>
      <c r="L45" s="233" t="s">
        <v>37</v>
      </c>
      <c r="M45" s="233" t="s">
        <v>37</v>
      </c>
      <c r="N45" s="233" t="s">
        <v>37</v>
      </c>
      <c r="O45" s="233" t="s">
        <v>37</v>
      </c>
      <c r="P45" s="233" t="s">
        <v>37</v>
      </c>
      <c r="Q45" s="223"/>
      <c r="R45" s="223"/>
      <c r="S45" s="223"/>
      <c r="T45" s="223"/>
      <c r="U45" s="223"/>
      <c r="V45" s="223"/>
    </row>
    <row r="46" spans="1:22" ht="20.100000000000001" customHeight="1" x14ac:dyDescent="0.2">
      <c r="A46" s="231" t="s">
        <v>166</v>
      </c>
      <c r="B46" s="231" t="s">
        <v>167</v>
      </c>
      <c r="C46" s="232">
        <v>320142.84999999998</v>
      </c>
      <c r="D46" s="232">
        <v>229745.18</v>
      </c>
      <c r="E46" s="232">
        <v>273159.19</v>
      </c>
      <c r="F46" s="233">
        <f t="shared" si="6"/>
        <v>823047.22</v>
      </c>
      <c r="G46" s="231" t="s">
        <v>151</v>
      </c>
      <c r="H46" s="233" t="s">
        <v>37</v>
      </c>
      <c r="I46" s="233" t="s">
        <v>37</v>
      </c>
      <c r="J46" s="233" t="s">
        <v>37</v>
      </c>
      <c r="K46" s="233" t="s">
        <v>37</v>
      </c>
      <c r="L46" s="233" t="s">
        <v>37</v>
      </c>
      <c r="M46" s="233" t="s">
        <v>37</v>
      </c>
      <c r="N46" s="233" t="s">
        <v>37</v>
      </c>
      <c r="O46" s="233" t="s">
        <v>37</v>
      </c>
      <c r="P46" s="233" t="s">
        <v>37</v>
      </c>
      <c r="Q46" s="223"/>
      <c r="R46" s="223"/>
      <c r="S46" s="223"/>
      <c r="T46" s="223"/>
      <c r="U46" s="223"/>
      <c r="V46" s="223"/>
    </row>
    <row r="47" spans="1:22" ht="20.100000000000001" customHeight="1" x14ac:dyDescent="0.2">
      <c r="A47" s="231" t="s">
        <v>168</v>
      </c>
      <c r="B47" s="231" t="s">
        <v>169</v>
      </c>
      <c r="C47" s="232">
        <v>247373.07</v>
      </c>
      <c r="D47" s="232">
        <v>244667.08</v>
      </c>
      <c r="E47" s="232">
        <v>7907.23</v>
      </c>
      <c r="F47" s="233">
        <f t="shared" si="6"/>
        <v>499947.38</v>
      </c>
      <c r="G47" s="231" t="s">
        <v>151</v>
      </c>
      <c r="H47" s="233" t="s">
        <v>37</v>
      </c>
      <c r="I47" s="233" t="s">
        <v>37</v>
      </c>
      <c r="J47" s="233" t="s">
        <v>37</v>
      </c>
      <c r="K47" s="233" t="s">
        <v>37</v>
      </c>
      <c r="L47" s="233" t="s">
        <v>37</v>
      </c>
      <c r="M47" s="233" t="s">
        <v>37</v>
      </c>
      <c r="N47" s="233" t="s">
        <v>37</v>
      </c>
      <c r="O47" s="233" t="s">
        <v>37</v>
      </c>
      <c r="P47" s="233" t="s">
        <v>37</v>
      </c>
      <c r="Q47" s="223"/>
      <c r="R47" s="223"/>
      <c r="S47" s="223"/>
      <c r="T47" s="223"/>
      <c r="U47" s="223"/>
      <c r="V47" s="223"/>
    </row>
    <row r="48" spans="1:22" ht="20.100000000000001" customHeight="1" x14ac:dyDescent="0.2">
      <c r="A48" s="231" t="s">
        <v>170</v>
      </c>
      <c r="B48" s="231" t="s">
        <v>167</v>
      </c>
      <c r="C48" s="232">
        <v>50648.08</v>
      </c>
      <c r="D48" s="232">
        <v>72127.759999999995</v>
      </c>
      <c r="E48" s="232">
        <v>43426.37</v>
      </c>
      <c r="F48" s="233">
        <f t="shared" si="6"/>
        <v>166202.21</v>
      </c>
      <c r="G48" s="231" t="s">
        <v>151</v>
      </c>
      <c r="H48" s="233" t="s">
        <v>37</v>
      </c>
      <c r="I48" s="233" t="s">
        <v>37</v>
      </c>
      <c r="J48" s="233" t="s">
        <v>37</v>
      </c>
      <c r="K48" s="233" t="s">
        <v>37</v>
      </c>
      <c r="L48" s="233" t="s">
        <v>37</v>
      </c>
      <c r="M48" s="233" t="s">
        <v>37</v>
      </c>
      <c r="N48" s="233" t="s">
        <v>37</v>
      </c>
      <c r="O48" s="233" t="s">
        <v>37</v>
      </c>
      <c r="P48" s="233" t="s">
        <v>37</v>
      </c>
      <c r="Q48" s="223"/>
      <c r="R48" s="223"/>
      <c r="S48" s="223"/>
      <c r="T48" s="223"/>
      <c r="U48" s="223"/>
      <c r="V48" s="223"/>
    </row>
    <row r="49" spans="1:22" ht="20.100000000000001" customHeight="1" x14ac:dyDescent="0.2">
      <c r="A49" s="231" t="s">
        <v>171</v>
      </c>
      <c r="B49" s="231" t="s">
        <v>36</v>
      </c>
      <c r="C49" s="232">
        <v>2183</v>
      </c>
      <c r="D49" s="232">
        <v>2406</v>
      </c>
      <c r="E49" s="232">
        <v>2972</v>
      </c>
      <c r="F49" s="233">
        <f t="shared" si="6"/>
        <v>7561</v>
      </c>
      <c r="G49" s="231" t="s">
        <v>160</v>
      </c>
      <c r="H49" s="233" t="s">
        <v>37</v>
      </c>
      <c r="I49" s="233" t="s">
        <v>37</v>
      </c>
      <c r="J49" s="233" t="s">
        <v>37</v>
      </c>
      <c r="K49" s="233" t="s">
        <v>37</v>
      </c>
      <c r="L49" s="233" t="s">
        <v>37</v>
      </c>
      <c r="M49" s="233" t="s">
        <v>37</v>
      </c>
      <c r="N49" s="233" t="s">
        <v>37</v>
      </c>
      <c r="O49" s="233" t="s">
        <v>37</v>
      </c>
      <c r="P49" s="233" t="s">
        <v>37</v>
      </c>
      <c r="Q49" s="223"/>
      <c r="R49" s="223"/>
      <c r="S49" s="223"/>
      <c r="T49" s="223"/>
      <c r="U49" s="223"/>
      <c r="V49" s="223"/>
    </row>
    <row r="50" spans="1:22" ht="20.100000000000001" customHeight="1" x14ac:dyDescent="0.2">
      <c r="A50" s="231" t="s">
        <v>172</v>
      </c>
      <c r="B50" s="231" t="s">
        <v>173</v>
      </c>
      <c r="C50" s="232">
        <v>3037.9900000000002</v>
      </c>
      <c r="D50" s="232">
        <v>1927.96</v>
      </c>
      <c r="E50" s="232">
        <v>2282.2800000000002</v>
      </c>
      <c r="F50" s="233">
        <f t="shared" si="6"/>
        <v>7248.2300000000014</v>
      </c>
      <c r="G50" s="231" t="s">
        <v>151</v>
      </c>
      <c r="H50" s="233" t="s">
        <v>37</v>
      </c>
      <c r="I50" s="233" t="s">
        <v>37</v>
      </c>
      <c r="J50" s="233" t="s">
        <v>37</v>
      </c>
      <c r="K50" s="233" t="s">
        <v>37</v>
      </c>
      <c r="L50" s="233" t="s">
        <v>37</v>
      </c>
      <c r="M50" s="233" t="s">
        <v>37</v>
      </c>
      <c r="N50" s="233" t="s">
        <v>37</v>
      </c>
      <c r="O50" s="233" t="s">
        <v>37</v>
      </c>
      <c r="P50" s="233" t="s">
        <v>37</v>
      </c>
      <c r="Q50" s="223"/>
      <c r="R50" s="223"/>
      <c r="S50" s="223"/>
      <c r="T50" s="223"/>
      <c r="U50" s="223"/>
      <c r="V50" s="223"/>
    </row>
    <row r="51" spans="1:22" ht="20.100000000000001" customHeight="1" x14ac:dyDescent="0.2">
      <c r="A51" s="231" t="s">
        <v>174</v>
      </c>
      <c r="B51" s="231" t="s">
        <v>173</v>
      </c>
      <c r="C51" s="232">
        <v>86859.64</v>
      </c>
      <c r="D51" s="232">
        <v>114623.6</v>
      </c>
      <c r="E51" s="232">
        <v>147169.26999999999</v>
      </c>
      <c r="F51" s="241">
        <f t="shared" si="6"/>
        <v>348652.51</v>
      </c>
      <c r="G51" s="231" t="s">
        <v>151</v>
      </c>
      <c r="H51" s="233" t="s">
        <v>37</v>
      </c>
      <c r="I51" s="233" t="s">
        <v>37</v>
      </c>
      <c r="J51" s="233" t="s">
        <v>37</v>
      </c>
      <c r="K51" s="233" t="s">
        <v>37</v>
      </c>
      <c r="L51" s="233" t="s">
        <v>37</v>
      </c>
      <c r="M51" s="233" t="s">
        <v>37</v>
      </c>
      <c r="N51" s="233" t="s">
        <v>37</v>
      </c>
      <c r="O51" s="233" t="s">
        <v>37</v>
      </c>
      <c r="P51" s="233" t="s">
        <v>37</v>
      </c>
      <c r="Q51" s="223"/>
      <c r="R51" s="223"/>
      <c r="S51" s="223"/>
      <c r="T51" s="223"/>
      <c r="U51" s="223"/>
      <c r="V51" s="223"/>
    </row>
    <row r="52" spans="1:22" ht="20.100000000000001" customHeight="1" x14ac:dyDescent="0.2">
      <c r="A52" s="231" t="s">
        <v>175</v>
      </c>
      <c r="B52" s="231" t="s">
        <v>167</v>
      </c>
      <c r="C52" s="232">
        <v>433.9</v>
      </c>
      <c r="D52" s="232">
        <v>1041.94</v>
      </c>
      <c r="E52" s="232">
        <v>1571.97</v>
      </c>
      <c r="F52" s="233">
        <f t="shared" si="6"/>
        <v>3047.8100000000004</v>
      </c>
      <c r="G52" s="231" t="s">
        <v>151</v>
      </c>
      <c r="H52" s="233" t="s">
        <v>37</v>
      </c>
      <c r="I52" s="233" t="s">
        <v>37</v>
      </c>
      <c r="J52" s="233" t="s">
        <v>37</v>
      </c>
      <c r="K52" s="233" t="s">
        <v>37</v>
      </c>
      <c r="L52" s="233" t="s">
        <v>37</v>
      </c>
      <c r="M52" s="233" t="s">
        <v>37</v>
      </c>
      <c r="N52" s="233" t="s">
        <v>37</v>
      </c>
      <c r="O52" s="233" t="s">
        <v>37</v>
      </c>
      <c r="P52" s="233" t="s">
        <v>37</v>
      </c>
      <c r="Q52" s="223"/>
      <c r="R52" s="223"/>
      <c r="S52" s="223"/>
      <c r="T52" s="223"/>
      <c r="U52" s="223"/>
      <c r="V52" s="223"/>
    </row>
    <row r="53" spans="1:22" ht="20.100000000000001" customHeight="1" x14ac:dyDescent="0.2">
      <c r="A53" s="231" t="s">
        <v>176</v>
      </c>
      <c r="B53" s="231" t="s">
        <v>36</v>
      </c>
      <c r="C53" s="232">
        <v>629</v>
      </c>
      <c r="D53" s="232">
        <v>593</v>
      </c>
      <c r="E53" s="232">
        <v>555</v>
      </c>
      <c r="F53" s="233">
        <f t="shared" si="6"/>
        <v>1777</v>
      </c>
      <c r="G53" s="231" t="s">
        <v>151</v>
      </c>
      <c r="H53" s="233" t="s">
        <v>37</v>
      </c>
      <c r="I53" s="233" t="s">
        <v>37</v>
      </c>
      <c r="J53" s="233" t="s">
        <v>37</v>
      </c>
      <c r="K53" s="233" t="s">
        <v>37</v>
      </c>
      <c r="L53" s="233" t="s">
        <v>37</v>
      </c>
      <c r="M53" s="233" t="s">
        <v>37</v>
      </c>
      <c r="N53" s="233" t="s">
        <v>37</v>
      </c>
      <c r="O53" s="233" t="s">
        <v>37</v>
      </c>
      <c r="P53" s="233" t="s">
        <v>37</v>
      </c>
      <c r="Q53" s="223"/>
      <c r="R53" s="223"/>
      <c r="S53" s="223"/>
      <c r="T53" s="223"/>
      <c r="U53" s="223"/>
      <c r="V53" s="223"/>
    </row>
    <row r="54" spans="1:22" ht="20.100000000000001" customHeight="1" x14ac:dyDescent="0.2">
      <c r="A54" s="231" t="s">
        <v>177</v>
      </c>
      <c r="B54" s="231" t="s">
        <v>36</v>
      </c>
      <c r="C54" s="232">
        <v>90</v>
      </c>
      <c r="D54" s="232">
        <v>107</v>
      </c>
      <c r="E54" s="232">
        <v>130</v>
      </c>
      <c r="F54" s="233">
        <f t="shared" si="6"/>
        <v>327</v>
      </c>
      <c r="G54" s="231" t="s">
        <v>151</v>
      </c>
      <c r="H54" s="233" t="s">
        <v>37</v>
      </c>
      <c r="I54" s="233" t="s">
        <v>37</v>
      </c>
      <c r="J54" s="233" t="s">
        <v>37</v>
      </c>
      <c r="K54" s="233" t="s">
        <v>37</v>
      </c>
      <c r="L54" s="233" t="s">
        <v>37</v>
      </c>
      <c r="M54" s="233" t="s">
        <v>37</v>
      </c>
      <c r="N54" s="233" t="s">
        <v>37</v>
      </c>
      <c r="O54" s="233" t="s">
        <v>37</v>
      </c>
      <c r="P54" s="233" t="s">
        <v>37</v>
      </c>
      <c r="Q54" s="223"/>
      <c r="R54" s="223"/>
      <c r="S54" s="223"/>
      <c r="T54" s="223"/>
      <c r="U54" s="223"/>
      <c r="V54" s="223"/>
    </row>
    <row r="55" spans="1:22" ht="20.100000000000001" customHeight="1" x14ac:dyDescent="0.2">
      <c r="A55" s="231" t="s">
        <v>178</v>
      </c>
      <c r="B55" s="231" t="s">
        <v>36</v>
      </c>
      <c r="C55" s="232">
        <v>24</v>
      </c>
      <c r="D55" s="232">
        <v>36</v>
      </c>
      <c r="E55" s="232">
        <v>44</v>
      </c>
      <c r="F55" s="233">
        <f t="shared" si="6"/>
        <v>104</v>
      </c>
      <c r="G55" s="231" t="s">
        <v>151</v>
      </c>
      <c r="H55" s="233" t="s">
        <v>37</v>
      </c>
      <c r="I55" s="233" t="s">
        <v>37</v>
      </c>
      <c r="J55" s="233" t="s">
        <v>37</v>
      </c>
      <c r="K55" s="233" t="s">
        <v>37</v>
      </c>
      <c r="L55" s="233" t="s">
        <v>37</v>
      </c>
      <c r="M55" s="233" t="s">
        <v>37</v>
      </c>
      <c r="N55" s="233" t="s">
        <v>37</v>
      </c>
      <c r="O55" s="233" t="s">
        <v>37</v>
      </c>
      <c r="P55" s="233" t="s">
        <v>37</v>
      </c>
      <c r="Q55" s="223"/>
      <c r="R55" s="223"/>
      <c r="S55" s="223"/>
      <c r="T55" s="223"/>
      <c r="U55" s="223"/>
      <c r="V55" s="223"/>
    </row>
    <row r="56" spans="1:22" ht="20.100000000000001" customHeight="1" x14ac:dyDescent="0.2">
      <c r="A56" s="231" t="s">
        <v>179</v>
      </c>
      <c r="B56" s="231" t="s">
        <v>180</v>
      </c>
      <c r="C56" s="232">
        <v>795</v>
      </c>
      <c r="D56" s="232">
        <v>817</v>
      </c>
      <c r="E56" s="232">
        <v>495</v>
      </c>
      <c r="F56" s="233">
        <f t="shared" si="6"/>
        <v>2107</v>
      </c>
      <c r="G56" s="231" t="s">
        <v>151</v>
      </c>
      <c r="H56" s="233" t="s">
        <v>37</v>
      </c>
      <c r="I56" s="233" t="s">
        <v>37</v>
      </c>
      <c r="J56" s="233" t="s">
        <v>37</v>
      </c>
      <c r="K56" s="233" t="s">
        <v>37</v>
      </c>
      <c r="L56" s="233" t="s">
        <v>37</v>
      </c>
      <c r="M56" s="233" t="s">
        <v>37</v>
      </c>
      <c r="N56" s="233" t="s">
        <v>37</v>
      </c>
      <c r="O56" s="233" t="s">
        <v>37</v>
      </c>
      <c r="P56" s="233" t="s">
        <v>37</v>
      </c>
      <c r="Q56" s="223"/>
      <c r="R56" s="223"/>
      <c r="S56" s="223"/>
      <c r="T56" s="223"/>
      <c r="U56" s="223"/>
      <c r="V56" s="223"/>
    </row>
    <row r="57" spans="1:22" ht="20.100000000000001" customHeight="1" x14ac:dyDescent="0.2">
      <c r="A57" s="231" t="s">
        <v>181</v>
      </c>
      <c r="B57" s="231" t="s">
        <v>180</v>
      </c>
      <c r="C57" s="232">
        <v>1858</v>
      </c>
      <c r="D57" s="232">
        <v>1973</v>
      </c>
      <c r="E57" s="232">
        <v>1874</v>
      </c>
      <c r="F57" s="233">
        <f t="shared" si="6"/>
        <v>5705</v>
      </c>
      <c r="G57" s="231" t="s">
        <v>151</v>
      </c>
      <c r="H57" s="233" t="s">
        <v>37</v>
      </c>
      <c r="I57" s="233" t="s">
        <v>37</v>
      </c>
      <c r="J57" s="233" t="s">
        <v>37</v>
      </c>
      <c r="K57" s="233" t="s">
        <v>37</v>
      </c>
      <c r="L57" s="233" t="s">
        <v>37</v>
      </c>
      <c r="M57" s="233" t="s">
        <v>37</v>
      </c>
      <c r="N57" s="233" t="s">
        <v>37</v>
      </c>
      <c r="O57" s="233" t="s">
        <v>37</v>
      </c>
      <c r="P57" s="233" t="s">
        <v>37</v>
      </c>
      <c r="Q57" s="223"/>
      <c r="R57" s="223"/>
      <c r="S57" s="223"/>
      <c r="T57" s="223"/>
      <c r="U57" s="223"/>
      <c r="V57" s="223"/>
    </row>
    <row r="58" spans="1:22" ht="20.100000000000001" customHeight="1" x14ac:dyDescent="0.2">
      <c r="A58" s="231" t="s">
        <v>182</v>
      </c>
      <c r="B58" s="231" t="s">
        <v>180</v>
      </c>
      <c r="C58" s="232">
        <v>2843</v>
      </c>
      <c r="D58" s="232">
        <v>3034</v>
      </c>
      <c r="E58" s="232">
        <v>2992</v>
      </c>
      <c r="F58" s="233">
        <f t="shared" si="6"/>
        <v>8869</v>
      </c>
      <c r="G58" s="231" t="s">
        <v>151</v>
      </c>
      <c r="H58" s="233" t="s">
        <v>37</v>
      </c>
      <c r="I58" s="233" t="s">
        <v>37</v>
      </c>
      <c r="J58" s="233" t="s">
        <v>37</v>
      </c>
      <c r="K58" s="233" t="s">
        <v>37</v>
      </c>
      <c r="L58" s="233" t="s">
        <v>37</v>
      </c>
      <c r="M58" s="233" t="s">
        <v>37</v>
      </c>
      <c r="N58" s="233" t="s">
        <v>37</v>
      </c>
      <c r="O58" s="233" t="s">
        <v>37</v>
      </c>
      <c r="P58" s="233" t="s">
        <v>37</v>
      </c>
      <c r="Q58" s="223"/>
      <c r="R58" s="223"/>
      <c r="S58" s="223"/>
      <c r="T58" s="223"/>
      <c r="U58" s="223"/>
      <c r="V58" s="223"/>
    </row>
    <row r="59" spans="1:22" ht="20.100000000000001" customHeight="1" x14ac:dyDescent="0.2">
      <c r="A59" s="231" t="s">
        <v>183</v>
      </c>
      <c r="B59" s="231" t="s">
        <v>180</v>
      </c>
      <c r="C59" s="232">
        <v>2362</v>
      </c>
      <c r="D59" s="232">
        <v>2236</v>
      </c>
      <c r="E59" s="232">
        <v>2140</v>
      </c>
      <c r="F59" s="233">
        <f t="shared" si="6"/>
        <v>6738</v>
      </c>
      <c r="G59" s="231" t="s">
        <v>151</v>
      </c>
      <c r="H59" s="233" t="s">
        <v>37</v>
      </c>
      <c r="I59" s="233" t="s">
        <v>37</v>
      </c>
      <c r="J59" s="233" t="s">
        <v>37</v>
      </c>
      <c r="K59" s="233" t="s">
        <v>37</v>
      </c>
      <c r="L59" s="233" t="s">
        <v>37</v>
      </c>
      <c r="M59" s="233" t="s">
        <v>37</v>
      </c>
      <c r="N59" s="233" t="s">
        <v>37</v>
      </c>
      <c r="O59" s="233" t="s">
        <v>37</v>
      </c>
      <c r="P59" s="233" t="s">
        <v>37</v>
      </c>
      <c r="Q59" s="223"/>
      <c r="R59" s="223"/>
      <c r="S59" s="223"/>
      <c r="T59" s="223"/>
      <c r="U59" s="223"/>
      <c r="V59" s="223"/>
    </row>
    <row r="60" spans="1:22" ht="20.100000000000001" customHeight="1" x14ac:dyDescent="0.2">
      <c r="A60" s="231" t="s">
        <v>184</v>
      </c>
      <c r="B60" s="231" t="s">
        <v>185</v>
      </c>
      <c r="C60" s="232">
        <v>700</v>
      </c>
      <c r="D60" s="232">
        <v>827</v>
      </c>
      <c r="E60" s="232">
        <v>67</v>
      </c>
      <c r="F60" s="233">
        <f t="shared" si="6"/>
        <v>1594</v>
      </c>
      <c r="G60" s="231" t="s">
        <v>151</v>
      </c>
      <c r="H60" s="233" t="s">
        <v>37</v>
      </c>
      <c r="I60" s="233" t="s">
        <v>37</v>
      </c>
      <c r="J60" s="233" t="s">
        <v>37</v>
      </c>
      <c r="K60" s="233" t="s">
        <v>37</v>
      </c>
      <c r="L60" s="233" t="s">
        <v>37</v>
      </c>
      <c r="M60" s="233" t="s">
        <v>37</v>
      </c>
      <c r="N60" s="233" t="s">
        <v>37</v>
      </c>
      <c r="O60" s="233" t="s">
        <v>37</v>
      </c>
      <c r="P60" s="233" t="s">
        <v>37</v>
      </c>
      <c r="Q60" s="223"/>
      <c r="R60" s="223"/>
      <c r="S60" s="223"/>
      <c r="T60" s="223"/>
      <c r="U60" s="223"/>
      <c r="V60" s="223"/>
    </row>
    <row r="61" spans="1:22" ht="20.100000000000001" customHeight="1" x14ac:dyDescent="0.2">
      <c r="A61" s="231" t="s">
        <v>186</v>
      </c>
      <c r="B61" s="231" t="s">
        <v>187</v>
      </c>
      <c r="C61" s="232">
        <v>10</v>
      </c>
      <c r="D61" s="232">
        <v>15</v>
      </c>
      <c r="E61" s="232">
        <v>20</v>
      </c>
      <c r="F61" s="233">
        <f t="shared" si="6"/>
        <v>45</v>
      </c>
      <c r="G61" s="231" t="s">
        <v>151</v>
      </c>
      <c r="H61" s="233" t="s">
        <v>37</v>
      </c>
      <c r="I61" s="233" t="s">
        <v>37</v>
      </c>
      <c r="J61" s="233" t="s">
        <v>37</v>
      </c>
      <c r="K61" s="233" t="s">
        <v>37</v>
      </c>
      <c r="L61" s="233" t="s">
        <v>37</v>
      </c>
      <c r="M61" s="233" t="s">
        <v>37</v>
      </c>
      <c r="N61" s="233" t="s">
        <v>37</v>
      </c>
      <c r="O61" s="233" t="s">
        <v>37</v>
      </c>
      <c r="P61" s="233" t="s">
        <v>37</v>
      </c>
      <c r="Q61" s="223"/>
      <c r="R61" s="223"/>
      <c r="S61" s="223"/>
      <c r="T61" s="223"/>
      <c r="U61" s="223"/>
      <c r="V61" s="223"/>
    </row>
    <row r="62" spans="1:22" ht="20.100000000000001" customHeight="1" x14ac:dyDescent="0.2">
      <c r="A62" s="231" t="s">
        <v>188</v>
      </c>
      <c r="B62" s="231" t="s">
        <v>189</v>
      </c>
      <c r="C62" s="232">
        <v>497</v>
      </c>
      <c r="D62" s="232">
        <v>635</v>
      </c>
      <c r="E62" s="232">
        <v>605</v>
      </c>
      <c r="F62" s="233">
        <f t="shared" si="6"/>
        <v>1737</v>
      </c>
      <c r="G62" s="231" t="s">
        <v>151</v>
      </c>
      <c r="H62" s="233" t="s">
        <v>37</v>
      </c>
      <c r="I62" s="233" t="s">
        <v>37</v>
      </c>
      <c r="J62" s="233" t="s">
        <v>37</v>
      </c>
      <c r="K62" s="233" t="s">
        <v>37</v>
      </c>
      <c r="L62" s="233" t="s">
        <v>37</v>
      </c>
      <c r="M62" s="233" t="s">
        <v>37</v>
      </c>
      <c r="N62" s="233" t="s">
        <v>37</v>
      </c>
      <c r="O62" s="233" t="s">
        <v>37</v>
      </c>
      <c r="P62" s="233" t="s">
        <v>37</v>
      </c>
      <c r="Q62" s="223"/>
      <c r="R62" s="223"/>
      <c r="S62" s="223"/>
      <c r="T62" s="223"/>
      <c r="U62" s="223"/>
      <c r="V62" s="223"/>
    </row>
    <row r="63" spans="1:22" ht="20.100000000000001" customHeight="1" x14ac:dyDescent="0.2">
      <c r="A63" s="231" t="s">
        <v>190</v>
      </c>
      <c r="B63" s="231" t="s">
        <v>191</v>
      </c>
      <c r="C63" s="232">
        <v>8</v>
      </c>
      <c r="D63" s="232">
        <v>6</v>
      </c>
      <c r="E63" s="232">
        <v>7</v>
      </c>
      <c r="F63" s="233">
        <f t="shared" si="6"/>
        <v>21</v>
      </c>
      <c r="G63" s="231" t="s">
        <v>151</v>
      </c>
      <c r="H63" s="233" t="s">
        <v>37</v>
      </c>
      <c r="I63" s="233" t="s">
        <v>37</v>
      </c>
      <c r="J63" s="233" t="s">
        <v>37</v>
      </c>
      <c r="K63" s="233" t="s">
        <v>37</v>
      </c>
      <c r="L63" s="233" t="s">
        <v>37</v>
      </c>
      <c r="M63" s="233" t="s">
        <v>37</v>
      </c>
      <c r="N63" s="233" t="s">
        <v>37</v>
      </c>
      <c r="O63" s="233" t="s">
        <v>37</v>
      </c>
      <c r="P63" s="233" t="s">
        <v>37</v>
      </c>
      <c r="Q63" s="223"/>
      <c r="R63" s="223"/>
      <c r="S63" s="223"/>
      <c r="T63" s="223"/>
      <c r="U63" s="223"/>
      <c r="V63" s="223"/>
    </row>
    <row r="64" spans="1:22" ht="20.100000000000001" customHeight="1" x14ac:dyDescent="0.2">
      <c r="A64" s="231" t="s">
        <v>192</v>
      </c>
      <c r="B64" s="231" t="s">
        <v>193</v>
      </c>
      <c r="C64" s="232">
        <v>8</v>
      </c>
      <c r="D64" s="232">
        <v>8</v>
      </c>
      <c r="E64" s="232">
        <v>8</v>
      </c>
      <c r="F64" s="233">
        <f t="shared" si="6"/>
        <v>24</v>
      </c>
      <c r="G64" s="231" t="s">
        <v>151</v>
      </c>
      <c r="H64" s="233" t="s">
        <v>37</v>
      </c>
      <c r="I64" s="233" t="s">
        <v>37</v>
      </c>
      <c r="J64" s="233" t="s">
        <v>37</v>
      </c>
      <c r="K64" s="233" t="s">
        <v>37</v>
      </c>
      <c r="L64" s="233" t="s">
        <v>37</v>
      </c>
      <c r="M64" s="233" t="s">
        <v>37</v>
      </c>
      <c r="N64" s="233" t="s">
        <v>37</v>
      </c>
      <c r="O64" s="233" t="s">
        <v>37</v>
      </c>
      <c r="P64" s="233" t="s">
        <v>37</v>
      </c>
      <c r="Q64" s="223"/>
      <c r="R64" s="223"/>
      <c r="S64" s="223"/>
      <c r="T64" s="223"/>
      <c r="U64" s="223"/>
      <c r="V64" s="223"/>
    </row>
    <row r="65" spans="1:22" ht="20.100000000000001" customHeight="1" x14ac:dyDescent="0.2">
      <c r="A65" s="231" t="s">
        <v>194</v>
      </c>
      <c r="B65" s="231" t="s">
        <v>193</v>
      </c>
      <c r="C65" s="232">
        <v>0</v>
      </c>
      <c r="D65" s="232">
        <v>0</v>
      </c>
      <c r="E65" s="232">
        <v>0</v>
      </c>
      <c r="F65" s="233">
        <f t="shared" si="6"/>
        <v>0</v>
      </c>
      <c r="G65" s="231" t="s">
        <v>151</v>
      </c>
      <c r="H65" s="233" t="s">
        <v>37</v>
      </c>
      <c r="I65" s="233" t="s">
        <v>37</v>
      </c>
      <c r="J65" s="233" t="s">
        <v>37</v>
      </c>
      <c r="K65" s="233" t="s">
        <v>37</v>
      </c>
      <c r="L65" s="233" t="s">
        <v>37</v>
      </c>
      <c r="M65" s="233" t="s">
        <v>37</v>
      </c>
      <c r="N65" s="233" t="s">
        <v>37</v>
      </c>
      <c r="O65" s="233" t="s">
        <v>37</v>
      </c>
      <c r="P65" s="233" t="s">
        <v>37</v>
      </c>
      <c r="Q65" s="223"/>
      <c r="R65" s="223"/>
      <c r="S65" s="223"/>
      <c r="T65" s="223"/>
      <c r="U65" s="223"/>
      <c r="V65" s="223"/>
    </row>
    <row r="66" spans="1:22" ht="20.100000000000001" customHeight="1" x14ac:dyDescent="0.2">
      <c r="A66" s="223"/>
      <c r="B66" s="223"/>
      <c r="C66" s="225"/>
      <c r="D66" s="225"/>
      <c r="E66" s="225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</row>
    <row r="67" spans="1:22" ht="20.100000000000001" customHeight="1" x14ac:dyDescent="0.2">
      <c r="A67" s="223"/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</row>
    <row r="68" spans="1:22" ht="20.100000000000001" customHeight="1" x14ac:dyDescent="0.2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</row>
    <row r="69" spans="1:22" ht="20.100000000000001" customHeight="1" x14ac:dyDescent="0.2">
      <c r="A69" s="22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</row>
    <row r="70" spans="1:22" ht="20.100000000000001" customHeight="1" x14ac:dyDescent="0.2">
      <c r="A70" s="223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</row>
    <row r="71" spans="1:22" ht="20.100000000000001" customHeight="1" x14ac:dyDescent="0.2">
      <c r="A71" s="223"/>
      <c r="B71" s="223"/>
      <c r="C71" s="225"/>
      <c r="D71" s="225"/>
      <c r="E71" s="225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</row>
    <row r="72" spans="1:22" ht="20.100000000000001" customHeight="1" x14ac:dyDescent="0.2">
      <c r="A72" s="223"/>
      <c r="B72" s="223"/>
      <c r="C72" s="225"/>
      <c r="D72" s="225"/>
      <c r="E72" s="225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</row>
    <row r="73" spans="1:22" ht="20.100000000000001" customHeight="1" x14ac:dyDescent="0.2">
      <c r="A73" s="223"/>
      <c r="B73" s="223"/>
      <c r="C73" s="225"/>
      <c r="D73" s="225"/>
      <c r="E73" s="225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</row>
    <row r="74" spans="1:22" ht="20.100000000000001" customHeight="1" x14ac:dyDescent="0.2">
      <c r="A74" s="223"/>
      <c r="B74" s="223"/>
      <c r="C74" s="225"/>
      <c r="D74" s="225"/>
      <c r="E74" s="225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</row>
    <row r="75" spans="1:22" ht="20.100000000000001" customHeight="1" x14ac:dyDescent="0.2">
      <c r="A75" s="223"/>
      <c r="B75" s="223"/>
      <c r="C75" s="225"/>
      <c r="D75" s="225"/>
      <c r="E75" s="225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</row>
    <row r="76" spans="1:22" ht="20.100000000000001" customHeight="1" x14ac:dyDescent="0.2">
      <c r="A76" s="223"/>
      <c r="B76" s="223"/>
      <c r="C76" s="225"/>
      <c r="D76" s="225"/>
      <c r="E76" s="225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</row>
    <row r="77" spans="1:22" ht="20.100000000000001" customHeight="1" x14ac:dyDescent="0.2">
      <c r="A77" s="223"/>
      <c r="B77" s="223"/>
      <c r="C77" s="225"/>
      <c r="D77" s="225"/>
      <c r="E77" s="225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</row>
    <row r="78" spans="1:22" ht="20.100000000000001" customHeight="1" x14ac:dyDescent="0.2">
      <c r="A78" s="223"/>
      <c r="B78" s="223"/>
      <c r="C78" s="225"/>
      <c r="D78" s="225"/>
      <c r="E78" s="225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</row>
    <row r="79" spans="1:22" ht="20.100000000000001" customHeight="1" x14ac:dyDescent="0.2">
      <c r="A79" s="223"/>
      <c r="B79" s="223"/>
      <c r="C79" s="225"/>
      <c r="D79" s="225"/>
      <c r="E79" s="225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</row>
    <row r="80" spans="1:22" ht="20.100000000000001" customHeight="1" x14ac:dyDescent="0.2">
      <c r="A80" s="223"/>
      <c r="B80" s="223"/>
      <c r="C80" s="225"/>
      <c r="D80" s="225"/>
      <c r="E80" s="225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</row>
    <row r="81" spans="1:22" ht="20.100000000000001" customHeight="1" x14ac:dyDescent="0.2">
      <c r="A81" s="223"/>
      <c r="B81" s="223"/>
      <c r="C81" s="225"/>
      <c r="D81" s="225"/>
      <c r="E81" s="225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</row>
    <row r="82" spans="1:22" ht="20.100000000000001" customHeight="1" x14ac:dyDescent="0.2">
      <c r="A82" s="223"/>
      <c r="B82" s="223"/>
      <c r="C82" s="225"/>
      <c r="D82" s="225"/>
      <c r="E82" s="225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</row>
    <row r="83" spans="1:22" ht="20.100000000000001" customHeight="1" x14ac:dyDescent="0.2">
      <c r="A83" s="223"/>
      <c r="B83" s="223"/>
      <c r="C83" s="225"/>
      <c r="D83" s="225"/>
      <c r="E83" s="225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</row>
    <row r="84" spans="1:22" ht="20.100000000000001" customHeight="1" x14ac:dyDescent="0.2">
      <c r="A84" s="223"/>
      <c r="B84" s="223"/>
      <c r="C84" s="225"/>
      <c r="D84" s="225"/>
      <c r="E84" s="225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</row>
    <row r="85" spans="1:22" ht="20.100000000000001" customHeight="1" x14ac:dyDescent="0.2">
      <c r="A85" s="223"/>
      <c r="B85" s="223"/>
      <c r="C85" s="225"/>
      <c r="D85" s="225"/>
      <c r="E85" s="225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</row>
    <row r="86" spans="1:22" ht="20.100000000000001" customHeight="1" x14ac:dyDescent="0.2">
      <c r="A86" s="223"/>
      <c r="B86" s="223"/>
      <c r="C86" s="225"/>
      <c r="D86" s="225"/>
      <c r="E86" s="225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</row>
    <row r="87" spans="1:22" ht="20.100000000000001" customHeight="1" x14ac:dyDescent="0.2">
      <c r="A87" s="223"/>
      <c r="B87" s="223"/>
      <c r="C87" s="225"/>
      <c r="D87" s="225"/>
      <c r="E87" s="225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20.100000000000001" customHeight="1" x14ac:dyDescent="0.2">
      <c r="A88" s="223"/>
      <c r="B88" s="223"/>
      <c r="C88" s="225"/>
      <c r="D88" s="225"/>
      <c r="E88" s="225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20.100000000000001" customHeight="1" x14ac:dyDescent="0.2">
      <c r="A89" s="223"/>
      <c r="B89" s="223"/>
      <c r="C89" s="225"/>
      <c r="D89" s="225"/>
      <c r="E89" s="225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20.100000000000001" customHeight="1" x14ac:dyDescent="0.2">
      <c r="A90" s="223"/>
      <c r="B90" s="223"/>
      <c r="C90" s="225"/>
      <c r="D90" s="225"/>
      <c r="E90" s="225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20.100000000000001" customHeight="1" x14ac:dyDescent="0.2">
      <c r="A91" s="223"/>
      <c r="B91" s="223"/>
      <c r="C91" s="225"/>
      <c r="D91" s="225"/>
      <c r="E91" s="225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20.100000000000001" customHeight="1" x14ac:dyDescent="0.2">
      <c r="A92" s="223"/>
      <c r="B92" s="223"/>
      <c r="C92" s="225"/>
      <c r="D92" s="225"/>
      <c r="E92" s="225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20.100000000000001" customHeight="1" x14ac:dyDescent="0.2">
      <c r="A93" s="223"/>
      <c r="B93" s="223"/>
      <c r="C93" s="225"/>
      <c r="D93" s="225"/>
      <c r="E93" s="225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20.100000000000001" customHeight="1" x14ac:dyDescent="0.2">
      <c r="A94" s="223"/>
      <c r="B94" s="223"/>
      <c r="C94" s="225"/>
      <c r="D94" s="225"/>
      <c r="E94" s="225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20.100000000000001" customHeight="1" x14ac:dyDescent="0.2">
      <c r="A95" s="223"/>
      <c r="B95" s="223"/>
      <c r="C95" s="225"/>
      <c r="D95" s="225"/>
      <c r="E95" s="225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20.100000000000001" customHeight="1" x14ac:dyDescent="0.2">
      <c r="A96" s="223"/>
      <c r="B96" s="223"/>
      <c r="C96" s="225"/>
      <c r="D96" s="225"/>
      <c r="E96" s="225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20.100000000000001" customHeight="1" x14ac:dyDescent="0.2">
      <c r="A97" s="223"/>
      <c r="B97" s="223"/>
      <c r="C97" s="225"/>
      <c r="D97" s="225"/>
      <c r="E97" s="225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31.5" customHeight="1" x14ac:dyDescent="0.2">
      <c r="A98" s="44"/>
      <c r="B98" s="44"/>
      <c r="C98" s="67"/>
      <c r="D98" s="67"/>
      <c r="E98" s="67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1:22" ht="31.5" customHeight="1" x14ac:dyDescent="0.2">
      <c r="A99" s="44"/>
      <c r="B99" s="44"/>
      <c r="C99" s="67"/>
      <c r="D99" s="67"/>
      <c r="E99" s="67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</row>
    <row r="100" spans="1:22" ht="31.5" customHeight="1" x14ac:dyDescent="0.2">
      <c r="A100" s="44"/>
      <c r="B100" s="44"/>
      <c r="C100" s="67"/>
      <c r="D100" s="67"/>
      <c r="E100" s="67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</row>
    <row r="101" spans="1:22" ht="31.5" customHeight="1" x14ac:dyDescent="0.2">
      <c r="A101" s="44"/>
      <c r="B101" s="44"/>
      <c r="C101" s="67"/>
      <c r="D101" s="67"/>
      <c r="E101" s="67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</row>
  </sheetData>
  <mergeCells count="42">
    <mergeCell ref="L33:M33"/>
    <mergeCell ref="C12:F12"/>
    <mergeCell ref="C32:F32"/>
    <mergeCell ref="G32:G34"/>
    <mergeCell ref="C33:C34"/>
    <mergeCell ref="D33:D34"/>
    <mergeCell ref="F13:F14"/>
    <mergeCell ref="G12:G14"/>
    <mergeCell ref="E33:E34"/>
    <mergeCell ref="F33:F34"/>
    <mergeCell ref="J9:P9"/>
    <mergeCell ref="H12:P12"/>
    <mergeCell ref="D13:D14"/>
    <mergeCell ref="E13:E14"/>
    <mergeCell ref="N33:N34"/>
    <mergeCell ref="J13:K13"/>
    <mergeCell ref="L13:M13"/>
    <mergeCell ref="O13:O14"/>
    <mergeCell ref="A31:P31"/>
    <mergeCell ref="A32:A34"/>
    <mergeCell ref="B32:B34"/>
    <mergeCell ref="I32:P32"/>
    <mergeCell ref="C13:C14"/>
    <mergeCell ref="P13:P14"/>
    <mergeCell ref="H13:I13"/>
    <mergeCell ref="N13:N14"/>
    <mergeCell ref="O33:O34"/>
    <mergeCell ref="P33:P34"/>
    <mergeCell ref="H33:I33"/>
    <mergeCell ref="J33:K33"/>
    <mergeCell ref="A2:A9"/>
    <mergeCell ref="A12:A14"/>
    <mergeCell ref="B12:B14"/>
    <mergeCell ref="B9:I9"/>
    <mergeCell ref="A10:P10"/>
    <mergeCell ref="A11:P11"/>
    <mergeCell ref="B2:P3"/>
    <mergeCell ref="B4:P4"/>
    <mergeCell ref="B5:P5"/>
    <mergeCell ref="B6:P7"/>
    <mergeCell ref="B8:I8"/>
    <mergeCell ref="J8:P8"/>
  </mergeCells>
  <printOptions horizontalCentered="1"/>
  <pageMargins left="0" right="0" top="0.35433070866141736" bottom="0.35433070866141736" header="0" footer="0"/>
  <pageSetup scale="95" fitToHeight="0" orientation="landscape" r:id="rId1"/>
  <rowBreaks count="1" manualBreakCount="1">
    <brk id="30" max="1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98"/>
  <sheetViews>
    <sheetView topLeftCell="A37" zoomScale="106" zoomScaleNormal="106" workbookViewId="0">
      <selection activeCell="A57" sqref="A57"/>
    </sheetView>
  </sheetViews>
  <sheetFormatPr baseColWidth="10" defaultColWidth="14.42578125" defaultRowHeight="30.75" customHeight="1" x14ac:dyDescent="0.2"/>
  <cols>
    <col min="1" max="1" width="23.5703125" style="68" customWidth="1"/>
    <col min="2" max="2" width="16" style="68" customWidth="1"/>
    <col min="3" max="3" width="9.28515625" style="68" customWidth="1"/>
    <col min="4" max="4" width="12.7109375" style="68" customWidth="1"/>
    <col min="5" max="5" width="12.28515625" style="68" customWidth="1"/>
    <col min="6" max="6" width="12.42578125" style="68" customWidth="1"/>
    <col min="7" max="7" width="13.7109375" style="68" customWidth="1"/>
    <col min="8" max="8" width="8.7109375" style="68" customWidth="1"/>
    <col min="9" max="9" width="8.140625" style="68" customWidth="1"/>
    <col min="10" max="10" width="6.5703125" style="68" customWidth="1"/>
    <col min="11" max="11" width="6" style="68" customWidth="1"/>
    <col min="12" max="12" width="6.28515625" style="68" customWidth="1"/>
    <col min="13" max="13" width="5.28515625" style="68" customWidth="1"/>
    <col min="14" max="14" width="7.28515625" style="68" customWidth="1"/>
    <col min="15" max="15" width="5.85546875" style="68" customWidth="1"/>
    <col min="16" max="16" width="11.140625" style="68" customWidth="1"/>
    <col min="17" max="23" width="9.28515625" style="68" customWidth="1"/>
    <col min="24" max="16384" width="14.42578125" style="68"/>
  </cols>
  <sheetData>
    <row r="1" spans="1:23" ht="20.100000000000001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spans="1:23" ht="20.100000000000001" customHeight="1" x14ac:dyDescent="0.2">
      <c r="A2" s="153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2"/>
      <c r="R2" s="152"/>
      <c r="S2" s="152"/>
      <c r="T2" s="152"/>
      <c r="U2" s="152"/>
      <c r="V2" s="152"/>
      <c r="W2" s="152"/>
    </row>
    <row r="3" spans="1:23" ht="20.100000000000001" customHeight="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2"/>
      <c r="R3" s="152"/>
      <c r="S3" s="152"/>
      <c r="T3" s="152"/>
      <c r="U3" s="152"/>
      <c r="V3" s="152"/>
      <c r="W3" s="152"/>
    </row>
    <row r="4" spans="1:23" ht="20.100000000000001" customHeight="1" x14ac:dyDescent="0.2">
      <c r="A4" s="153"/>
      <c r="B4" s="153" t="s">
        <v>96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2"/>
      <c r="R4" s="152"/>
      <c r="S4" s="152"/>
      <c r="T4" s="152"/>
      <c r="U4" s="152"/>
      <c r="V4" s="152"/>
      <c r="W4" s="152"/>
    </row>
    <row r="5" spans="1:23" ht="20.100000000000001" customHeight="1" x14ac:dyDescent="0.2">
      <c r="A5" s="153"/>
      <c r="B5" s="153" t="s">
        <v>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2"/>
      <c r="R5" s="152"/>
      <c r="S5" s="152"/>
      <c r="T5" s="152"/>
      <c r="U5" s="152"/>
      <c r="V5" s="152"/>
      <c r="W5" s="152"/>
    </row>
    <row r="6" spans="1:23" ht="20.100000000000001" customHeight="1" x14ac:dyDescent="0.2">
      <c r="A6" s="153"/>
      <c r="B6" s="153" t="s">
        <v>3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2"/>
      <c r="R6" s="152"/>
      <c r="S6" s="152"/>
      <c r="T6" s="152"/>
      <c r="U6" s="152"/>
      <c r="V6" s="152"/>
      <c r="W6" s="152"/>
    </row>
    <row r="7" spans="1:23" ht="20.100000000000001" customHeight="1" x14ac:dyDescent="0.2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2"/>
      <c r="R7" s="152"/>
      <c r="S7" s="152"/>
      <c r="T7" s="152"/>
      <c r="U7" s="152"/>
      <c r="V7" s="152"/>
      <c r="W7" s="152"/>
    </row>
    <row r="8" spans="1:23" ht="20.100000000000001" customHeight="1" x14ac:dyDescent="0.2">
      <c r="A8" s="153"/>
      <c r="B8" s="153" t="s">
        <v>4</v>
      </c>
      <c r="C8" s="153"/>
      <c r="D8" s="153"/>
      <c r="E8" s="153"/>
      <c r="F8" s="153"/>
      <c r="G8" s="153"/>
      <c r="H8" s="153"/>
      <c r="I8" s="153"/>
      <c r="J8" s="153" t="s">
        <v>5</v>
      </c>
      <c r="K8" s="153"/>
      <c r="L8" s="153"/>
      <c r="M8" s="153"/>
      <c r="N8" s="153"/>
      <c r="O8" s="153"/>
      <c r="P8" s="153"/>
      <c r="Q8" s="152"/>
      <c r="R8" s="152"/>
      <c r="S8" s="152"/>
      <c r="T8" s="152"/>
      <c r="U8" s="152"/>
      <c r="V8" s="152"/>
      <c r="W8" s="152"/>
    </row>
    <row r="9" spans="1:23" ht="20.100000000000001" customHeight="1" x14ac:dyDescent="0.2">
      <c r="A9" s="153"/>
      <c r="B9" s="153" t="s">
        <v>6</v>
      </c>
      <c r="C9" s="153"/>
      <c r="D9" s="153"/>
      <c r="E9" s="153"/>
      <c r="F9" s="153"/>
      <c r="G9" s="153"/>
      <c r="H9" s="153"/>
      <c r="I9" s="153"/>
      <c r="J9" s="153" t="s">
        <v>262</v>
      </c>
      <c r="K9" s="153"/>
      <c r="L9" s="153"/>
      <c r="M9" s="153"/>
      <c r="N9" s="153"/>
      <c r="O9" s="153"/>
      <c r="P9" s="153"/>
      <c r="Q9" s="152"/>
      <c r="R9" s="152"/>
      <c r="S9" s="152"/>
      <c r="T9" s="152"/>
      <c r="U9" s="152"/>
      <c r="V9" s="152"/>
      <c r="W9" s="152"/>
    </row>
    <row r="10" spans="1:23" ht="20.100000000000001" customHeight="1" x14ac:dyDescent="0.2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2"/>
      <c r="R10" s="152"/>
      <c r="S10" s="152"/>
      <c r="T10" s="152"/>
      <c r="U10" s="152"/>
      <c r="V10" s="152"/>
      <c r="W10" s="152"/>
    </row>
    <row r="11" spans="1:23" ht="20.100000000000001" customHeight="1" x14ac:dyDescent="0.2">
      <c r="A11" s="156" t="s">
        <v>195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2"/>
      <c r="R11" s="152"/>
      <c r="S11" s="152"/>
      <c r="T11" s="152"/>
      <c r="U11" s="152"/>
      <c r="V11" s="152"/>
      <c r="W11" s="152"/>
    </row>
    <row r="12" spans="1:23" ht="20.100000000000001" customHeight="1" x14ac:dyDescent="0.2">
      <c r="A12" s="157" t="s">
        <v>8</v>
      </c>
      <c r="B12" s="157" t="s">
        <v>9</v>
      </c>
      <c r="C12" s="157" t="s">
        <v>10</v>
      </c>
      <c r="D12" s="155"/>
      <c r="E12" s="155"/>
      <c r="F12" s="155"/>
      <c r="G12" s="157" t="s">
        <v>11</v>
      </c>
      <c r="H12" s="157" t="s">
        <v>12</v>
      </c>
      <c r="I12" s="155"/>
      <c r="J12" s="155"/>
      <c r="K12" s="155"/>
      <c r="L12" s="155"/>
      <c r="M12" s="155"/>
      <c r="N12" s="155"/>
      <c r="O12" s="155"/>
      <c r="P12" s="155"/>
      <c r="Q12" s="152"/>
      <c r="R12" s="152"/>
      <c r="S12" s="152"/>
      <c r="T12" s="152"/>
      <c r="U12" s="152"/>
      <c r="V12" s="152"/>
      <c r="W12" s="152"/>
    </row>
    <row r="13" spans="1:23" ht="20.100000000000001" customHeight="1" x14ac:dyDescent="0.2">
      <c r="A13" s="155"/>
      <c r="B13" s="155"/>
      <c r="C13" s="157" t="s">
        <v>263</v>
      </c>
      <c r="D13" s="157" t="s">
        <v>264</v>
      </c>
      <c r="E13" s="157" t="s">
        <v>265</v>
      </c>
      <c r="F13" s="157" t="s">
        <v>266</v>
      </c>
      <c r="G13" s="155"/>
      <c r="H13" s="157" t="s">
        <v>263</v>
      </c>
      <c r="I13" s="155"/>
      <c r="J13" s="157" t="s">
        <v>264</v>
      </c>
      <c r="K13" s="155"/>
      <c r="L13" s="157" t="s">
        <v>265</v>
      </c>
      <c r="M13" s="155"/>
      <c r="N13" s="157" t="s">
        <v>17</v>
      </c>
      <c r="O13" s="157" t="s">
        <v>18</v>
      </c>
      <c r="P13" s="157" t="s">
        <v>266</v>
      </c>
      <c r="Q13" s="152"/>
      <c r="R13" s="152"/>
      <c r="S13" s="152"/>
      <c r="T13" s="152"/>
      <c r="U13" s="152"/>
      <c r="V13" s="152"/>
      <c r="W13" s="152"/>
    </row>
    <row r="14" spans="1:23" ht="20.100000000000001" customHeight="1" x14ac:dyDescent="0.2">
      <c r="A14" s="155"/>
      <c r="B14" s="155"/>
      <c r="C14" s="155"/>
      <c r="D14" s="155"/>
      <c r="E14" s="155"/>
      <c r="F14" s="155"/>
      <c r="G14" s="155"/>
      <c r="H14" s="158" t="s">
        <v>19</v>
      </c>
      <c r="I14" s="158" t="s">
        <v>20</v>
      </c>
      <c r="J14" s="158" t="s">
        <v>19</v>
      </c>
      <c r="K14" s="158" t="s">
        <v>20</v>
      </c>
      <c r="L14" s="158" t="s">
        <v>19</v>
      </c>
      <c r="M14" s="158" t="s">
        <v>20</v>
      </c>
      <c r="N14" s="155"/>
      <c r="O14" s="155"/>
      <c r="P14" s="157"/>
      <c r="Q14" s="152"/>
      <c r="R14" s="152"/>
      <c r="S14" s="152"/>
      <c r="T14" s="152"/>
      <c r="U14" s="152"/>
      <c r="V14" s="152"/>
      <c r="W14" s="152"/>
    </row>
    <row r="15" spans="1:23" ht="20.100000000000001" customHeight="1" x14ac:dyDescent="0.2">
      <c r="A15" s="160" t="s">
        <v>258</v>
      </c>
      <c r="B15" s="160" t="s">
        <v>196</v>
      </c>
      <c r="C15" s="165">
        <v>12547</v>
      </c>
      <c r="D15" s="165">
        <v>12024</v>
      </c>
      <c r="E15" s="165">
        <v>12250</v>
      </c>
      <c r="F15" s="162">
        <f t="shared" ref="F15:F28" si="0">SUM(C15:E15)</f>
        <v>36821</v>
      </c>
      <c r="G15" s="160" t="s">
        <v>23</v>
      </c>
      <c r="H15" s="166">
        <v>9793</v>
      </c>
      <c r="I15" s="162">
        <v>1360</v>
      </c>
      <c r="J15" s="162">
        <v>9399</v>
      </c>
      <c r="K15" s="162">
        <v>1371</v>
      </c>
      <c r="L15" s="162">
        <v>9627</v>
      </c>
      <c r="M15" s="162">
        <v>1465</v>
      </c>
      <c r="N15" s="163">
        <f t="shared" ref="N15:N28" si="1">SUM(H15,J15,L15)</f>
        <v>28819</v>
      </c>
      <c r="O15" s="162">
        <f t="shared" ref="O15:O28" si="2">SUM(I15,K15,M15)</f>
        <v>4196</v>
      </c>
      <c r="P15" s="162">
        <f t="shared" ref="P15:P28" si="3">SUM(H15:M15)</f>
        <v>33015</v>
      </c>
      <c r="Q15" s="152"/>
      <c r="R15" s="152"/>
      <c r="S15" s="152"/>
      <c r="T15" s="152"/>
      <c r="U15" s="152"/>
      <c r="V15" s="152"/>
      <c r="W15" s="152"/>
    </row>
    <row r="16" spans="1:23" ht="20.100000000000001" customHeight="1" x14ac:dyDescent="0.2">
      <c r="A16" s="160" t="s">
        <v>197</v>
      </c>
      <c r="B16" s="160" t="s">
        <v>196</v>
      </c>
      <c r="C16" s="165">
        <v>24107</v>
      </c>
      <c r="D16" s="165">
        <v>20405</v>
      </c>
      <c r="E16" s="165">
        <v>24463</v>
      </c>
      <c r="F16" s="162">
        <f t="shared" si="0"/>
        <v>68975</v>
      </c>
      <c r="G16" s="160" t="s">
        <v>23</v>
      </c>
      <c r="H16" s="166">
        <v>21769</v>
      </c>
      <c r="I16" s="166">
        <v>2540</v>
      </c>
      <c r="J16" s="162">
        <v>18752</v>
      </c>
      <c r="K16" s="162">
        <v>2119</v>
      </c>
      <c r="L16" s="162">
        <v>22733</v>
      </c>
      <c r="M16" s="162">
        <v>2122</v>
      </c>
      <c r="N16" s="163">
        <f t="shared" si="1"/>
        <v>63254</v>
      </c>
      <c r="O16" s="162">
        <f t="shared" si="2"/>
        <v>6781</v>
      </c>
      <c r="P16" s="162">
        <f t="shared" si="3"/>
        <v>70035</v>
      </c>
      <c r="Q16" s="152"/>
      <c r="R16" s="152"/>
      <c r="S16" s="152"/>
      <c r="T16" s="152"/>
      <c r="U16" s="152"/>
      <c r="V16" s="152"/>
      <c r="W16" s="152"/>
    </row>
    <row r="17" spans="1:23" ht="20.100000000000001" customHeight="1" x14ac:dyDescent="0.2">
      <c r="A17" s="160" t="s">
        <v>198</v>
      </c>
      <c r="B17" s="160" t="s">
        <v>199</v>
      </c>
      <c r="C17" s="165">
        <v>166</v>
      </c>
      <c r="D17" s="165">
        <v>198</v>
      </c>
      <c r="E17" s="165">
        <v>181</v>
      </c>
      <c r="F17" s="162">
        <f t="shared" si="0"/>
        <v>545</v>
      </c>
      <c r="G17" s="160" t="s">
        <v>23</v>
      </c>
      <c r="H17" s="166">
        <v>1578</v>
      </c>
      <c r="I17" s="162">
        <v>323</v>
      </c>
      <c r="J17" s="162">
        <v>1459</v>
      </c>
      <c r="K17" s="162">
        <v>258</v>
      </c>
      <c r="L17" s="162">
        <v>1233</v>
      </c>
      <c r="M17" s="162">
        <v>298</v>
      </c>
      <c r="N17" s="162">
        <f t="shared" si="1"/>
        <v>4270</v>
      </c>
      <c r="O17" s="162">
        <f t="shared" si="2"/>
        <v>879</v>
      </c>
      <c r="P17" s="162">
        <f t="shared" si="3"/>
        <v>5149</v>
      </c>
      <c r="Q17" s="152"/>
      <c r="R17" s="152"/>
      <c r="S17" s="152"/>
      <c r="T17" s="152"/>
      <c r="U17" s="152"/>
      <c r="V17" s="152"/>
      <c r="W17" s="152"/>
    </row>
    <row r="18" spans="1:23" ht="20.100000000000001" customHeight="1" x14ac:dyDescent="0.2">
      <c r="A18" s="160" t="s">
        <v>200</v>
      </c>
      <c r="B18" s="160" t="s">
        <v>199</v>
      </c>
      <c r="C18" s="165">
        <v>337</v>
      </c>
      <c r="D18" s="165">
        <v>301</v>
      </c>
      <c r="E18" s="163">
        <v>514</v>
      </c>
      <c r="F18" s="162">
        <f t="shared" si="0"/>
        <v>1152</v>
      </c>
      <c r="G18" s="160" t="s">
        <v>23</v>
      </c>
      <c r="H18" s="166">
        <v>3772</v>
      </c>
      <c r="I18" s="162">
        <v>756</v>
      </c>
      <c r="J18" s="162">
        <v>3980</v>
      </c>
      <c r="K18" s="162">
        <v>661</v>
      </c>
      <c r="L18" s="162">
        <v>3566</v>
      </c>
      <c r="M18" s="162">
        <v>902</v>
      </c>
      <c r="N18" s="162">
        <f t="shared" si="1"/>
        <v>11318</v>
      </c>
      <c r="O18" s="162">
        <f t="shared" si="2"/>
        <v>2319</v>
      </c>
      <c r="P18" s="162">
        <f t="shared" si="3"/>
        <v>13637</v>
      </c>
      <c r="Q18" s="152"/>
      <c r="R18" s="152"/>
      <c r="S18" s="152"/>
      <c r="T18" s="152"/>
      <c r="U18" s="152"/>
      <c r="V18" s="152"/>
      <c r="W18" s="152"/>
    </row>
    <row r="19" spans="1:23" ht="20.100000000000001" customHeight="1" x14ac:dyDescent="0.2">
      <c r="A19" s="160" t="s">
        <v>201</v>
      </c>
      <c r="B19" s="160" t="s">
        <v>202</v>
      </c>
      <c r="C19" s="165">
        <v>13</v>
      </c>
      <c r="D19" s="165">
        <v>16</v>
      </c>
      <c r="E19" s="165">
        <v>18</v>
      </c>
      <c r="F19" s="162">
        <f t="shared" si="0"/>
        <v>47</v>
      </c>
      <c r="G19" s="160" t="s">
        <v>23</v>
      </c>
      <c r="H19" s="166">
        <v>29</v>
      </c>
      <c r="I19" s="165">
        <v>4</v>
      </c>
      <c r="J19" s="165">
        <v>64</v>
      </c>
      <c r="K19" s="165">
        <v>8</v>
      </c>
      <c r="L19" s="165">
        <v>61</v>
      </c>
      <c r="M19" s="165">
        <v>7</v>
      </c>
      <c r="N19" s="162">
        <f t="shared" si="1"/>
        <v>154</v>
      </c>
      <c r="O19" s="162">
        <f t="shared" si="2"/>
        <v>19</v>
      </c>
      <c r="P19" s="162">
        <f t="shared" si="3"/>
        <v>173</v>
      </c>
      <c r="Q19" s="152"/>
      <c r="R19" s="152"/>
      <c r="S19" s="152"/>
      <c r="T19" s="152"/>
      <c r="U19" s="152"/>
      <c r="V19" s="152"/>
      <c r="W19" s="152"/>
    </row>
    <row r="20" spans="1:23" ht="20.100000000000001" customHeight="1" x14ac:dyDescent="0.2">
      <c r="A20" s="160" t="s">
        <v>203</v>
      </c>
      <c r="B20" s="160" t="s">
        <v>204</v>
      </c>
      <c r="C20" s="165">
        <v>4</v>
      </c>
      <c r="D20" s="165">
        <v>11</v>
      </c>
      <c r="E20" s="165">
        <v>21</v>
      </c>
      <c r="F20" s="162">
        <f t="shared" si="0"/>
        <v>36</v>
      </c>
      <c r="G20" s="160" t="s">
        <v>23</v>
      </c>
      <c r="H20" s="165">
        <v>64</v>
      </c>
      <c r="I20" s="165">
        <v>7</v>
      </c>
      <c r="J20" s="163">
        <v>156</v>
      </c>
      <c r="K20" s="163">
        <v>10</v>
      </c>
      <c r="L20" s="165">
        <v>283</v>
      </c>
      <c r="M20" s="165">
        <v>36</v>
      </c>
      <c r="N20" s="162">
        <f t="shared" si="1"/>
        <v>503</v>
      </c>
      <c r="O20" s="162">
        <f t="shared" si="2"/>
        <v>53</v>
      </c>
      <c r="P20" s="162">
        <f t="shared" si="3"/>
        <v>556</v>
      </c>
      <c r="Q20" s="152"/>
      <c r="R20" s="152"/>
      <c r="S20" s="152"/>
      <c r="T20" s="152"/>
      <c r="U20" s="152"/>
      <c r="V20" s="152"/>
      <c r="W20" s="152"/>
    </row>
    <row r="21" spans="1:23" ht="20.100000000000001" customHeight="1" x14ac:dyDescent="0.2">
      <c r="A21" s="160" t="s">
        <v>205</v>
      </c>
      <c r="B21" s="160" t="s">
        <v>206</v>
      </c>
      <c r="C21" s="165">
        <v>34</v>
      </c>
      <c r="D21" s="165">
        <v>42</v>
      </c>
      <c r="E21" s="165">
        <v>57</v>
      </c>
      <c r="F21" s="162">
        <f t="shared" si="0"/>
        <v>133</v>
      </c>
      <c r="G21" s="160" t="s">
        <v>23</v>
      </c>
      <c r="H21" s="166">
        <v>648</v>
      </c>
      <c r="I21" s="165">
        <v>332</v>
      </c>
      <c r="J21" s="165">
        <v>759</v>
      </c>
      <c r="K21" s="165">
        <v>146</v>
      </c>
      <c r="L21" s="165">
        <v>689</v>
      </c>
      <c r="M21" s="165">
        <v>270</v>
      </c>
      <c r="N21" s="162">
        <f t="shared" si="1"/>
        <v>2096</v>
      </c>
      <c r="O21" s="162">
        <f t="shared" si="2"/>
        <v>748</v>
      </c>
      <c r="P21" s="162">
        <f t="shared" si="3"/>
        <v>2844</v>
      </c>
      <c r="Q21" s="152"/>
      <c r="R21" s="152"/>
      <c r="S21" s="152"/>
      <c r="T21" s="152"/>
      <c r="U21" s="152"/>
      <c r="V21" s="152"/>
      <c r="W21" s="152"/>
    </row>
    <row r="22" spans="1:23" ht="20.100000000000001" customHeight="1" x14ac:dyDescent="0.2">
      <c r="A22" s="160" t="s">
        <v>207</v>
      </c>
      <c r="B22" s="160" t="s">
        <v>107</v>
      </c>
      <c r="C22" s="165">
        <v>4</v>
      </c>
      <c r="D22" s="165">
        <v>11</v>
      </c>
      <c r="E22" s="165">
        <v>13</v>
      </c>
      <c r="F22" s="162">
        <f t="shared" si="0"/>
        <v>28</v>
      </c>
      <c r="G22" s="160" t="s">
        <v>23</v>
      </c>
      <c r="H22" s="166">
        <v>63</v>
      </c>
      <c r="I22" s="165">
        <v>31</v>
      </c>
      <c r="J22" s="165">
        <v>150</v>
      </c>
      <c r="K22" s="165">
        <v>68</v>
      </c>
      <c r="L22" s="165">
        <v>222</v>
      </c>
      <c r="M22" s="165">
        <v>84</v>
      </c>
      <c r="N22" s="162">
        <f t="shared" si="1"/>
        <v>435</v>
      </c>
      <c r="O22" s="162">
        <f t="shared" si="2"/>
        <v>183</v>
      </c>
      <c r="P22" s="162">
        <f t="shared" si="3"/>
        <v>618</v>
      </c>
      <c r="Q22" s="152"/>
      <c r="R22" s="152"/>
      <c r="S22" s="152"/>
      <c r="T22" s="152"/>
      <c r="U22" s="152"/>
      <c r="V22" s="152"/>
      <c r="W22" s="152"/>
    </row>
    <row r="23" spans="1:23" ht="20.100000000000001" customHeight="1" x14ac:dyDescent="0.2">
      <c r="A23" s="160" t="s">
        <v>208</v>
      </c>
      <c r="B23" s="160" t="s">
        <v>107</v>
      </c>
      <c r="C23" s="165">
        <v>12</v>
      </c>
      <c r="D23" s="165">
        <v>18</v>
      </c>
      <c r="E23" s="165">
        <v>9</v>
      </c>
      <c r="F23" s="162">
        <f t="shared" si="0"/>
        <v>39</v>
      </c>
      <c r="G23" s="160" t="s">
        <v>79</v>
      </c>
      <c r="H23" s="166">
        <v>122</v>
      </c>
      <c r="I23" s="165">
        <v>30</v>
      </c>
      <c r="J23" s="165">
        <v>245</v>
      </c>
      <c r="K23" s="165">
        <v>52</v>
      </c>
      <c r="L23" s="165">
        <v>112</v>
      </c>
      <c r="M23" s="165">
        <v>29</v>
      </c>
      <c r="N23" s="162">
        <f t="shared" si="1"/>
        <v>479</v>
      </c>
      <c r="O23" s="162">
        <f t="shared" si="2"/>
        <v>111</v>
      </c>
      <c r="P23" s="162">
        <f t="shared" si="3"/>
        <v>590</v>
      </c>
      <c r="Q23" s="152"/>
      <c r="R23" s="152"/>
      <c r="S23" s="152"/>
      <c r="T23" s="152"/>
      <c r="U23" s="152"/>
      <c r="V23" s="152"/>
      <c r="W23" s="152"/>
    </row>
    <row r="24" spans="1:23" ht="20.100000000000001" customHeight="1" x14ac:dyDescent="0.2">
      <c r="A24" s="160" t="s">
        <v>209</v>
      </c>
      <c r="B24" s="160" t="s">
        <v>210</v>
      </c>
      <c r="C24" s="165">
        <v>10</v>
      </c>
      <c r="D24" s="165">
        <v>14</v>
      </c>
      <c r="E24" s="165">
        <v>6</v>
      </c>
      <c r="F24" s="162">
        <f t="shared" si="0"/>
        <v>30</v>
      </c>
      <c r="G24" s="160" t="s">
        <v>211</v>
      </c>
      <c r="H24" s="166">
        <v>167</v>
      </c>
      <c r="I24" s="165">
        <v>60</v>
      </c>
      <c r="J24" s="165">
        <v>225</v>
      </c>
      <c r="K24" s="165">
        <v>42</v>
      </c>
      <c r="L24" s="165">
        <v>145</v>
      </c>
      <c r="M24" s="165">
        <v>19</v>
      </c>
      <c r="N24" s="162">
        <f t="shared" si="1"/>
        <v>537</v>
      </c>
      <c r="O24" s="162">
        <f t="shared" si="2"/>
        <v>121</v>
      </c>
      <c r="P24" s="162">
        <f t="shared" si="3"/>
        <v>658</v>
      </c>
      <c r="Q24" s="152"/>
      <c r="R24" s="152"/>
      <c r="S24" s="152"/>
      <c r="T24" s="152"/>
      <c r="U24" s="152"/>
      <c r="V24" s="152"/>
      <c r="W24" s="152"/>
    </row>
    <row r="25" spans="1:23" ht="20.100000000000001" customHeight="1" x14ac:dyDescent="0.2">
      <c r="A25" s="160" t="s">
        <v>212</v>
      </c>
      <c r="B25" s="160" t="s">
        <v>210</v>
      </c>
      <c r="C25" s="165">
        <v>19</v>
      </c>
      <c r="D25" s="165">
        <v>26</v>
      </c>
      <c r="E25" s="165">
        <v>26</v>
      </c>
      <c r="F25" s="162">
        <f t="shared" si="0"/>
        <v>71</v>
      </c>
      <c r="G25" s="160" t="s">
        <v>23</v>
      </c>
      <c r="H25" s="166">
        <v>201</v>
      </c>
      <c r="I25" s="165">
        <v>86</v>
      </c>
      <c r="J25" s="165">
        <v>241</v>
      </c>
      <c r="K25" s="165">
        <v>81</v>
      </c>
      <c r="L25" s="165">
        <v>299</v>
      </c>
      <c r="M25" s="165">
        <v>72</v>
      </c>
      <c r="N25" s="162">
        <f t="shared" si="1"/>
        <v>741</v>
      </c>
      <c r="O25" s="162">
        <f t="shared" si="2"/>
        <v>239</v>
      </c>
      <c r="P25" s="162">
        <f t="shared" si="3"/>
        <v>980</v>
      </c>
      <c r="Q25" s="152"/>
      <c r="R25" s="152"/>
      <c r="S25" s="152"/>
      <c r="T25" s="152"/>
      <c r="U25" s="152"/>
      <c r="V25" s="152"/>
      <c r="W25" s="152"/>
    </row>
    <row r="26" spans="1:23" ht="20.100000000000001" customHeight="1" x14ac:dyDescent="0.2">
      <c r="A26" s="160" t="s">
        <v>213</v>
      </c>
      <c r="B26" s="160" t="s">
        <v>213</v>
      </c>
      <c r="C26" s="165">
        <v>1903</v>
      </c>
      <c r="D26" s="165">
        <v>2466</v>
      </c>
      <c r="E26" s="165">
        <v>1860</v>
      </c>
      <c r="F26" s="162">
        <f t="shared" si="0"/>
        <v>6229</v>
      </c>
      <c r="G26" s="160" t="s">
        <v>23</v>
      </c>
      <c r="H26" s="166">
        <v>1693</v>
      </c>
      <c r="I26" s="165">
        <v>240</v>
      </c>
      <c r="J26" s="165">
        <v>2237</v>
      </c>
      <c r="K26" s="165">
        <v>277</v>
      </c>
      <c r="L26" s="165">
        <v>1628</v>
      </c>
      <c r="M26" s="165">
        <v>264</v>
      </c>
      <c r="N26" s="162">
        <f t="shared" si="1"/>
        <v>5558</v>
      </c>
      <c r="O26" s="162">
        <f t="shared" si="2"/>
        <v>781</v>
      </c>
      <c r="P26" s="162">
        <f t="shared" si="3"/>
        <v>6339</v>
      </c>
      <c r="Q26" s="152"/>
      <c r="R26" s="152"/>
      <c r="S26" s="152"/>
      <c r="T26" s="152"/>
      <c r="U26" s="152"/>
      <c r="V26" s="152"/>
      <c r="W26" s="152"/>
    </row>
    <row r="27" spans="1:23" ht="20.100000000000001" customHeight="1" x14ac:dyDescent="0.2">
      <c r="A27" s="160" t="s">
        <v>214</v>
      </c>
      <c r="B27" s="160" t="s">
        <v>215</v>
      </c>
      <c r="C27" s="165">
        <v>817</v>
      </c>
      <c r="D27" s="165">
        <v>764</v>
      </c>
      <c r="E27" s="165">
        <v>604</v>
      </c>
      <c r="F27" s="162">
        <f t="shared" si="0"/>
        <v>2185</v>
      </c>
      <c r="G27" s="160" t="s">
        <v>23</v>
      </c>
      <c r="H27" s="166">
        <v>2371</v>
      </c>
      <c r="I27" s="165">
        <v>300</v>
      </c>
      <c r="J27" s="165">
        <v>2040</v>
      </c>
      <c r="K27" s="165">
        <v>303</v>
      </c>
      <c r="L27" s="165">
        <v>1262</v>
      </c>
      <c r="M27" s="165">
        <v>218</v>
      </c>
      <c r="N27" s="162">
        <f t="shared" si="1"/>
        <v>5673</v>
      </c>
      <c r="O27" s="162">
        <f t="shared" si="2"/>
        <v>821</v>
      </c>
      <c r="P27" s="162">
        <f t="shared" si="3"/>
        <v>6494</v>
      </c>
      <c r="Q27" s="152"/>
      <c r="R27" s="152"/>
      <c r="S27" s="152"/>
      <c r="T27" s="152"/>
      <c r="U27" s="152"/>
      <c r="V27" s="152"/>
      <c r="W27" s="152"/>
    </row>
    <row r="28" spans="1:23" ht="20.100000000000001" customHeight="1" x14ac:dyDescent="0.2">
      <c r="A28" s="160" t="s">
        <v>216</v>
      </c>
      <c r="B28" s="160" t="s">
        <v>217</v>
      </c>
      <c r="C28" s="165">
        <v>403</v>
      </c>
      <c r="D28" s="165">
        <v>341</v>
      </c>
      <c r="E28" s="165">
        <v>109</v>
      </c>
      <c r="F28" s="162">
        <f t="shared" si="0"/>
        <v>853</v>
      </c>
      <c r="G28" s="160" t="s">
        <v>23</v>
      </c>
      <c r="H28" s="166">
        <v>1030</v>
      </c>
      <c r="I28" s="165">
        <v>184</v>
      </c>
      <c r="J28" s="165">
        <v>851</v>
      </c>
      <c r="K28" s="165">
        <v>175</v>
      </c>
      <c r="L28" s="165">
        <v>624</v>
      </c>
      <c r="M28" s="165">
        <v>138</v>
      </c>
      <c r="N28" s="162">
        <f t="shared" si="1"/>
        <v>2505</v>
      </c>
      <c r="O28" s="162">
        <f t="shared" si="2"/>
        <v>497</v>
      </c>
      <c r="P28" s="162">
        <f t="shared" si="3"/>
        <v>3002</v>
      </c>
      <c r="Q28" s="152"/>
      <c r="R28" s="152"/>
      <c r="S28" s="152"/>
      <c r="T28" s="152"/>
      <c r="U28" s="152"/>
      <c r="V28" s="152"/>
      <c r="W28" s="152"/>
    </row>
    <row r="29" spans="1:23" ht="20.100000000000001" customHeight="1" x14ac:dyDescent="0.2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spans="1:23" ht="20.100000000000001" customHeight="1" x14ac:dyDescent="0.2">
      <c r="A30" s="156" t="s">
        <v>219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2"/>
      <c r="R30" s="152"/>
      <c r="S30" s="152"/>
      <c r="T30" s="152"/>
      <c r="U30" s="152"/>
      <c r="V30" s="152"/>
      <c r="W30" s="152"/>
    </row>
    <row r="31" spans="1:23" ht="20.100000000000001" customHeight="1" x14ac:dyDescent="0.2">
      <c r="A31" s="157" t="s">
        <v>8</v>
      </c>
      <c r="B31" s="157" t="s">
        <v>9</v>
      </c>
      <c r="C31" s="157" t="s">
        <v>10</v>
      </c>
      <c r="D31" s="155"/>
      <c r="E31" s="155"/>
      <c r="F31" s="155"/>
      <c r="G31" s="157" t="s">
        <v>11</v>
      </c>
      <c r="H31" s="157" t="s">
        <v>12</v>
      </c>
      <c r="I31" s="155"/>
      <c r="J31" s="155"/>
      <c r="K31" s="155"/>
      <c r="L31" s="155"/>
      <c r="M31" s="155"/>
      <c r="N31" s="155"/>
      <c r="O31" s="155"/>
      <c r="P31" s="155"/>
      <c r="Q31" s="152"/>
      <c r="R31" s="152"/>
      <c r="S31" s="152"/>
      <c r="T31" s="152"/>
      <c r="U31" s="152"/>
      <c r="V31" s="152"/>
      <c r="W31" s="152"/>
    </row>
    <row r="32" spans="1:23" ht="20.100000000000001" customHeight="1" x14ac:dyDescent="0.2">
      <c r="A32" s="155"/>
      <c r="B32" s="155"/>
      <c r="C32" s="157" t="s">
        <v>263</v>
      </c>
      <c r="D32" s="157" t="s">
        <v>264</v>
      </c>
      <c r="E32" s="157" t="s">
        <v>265</v>
      </c>
      <c r="F32" s="157" t="s">
        <v>266</v>
      </c>
      <c r="G32" s="155"/>
      <c r="H32" s="157" t="s">
        <v>263</v>
      </c>
      <c r="I32" s="155"/>
      <c r="J32" s="157" t="s">
        <v>264</v>
      </c>
      <c r="K32" s="155"/>
      <c r="L32" s="157" t="s">
        <v>265</v>
      </c>
      <c r="M32" s="155"/>
      <c r="N32" s="157" t="s">
        <v>17</v>
      </c>
      <c r="O32" s="157" t="s">
        <v>18</v>
      </c>
      <c r="P32" s="157" t="s">
        <v>266</v>
      </c>
      <c r="Q32" s="152"/>
      <c r="R32" s="152"/>
      <c r="S32" s="152"/>
      <c r="T32" s="152"/>
      <c r="U32" s="152"/>
      <c r="V32" s="152"/>
      <c r="W32" s="152"/>
    </row>
    <row r="33" spans="1:23" ht="20.100000000000001" customHeight="1" x14ac:dyDescent="0.2">
      <c r="A33" s="155"/>
      <c r="B33" s="155"/>
      <c r="C33" s="155"/>
      <c r="D33" s="155"/>
      <c r="E33" s="155"/>
      <c r="F33" s="157"/>
      <c r="G33" s="155"/>
      <c r="H33" s="158" t="s">
        <v>19</v>
      </c>
      <c r="I33" s="158" t="s">
        <v>20</v>
      </c>
      <c r="J33" s="158" t="s">
        <v>19</v>
      </c>
      <c r="K33" s="158" t="s">
        <v>20</v>
      </c>
      <c r="L33" s="158" t="s">
        <v>19</v>
      </c>
      <c r="M33" s="158" t="s">
        <v>20</v>
      </c>
      <c r="N33" s="155"/>
      <c r="O33" s="155"/>
      <c r="P33" s="157"/>
      <c r="Q33" s="152"/>
      <c r="R33" s="152"/>
      <c r="S33" s="152"/>
      <c r="T33" s="152"/>
      <c r="U33" s="152"/>
      <c r="V33" s="152"/>
      <c r="W33" s="152"/>
    </row>
    <row r="34" spans="1:23" ht="20.100000000000001" customHeight="1" x14ac:dyDescent="0.2">
      <c r="A34" s="160" t="s">
        <v>220</v>
      </c>
      <c r="B34" s="160" t="s">
        <v>221</v>
      </c>
      <c r="C34" s="162">
        <v>5</v>
      </c>
      <c r="D34" s="162">
        <v>1</v>
      </c>
      <c r="E34" s="162">
        <v>1</v>
      </c>
      <c r="F34" s="162">
        <f>+E34+D34+C34</f>
        <v>7</v>
      </c>
      <c r="G34" s="160" t="s">
        <v>23</v>
      </c>
      <c r="H34" s="160">
        <v>76</v>
      </c>
      <c r="I34" s="162">
        <v>50</v>
      </c>
      <c r="J34" s="162">
        <v>26</v>
      </c>
      <c r="K34" s="162">
        <v>28</v>
      </c>
      <c r="L34" s="162">
        <v>12</v>
      </c>
      <c r="M34" s="162">
        <v>13</v>
      </c>
      <c r="N34" s="162">
        <f>SUM(H34,J34,L34)</f>
        <v>114</v>
      </c>
      <c r="O34" s="162">
        <f>SUM(I34,K34,M34)</f>
        <v>91</v>
      </c>
      <c r="P34" s="162">
        <f>SUM(H34:M34)</f>
        <v>205</v>
      </c>
      <c r="Q34" s="152"/>
      <c r="R34" s="152"/>
      <c r="S34" s="152"/>
      <c r="T34" s="152"/>
      <c r="U34" s="152"/>
      <c r="V34" s="152"/>
      <c r="W34" s="152"/>
    </row>
    <row r="35" spans="1:23" ht="20.100000000000001" customHeight="1" x14ac:dyDescent="0.2">
      <c r="A35" s="160" t="s">
        <v>222</v>
      </c>
      <c r="B35" s="160" t="s">
        <v>22</v>
      </c>
      <c r="C35" s="162">
        <v>230</v>
      </c>
      <c r="D35" s="162">
        <v>0</v>
      </c>
      <c r="E35" s="162">
        <v>0</v>
      </c>
      <c r="F35" s="162">
        <f>+E35+D35+C35</f>
        <v>230</v>
      </c>
      <c r="G35" s="160" t="s">
        <v>23</v>
      </c>
      <c r="H35" s="169">
        <v>66</v>
      </c>
      <c r="I35" s="169">
        <v>0</v>
      </c>
      <c r="J35" s="242" t="s">
        <v>255</v>
      </c>
      <c r="K35" s="242"/>
      <c r="L35" s="169">
        <v>0</v>
      </c>
      <c r="M35" s="169">
        <v>0</v>
      </c>
      <c r="N35" s="169">
        <f>SUM(H35,J35,L35)</f>
        <v>66</v>
      </c>
      <c r="O35" s="169">
        <f>SUM(I35,K35,M35)</f>
        <v>0</v>
      </c>
      <c r="P35" s="169">
        <f>SUM(H35:M35)</f>
        <v>66</v>
      </c>
      <c r="Q35" s="152"/>
      <c r="R35" s="152"/>
      <c r="S35" s="152"/>
      <c r="T35" s="152"/>
      <c r="U35" s="152"/>
      <c r="V35" s="152"/>
      <c r="W35" s="152"/>
    </row>
    <row r="36" spans="1:23" ht="20.100000000000001" customHeight="1" x14ac:dyDescent="0.2">
      <c r="A36" s="160" t="s">
        <v>223</v>
      </c>
      <c r="B36" s="160" t="s">
        <v>224</v>
      </c>
      <c r="C36" s="162">
        <v>580</v>
      </c>
      <c r="D36" s="162">
        <v>0</v>
      </c>
      <c r="E36" s="162">
        <v>0</v>
      </c>
      <c r="F36" s="162">
        <f>+E36+D36+C36</f>
        <v>580</v>
      </c>
      <c r="G36" s="160" t="s">
        <v>23</v>
      </c>
      <c r="H36" s="155"/>
      <c r="I36" s="155"/>
      <c r="J36" s="242"/>
      <c r="K36" s="242"/>
      <c r="L36" s="155"/>
      <c r="M36" s="155"/>
      <c r="N36" s="155"/>
      <c r="O36" s="155"/>
      <c r="P36" s="155"/>
      <c r="Q36" s="152"/>
      <c r="R36" s="152"/>
      <c r="S36" s="152"/>
      <c r="T36" s="152"/>
      <c r="U36" s="152"/>
      <c r="V36" s="152"/>
      <c r="W36" s="152"/>
    </row>
    <row r="37" spans="1:23" ht="20.100000000000001" customHeight="1" x14ac:dyDescent="0.2">
      <c r="A37" s="160" t="s">
        <v>225</v>
      </c>
      <c r="B37" s="160" t="s">
        <v>224</v>
      </c>
      <c r="C37" s="162">
        <v>262</v>
      </c>
      <c r="D37" s="162">
        <v>0</v>
      </c>
      <c r="E37" s="162">
        <v>0</v>
      </c>
      <c r="F37" s="162">
        <f>+E37+D37+C37</f>
        <v>262</v>
      </c>
      <c r="G37" s="160" t="s">
        <v>23</v>
      </c>
      <c r="H37" s="155"/>
      <c r="I37" s="155"/>
      <c r="J37" s="242"/>
      <c r="K37" s="242"/>
      <c r="L37" s="155"/>
      <c r="M37" s="155"/>
      <c r="N37" s="155"/>
      <c r="O37" s="155"/>
      <c r="P37" s="155"/>
      <c r="Q37" s="152"/>
      <c r="R37" s="152"/>
      <c r="S37" s="152"/>
      <c r="T37" s="152"/>
      <c r="U37" s="152"/>
      <c r="V37" s="152"/>
      <c r="W37" s="152"/>
    </row>
    <row r="38" spans="1:23" ht="20.100000000000001" customHeight="1" x14ac:dyDescent="0.2">
      <c r="A38" s="160" t="s">
        <v>48</v>
      </c>
      <c r="B38" s="160" t="s">
        <v>226</v>
      </c>
      <c r="C38" s="162">
        <v>5</v>
      </c>
      <c r="D38" s="162">
        <v>8</v>
      </c>
      <c r="E38" s="162">
        <v>0</v>
      </c>
      <c r="F38" s="162">
        <f>+E38+D38+C38</f>
        <v>13</v>
      </c>
      <c r="G38" s="160" t="s">
        <v>23</v>
      </c>
      <c r="H38" s="162">
        <v>9</v>
      </c>
      <c r="I38" s="162">
        <v>16</v>
      </c>
      <c r="J38" s="162">
        <v>8</v>
      </c>
      <c r="K38" s="162">
        <v>7</v>
      </c>
      <c r="L38" s="162"/>
      <c r="M38" s="162"/>
      <c r="N38" s="162">
        <f>SUM(H38,J38,L38)</f>
        <v>17</v>
      </c>
      <c r="O38" s="162">
        <f>SUM(I38,K38,M38)</f>
        <v>23</v>
      </c>
      <c r="P38" s="162">
        <f>SUM(H38:M38)</f>
        <v>40</v>
      </c>
      <c r="Q38" s="152"/>
      <c r="R38" s="152"/>
      <c r="S38" s="152"/>
      <c r="T38" s="152"/>
      <c r="U38" s="152"/>
      <c r="V38" s="152"/>
      <c r="W38" s="152"/>
    </row>
    <row r="39" spans="1:23" ht="20.100000000000001" customHeight="1" x14ac:dyDescent="0.2">
      <c r="A39" s="243" t="s">
        <v>227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2"/>
      <c r="R39" s="152"/>
      <c r="S39" s="152"/>
      <c r="T39" s="152"/>
      <c r="U39" s="152"/>
      <c r="V39" s="152"/>
      <c r="W39" s="152"/>
    </row>
    <row r="40" spans="1:23" ht="20.100000000000001" customHeight="1" x14ac:dyDescent="0.2">
      <c r="A40" s="157" t="s">
        <v>53</v>
      </c>
      <c r="B40" s="157" t="s">
        <v>54</v>
      </c>
      <c r="C40" s="157" t="s">
        <v>269</v>
      </c>
      <c r="D40" s="157"/>
      <c r="E40" s="172" t="s">
        <v>55</v>
      </c>
      <c r="F40" s="155"/>
      <c r="G40" s="155"/>
      <c r="H40" s="172" t="s">
        <v>259</v>
      </c>
      <c r="I40" s="172"/>
      <c r="J40" s="172"/>
      <c r="K40" s="172"/>
      <c r="L40" s="172"/>
      <c r="M40" s="172"/>
      <c r="N40" s="172"/>
      <c r="O40" s="172"/>
      <c r="P40" s="172"/>
      <c r="Q40" s="152"/>
      <c r="R40" s="152"/>
      <c r="S40" s="152"/>
      <c r="T40" s="152"/>
      <c r="U40" s="152"/>
      <c r="V40" s="152"/>
      <c r="W40" s="152"/>
    </row>
    <row r="41" spans="1:23" ht="20.100000000000001" customHeight="1" x14ac:dyDescent="0.2">
      <c r="A41" s="155"/>
      <c r="B41" s="155"/>
      <c r="C41" s="157"/>
      <c r="D41" s="157"/>
      <c r="E41" s="155"/>
      <c r="F41" s="155"/>
      <c r="G41" s="155"/>
      <c r="H41" s="157" t="s">
        <v>11</v>
      </c>
      <c r="I41" s="157"/>
      <c r="J41" s="157" t="s">
        <v>263</v>
      </c>
      <c r="K41" s="155"/>
      <c r="L41" s="157" t="s">
        <v>264</v>
      </c>
      <c r="M41" s="155"/>
      <c r="N41" s="157" t="s">
        <v>265</v>
      </c>
      <c r="O41" s="155"/>
      <c r="P41" s="157" t="s">
        <v>266</v>
      </c>
      <c r="Q41" s="152"/>
      <c r="R41" s="152"/>
      <c r="S41" s="152"/>
      <c r="T41" s="152"/>
      <c r="U41" s="152"/>
      <c r="V41" s="152"/>
      <c r="W41" s="152"/>
    </row>
    <row r="42" spans="1:23" ht="20.100000000000001" customHeight="1" x14ac:dyDescent="0.2">
      <c r="A42" s="155"/>
      <c r="B42" s="155"/>
      <c r="C42" s="157"/>
      <c r="D42" s="157"/>
      <c r="E42" s="158" t="s">
        <v>263</v>
      </c>
      <c r="F42" s="158" t="s">
        <v>264</v>
      </c>
      <c r="G42" s="158" t="s">
        <v>265</v>
      </c>
      <c r="H42" s="157"/>
      <c r="I42" s="157"/>
      <c r="J42" s="158" t="s">
        <v>19</v>
      </c>
      <c r="K42" s="158" t="s">
        <v>20</v>
      </c>
      <c r="L42" s="158" t="s">
        <v>19</v>
      </c>
      <c r="M42" s="158" t="s">
        <v>20</v>
      </c>
      <c r="N42" s="158" t="s">
        <v>19</v>
      </c>
      <c r="O42" s="158" t="s">
        <v>20</v>
      </c>
      <c r="P42" s="155"/>
      <c r="Q42" s="152"/>
      <c r="R42" s="152"/>
      <c r="S42" s="152"/>
      <c r="T42" s="152"/>
      <c r="U42" s="152"/>
      <c r="V42" s="152"/>
      <c r="W42" s="152"/>
    </row>
    <row r="43" spans="1:23" ht="20.100000000000001" customHeight="1" x14ac:dyDescent="0.2">
      <c r="A43" s="160" t="s">
        <v>228</v>
      </c>
      <c r="B43" s="173" t="s">
        <v>229</v>
      </c>
      <c r="C43" s="244">
        <f>SUM(E43:G43)</f>
        <v>4310</v>
      </c>
      <c r="D43" s="244"/>
      <c r="E43" s="174">
        <v>1616</v>
      </c>
      <c r="F43" s="174">
        <v>1020</v>
      </c>
      <c r="G43" s="173">
        <v>1674</v>
      </c>
      <c r="H43" s="245" t="s">
        <v>23</v>
      </c>
      <c r="I43" s="245"/>
      <c r="J43" s="174">
        <v>288</v>
      </c>
      <c r="K43" s="174">
        <v>26</v>
      </c>
      <c r="L43" s="246">
        <v>197</v>
      </c>
      <c r="M43" s="246">
        <v>4</v>
      </c>
      <c r="N43" s="247">
        <v>302</v>
      </c>
      <c r="O43" s="247">
        <v>22</v>
      </c>
      <c r="P43" s="174">
        <f>SUM(J43:O43)</f>
        <v>839</v>
      </c>
      <c r="Q43" s="152"/>
      <c r="R43" s="152"/>
      <c r="S43" s="152"/>
      <c r="T43" s="152"/>
      <c r="U43" s="152"/>
      <c r="V43" s="152"/>
      <c r="W43" s="152"/>
    </row>
    <row r="44" spans="1:23" ht="20.100000000000001" customHeight="1" x14ac:dyDescent="0.2">
      <c r="A44" s="160" t="s">
        <v>230</v>
      </c>
      <c r="B44" s="173" t="s">
        <v>229</v>
      </c>
      <c r="C44" s="244">
        <f>SUM(E44:G44)</f>
        <v>0</v>
      </c>
      <c r="D44" s="244"/>
      <c r="E44" s="174">
        <v>0</v>
      </c>
      <c r="F44" s="174">
        <v>0</v>
      </c>
      <c r="G44" s="174">
        <v>0</v>
      </c>
      <c r="H44" s="245" t="s">
        <v>23</v>
      </c>
      <c r="I44" s="245"/>
      <c r="J44" s="174">
        <v>0</v>
      </c>
      <c r="K44" s="174">
        <v>0</v>
      </c>
      <c r="L44" s="247"/>
      <c r="M44" s="247"/>
      <c r="N44" s="247"/>
      <c r="O44" s="247"/>
      <c r="P44" s="174">
        <f>SUM(J44:O44)</f>
        <v>0</v>
      </c>
      <c r="Q44" s="152"/>
      <c r="R44" s="152"/>
      <c r="S44" s="152"/>
      <c r="T44" s="152"/>
      <c r="U44" s="152"/>
      <c r="V44" s="152"/>
      <c r="W44" s="152"/>
    </row>
    <row r="45" spans="1:23" ht="20.100000000000001" customHeight="1" x14ac:dyDescent="0.2">
      <c r="A45" s="160" t="s">
        <v>231</v>
      </c>
      <c r="B45" s="173" t="s">
        <v>36</v>
      </c>
      <c r="C45" s="248">
        <f>SUM(E45:G45)</f>
        <v>1095750</v>
      </c>
      <c r="D45" s="248"/>
      <c r="E45" s="174">
        <v>0</v>
      </c>
      <c r="F45" s="174">
        <v>195000</v>
      </c>
      <c r="G45" s="174">
        <v>900750</v>
      </c>
      <c r="H45" s="245" t="s">
        <v>23</v>
      </c>
      <c r="I45" s="245"/>
      <c r="J45" s="174">
        <v>0</v>
      </c>
      <c r="K45" s="173">
        <v>0</v>
      </c>
      <c r="L45" s="246">
        <v>450</v>
      </c>
      <c r="M45" s="246">
        <v>18</v>
      </c>
      <c r="N45" s="174">
        <v>1955</v>
      </c>
      <c r="O45" s="174">
        <v>66</v>
      </c>
      <c r="P45" s="174">
        <f>SUM(J45:O45)</f>
        <v>2489</v>
      </c>
      <c r="Q45" s="152"/>
      <c r="R45" s="152"/>
      <c r="S45" s="152"/>
      <c r="T45" s="152"/>
      <c r="U45" s="152"/>
      <c r="V45" s="152"/>
      <c r="W45" s="152"/>
    </row>
    <row r="46" spans="1:23" ht="20.100000000000001" customHeight="1" x14ac:dyDescent="0.2">
      <c r="A46" s="160" t="s">
        <v>67</v>
      </c>
      <c r="B46" s="160" t="s">
        <v>232</v>
      </c>
      <c r="C46" s="244">
        <f>SUM(E46:G46)</f>
        <v>0</v>
      </c>
      <c r="D46" s="244"/>
      <c r="E46" s="173">
        <v>0</v>
      </c>
      <c r="F46" s="173">
        <v>0</v>
      </c>
      <c r="G46" s="173">
        <v>0</v>
      </c>
      <c r="H46" s="245" t="s">
        <v>261</v>
      </c>
      <c r="I46" s="245"/>
      <c r="J46" s="152">
        <v>0</v>
      </c>
      <c r="K46" s="152">
        <v>0</v>
      </c>
      <c r="L46" s="219">
        <v>0</v>
      </c>
      <c r="M46" s="219">
        <v>0</v>
      </c>
      <c r="N46" s="174">
        <v>0</v>
      </c>
      <c r="O46" s="174">
        <v>0</v>
      </c>
      <c r="P46" s="174">
        <f>SUM(J46:O46)</f>
        <v>0</v>
      </c>
      <c r="Q46" s="152"/>
      <c r="R46" s="152"/>
      <c r="S46" s="152"/>
      <c r="T46" s="152"/>
      <c r="U46" s="152"/>
      <c r="V46" s="152"/>
      <c r="W46" s="152"/>
    </row>
    <row r="47" spans="1:23" ht="20.100000000000001" customHeight="1" x14ac:dyDescent="0.2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</row>
    <row r="48" spans="1:23" ht="20.100000000000001" customHeight="1" x14ac:dyDescent="0.2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</row>
    <row r="49" spans="1:23" ht="20.100000000000001" customHeight="1" x14ac:dyDescent="0.2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</row>
    <row r="50" spans="1:23" ht="20.100000000000001" customHeight="1" x14ac:dyDescent="0.2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</row>
    <row r="51" spans="1:23" ht="20.100000000000001" customHeight="1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</row>
    <row r="52" spans="1:23" ht="20.100000000000001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</row>
    <row r="53" spans="1:23" ht="20.100000000000001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spans="1:23" ht="20.100000000000001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</row>
    <row r="55" spans="1:23" ht="20.100000000000001" customHeight="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spans="1:23" ht="20.100000000000001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</row>
    <row r="57" spans="1:23" ht="20.100000000000001" customHeight="1" x14ac:dyDescent="0.2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</row>
    <row r="58" spans="1:23" ht="20.100000000000001" customHeight="1" x14ac:dyDescent="0.2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</row>
    <row r="59" spans="1:23" ht="20.100000000000001" customHeight="1" x14ac:dyDescent="0.2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</row>
    <row r="60" spans="1:23" ht="20.100000000000001" customHeight="1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</row>
    <row r="61" spans="1:23" ht="20.100000000000001" customHeight="1" x14ac:dyDescent="0.2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</row>
    <row r="62" spans="1:23" ht="20.100000000000001" customHeight="1" x14ac:dyDescent="0.2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</row>
    <row r="63" spans="1:23" ht="20.100000000000001" customHeight="1" x14ac:dyDescent="0.2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</row>
    <row r="64" spans="1:23" ht="20.100000000000001" customHeight="1" x14ac:dyDescent="0.2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</row>
    <row r="65" spans="1:23" ht="20.100000000000001" customHeight="1" x14ac:dyDescent="0.2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</row>
    <row r="66" spans="1:23" ht="20.100000000000001" customHeight="1" x14ac:dyDescent="0.2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</row>
    <row r="67" spans="1:23" ht="20.100000000000001" customHeight="1" x14ac:dyDescent="0.2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</row>
    <row r="68" spans="1:23" ht="20.100000000000001" customHeight="1" x14ac:dyDescent="0.2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</row>
    <row r="69" spans="1:23" ht="20.100000000000001" customHeight="1" x14ac:dyDescent="0.2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</row>
    <row r="70" spans="1:23" ht="20.100000000000001" customHeight="1" x14ac:dyDescent="0.2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</row>
    <row r="71" spans="1:23" ht="20.100000000000001" customHeight="1" x14ac:dyDescent="0.2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</row>
    <row r="72" spans="1:23" ht="20.100000000000001" customHeight="1" x14ac:dyDescent="0.2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</row>
    <row r="73" spans="1:23" ht="20.100000000000001" customHeight="1" x14ac:dyDescent="0.2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</row>
    <row r="74" spans="1:23" ht="20.100000000000001" customHeight="1" x14ac:dyDescent="0.2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</row>
    <row r="75" spans="1:23" ht="20.100000000000001" customHeight="1" x14ac:dyDescent="0.2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</row>
    <row r="76" spans="1:23" ht="20.100000000000001" customHeight="1" x14ac:dyDescent="0.2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</row>
    <row r="77" spans="1:23" ht="20.100000000000001" customHeight="1" x14ac:dyDescent="0.2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</row>
    <row r="78" spans="1:23" ht="20.100000000000001" customHeight="1" x14ac:dyDescent="0.2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</row>
    <row r="79" spans="1:23" ht="20.100000000000001" customHeight="1" x14ac:dyDescent="0.2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</row>
    <row r="80" spans="1:23" ht="20.100000000000001" customHeight="1" x14ac:dyDescent="0.2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</row>
    <row r="81" spans="1:23" ht="20.100000000000001" customHeight="1" x14ac:dyDescent="0.2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</row>
    <row r="82" spans="1:23" ht="20.100000000000001" customHeight="1" x14ac:dyDescent="0.2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</row>
    <row r="83" spans="1:23" ht="20.100000000000001" customHeight="1" x14ac:dyDescent="0.2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</row>
    <row r="84" spans="1:23" ht="20.100000000000001" customHeight="1" x14ac:dyDescent="0.2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</row>
    <row r="85" spans="1:23" ht="20.100000000000001" customHeight="1" x14ac:dyDescent="0.2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</row>
    <row r="86" spans="1:23" ht="20.100000000000001" customHeight="1" x14ac:dyDescent="0.2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</row>
    <row r="87" spans="1:23" ht="20.100000000000001" customHeight="1" x14ac:dyDescent="0.2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</row>
    <row r="88" spans="1:23" ht="20.100000000000001" customHeight="1" x14ac:dyDescent="0.2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</row>
    <row r="89" spans="1:23" ht="20.100000000000001" customHeight="1" x14ac:dyDescent="0.2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</row>
    <row r="90" spans="1:23" ht="20.100000000000001" customHeight="1" x14ac:dyDescent="0.2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</row>
    <row r="91" spans="1:23" ht="20.100000000000001" customHeight="1" x14ac:dyDescent="0.2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</row>
    <row r="92" spans="1:23" ht="20.100000000000001" customHeight="1" x14ac:dyDescent="0.2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</row>
    <row r="93" spans="1:23" ht="30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30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30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30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30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30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</sheetData>
  <mergeCells count="69">
    <mergeCell ref="N41:O41"/>
    <mergeCell ref="P41:P42"/>
    <mergeCell ref="J41:K41"/>
    <mergeCell ref="L41:M41"/>
    <mergeCell ref="J35:K37"/>
    <mergeCell ref="H40:P40"/>
    <mergeCell ref="O35:O37"/>
    <mergeCell ref="P35:P37"/>
    <mergeCell ref="H35:H37"/>
    <mergeCell ref="A39:P39"/>
    <mergeCell ref="L35:L37"/>
    <mergeCell ref="M35:M37"/>
    <mergeCell ref="N35:N37"/>
    <mergeCell ref="I35:I37"/>
    <mergeCell ref="E40:G41"/>
    <mergeCell ref="A40:A42"/>
    <mergeCell ref="G31:G33"/>
    <mergeCell ref="H31:P31"/>
    <mergeCell ref="H32:I32"/>
    <mergeCell ref="C31:F31"/>
    <mergeCell ref="N32:N33"/>
    <mergeCell ref="J32:K32"/>
    <mergeCell ref="L32:M32"/>
    <mergeCell ref="C32:C33"/>
    <mergeCell ref="D32:D33"/>
    <mergeCell ref="P32:P33"/>
    <mergeCell ref="J8:P8"/>
    <mergeCell ref="B9:I9"/>
    <mergeCell ref="J9:P9"/>
    <mergeCell ref="A10:P10"/>
    <mergeCell ref="A11:P11"/>
    <mergeCell ref="A2:A9"/>
    <mergeCell ref="B2:P3"/>
    <mergeCell ref="B4:P4"/>
    <mergeCell ref="B5:P5"/>
    <mergeCell ref="B6:P7"/>
    <mergeCell ref="B8:I8"/>
    <mergeCell ref="B40:B42"/>
    <mergeCell ref="A30:P30"/>
    <mergeCell ref="A31:A33"/>
    <mergeCell ref="H41:I42"/>
    <mergeCell ref="A12:A14"/>
    <mergeCell ref="B12:B14"/>
    <mergeCell ref="C12:F12"/>
    <mergeCell ref="G12:G14"/>
    <mergeCell ref="B31:B33"/>
    <mergeCell ref="C13:C14"/>
    <mergeCell ref="D13:D14"/>
    <mergeCell ref="E13:E14"/>
    <mergeCell ref="F32:F33"/>
    <mergeCell ref="H12:P12"/>
    <mergeCell ref="P13:P14"/>
    <mergeCell ref="F13:F14"/>
    <mergeCell ref="N13:N14"/>
    <mergeCell ref="O13:O14"/>
    <mergeCell ref="C40:D42"/>
    <mergeCell ref="C46:D46"/>
    <mergeCell ref="H45:I45"/>
    <mergeCell ref="H46:I46"/>
    <mergeCell ref="H43:I43"/>
    <mergeCell ref="H44:I44"/>
    <mergeCell ref="C43:D43"/>
    <mergeCell ref="C44:D44"/>
    <mergeCell ref="C45:D45"/>
    <mergeCell ref="H13:I13"/>
    <mergeCell ref="J13:K13"/>
    <mergeCell ref="L13:M13"/>
    <mergeCell ref="O32:O33"/>
    <mergeCell ref="E32:E33"/>
  </mergeCells>
  <printOptions horizontalCentered="1"/>
  <pageMargins left="0.70866141732283472" right="0.70866141732283472" top="0.74803149606299213" bottom="0.74803149606299213" header="0" footer="0"/>
  <pageSetup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00"/>
  <sheetViews>
    <sheetView topLeftCell="A37" workbookViewId="0">
      <selection activeCell="D39" sqref="D39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91"/>
      <c r="B2" s="75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92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92"/>
      <c r="B4" s="76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7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92"/>
      <c r="B5" s="108" t="s">
        <v>2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92"/>
      <c r="B6" s="111" t="s">
        <v>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3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92"/>
      <c r="B7" s="114" t="s">
        <v>4</v>
      </c>
      <c r="C7" s="115"/>
      <c r="D7" s="115"/>
      <c r="E7" s="115"/>
      <c r="F7" s="115"/>
      <c r="G7" s="115"/>
      <c r="H7" s="115"/>
      <c r="I7" s="116"/>
      <c r="J7" s="134" t="s">
        <v>5</v>
      </c>
      <c r="K7" s="115"/>
      <c r="L7" s="115"/>
      <c r="M7" s="115"/>
      <c r="N7" s="115"/>
      <c r="O7" s="115"/>
      <c r="P7" s="135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93"/>
      <c r="B8" s="117" t="s">
        <v>6</v>
      </c>
      <c r="C8" s="118"/>
      <c r="D8" s="118"/>
      <c r="E8" s="118"/>
      <c r="F8" s="118"/>
      <c r="G8" s="118"/>
      <c r="H8" s="118"/>
      <c r="I8" s="119"/>
      <c r="J8" s="137" t="s">
        <v>253</v>
      </c>
      <c r="K8" s="118"/>
      <c r="L8" s="118"/>
      <c r="M8" s="118"/>
      <c r="N8" s="118"/>
      <c r="O8" s="118"/>
      <c r="P8" s="138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72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94" t="s">
        <v>233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6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132" t="s">
        <v>8</v>
      </c>
      <c r="B11" s="133" t="s">
        <v>9</v>
      </c>
      <c r="C11" s="97" t="s">
        <v>10</v>
      </c>
      <c r="D11" s="98"/>
      <c r="E11" s="98"/>
      <c r="F11" s="99"/>
      <c r="G11" s="100" t="s">
        <v>11</v>
      </c>
      <c r="H11" s="97" t="s">
        <v>12</v>
      </c>
      <c r="I11" s="98"/>
      <c r="J11" s="98"/>
      <c r="K11" s="98"/>
      <c r="L11" s="98"/>
      <c r="M11" s="98"/>
      <c r="N11" s="98"/>
      <c r="O11" s="98"/>
      <c r="P11" s="136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122"/>
      <c r="B12" s="101"/>
      <c r="C12" s="130" t="s">
        <v>13</v>
      </c>
      <c r="D12" s="130" t="s">
        <v>14</v>
      </c>
      <c r="E12" s="130" t="s">
        <v>15</v>
      </c>
      <c r="F12" s="86" t="s">
        <v>254</v>
      </c>
      <c r="G12" s="101"/>
      <c r="H12" s="74" t="s">
        <v>13</v>
      </c>
      <c r="I12" s="81"/>
      <c r="J12" s="74" t="s">
        <v>16</v>
      </c>
      <c r="K12" s="81"/>
      <c r="L12" s="74" t="s">
        <v>15</v>
      </c>
      <c r="M12" s="81"/>
      <c r="N12" s="73" t="s">
        <v>17</v>
      </c>
      <c r="O12" s="73" t="s">
        <v>18</v>
      </c>
      <c r="P12" s="78" t="s">
        <v>254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131"/>
      <c r="B13" s="77"/>
      <c r="C13" s="77"/>
      <c r="D13" s="77"/>
      <c r="E13" s="77"/>
      <c r="F13" s="77"/>
      <c r="G13" s="77"/>
      <c r="H13" s="64" t="s">
        <v>19</v>
      </c>
      <c r="I13" s="64" t="s">
        <v>20</v>
      </c>
      <c r="J13" s="64" t="s">
        <v>19</v>
      </c>
      <c r="K13" s="64" t="s">
        <v>20</v>
      </c>
      <c r="L13" s="64" t="s">
        <v>19</v>
      </c>
      <c r="M13" s="64" t="s">
        <v>20</v>
      </c>
      <c r="N13" s="77"/>
      <c r="O13" s="77"/>
      <c r="P13" s="120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4" t="s">
        <v>21</v>
      </c>
      <c r="B14" s="5" t="s">
        <v>22</v>
      </c>
      <c r="C14" s="6"/>
      <c r="D14" s="6"/>
      <c r="E14" s="7"/>
      <c r="F14" s="8">
        <f t="shared" ref="F14:F20" si="0">SUM(C14:E14)</f>
        <v>0</v>
      </c>
      <c r="G14" s="5" t="s">
        <v>23</v>
      </c>
      <c r="H14" s="7"/>
      <c r="I14" s="7"/>
      <c r="J14" s="9"/>
      <c r="K14" s="9"/>
      <c r="L14" s="9"/>
      <c r="M14" s="9"/>
      <c r="N14" s="10">
        <f t="shared" ref="N14:O20" si="1">SUM(H14,J14,L14)</f>
        <v>0</v>
      </c>
      <c r="O14" s="10">
        <f t="shared" si="1"/>
        <v>0</v>
      </c>
      <c r="P14" s="11">
        <f t="shared" ref="P14:P20" si="2">SUM(H14:M14)</f>
        <v>0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4" t="s">
        <v>24</v>
      </c>
      <c r="B15" s="5" t="s">
        <v>25</v>
      </c>
      <c r="C15" s="7"/>
      <c r="D15" s="6"/>
      <c r="E15" s="7"/>
      <c r="F15" s="8">
        <f t="shared" si="0"/>
        <v>0</v>
      </c>
      <c r="G15" s="5" t="s">
        <v>23</v>
      </c>
      <c r="H15" s="7"/>
      <c r="I15" s="7"/>
      <c r="J15" s="7"/>
      <c r="K15" s="7"/>
      <c r="L15" s="7"/>
      <c r="M15" s="7"/>
      <c r="N15" s="12">
        <f t="shared" si="1"/>
        <v>0</v>
      </c>
      <c r="O15" s="12">
        <f t="shared" si="1"/>
        <v>0</v>
      </c>
      <c r="P15" s="11">
        <f t="shared" si="2"/>
        <v>0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4" t="s">
        <v>26</v>
      </c>
      <c r="B16" s="5" t="s">
        <v>27</v>
      </c>
      <c r="C16" s="7"/>
      <c r="D16" s="6"/>
      <c r="E16" s="7"/>
      <c r="F16" s="8">
        <f t="shared" si="0"/>
        <v>0</v>
      </c>
      <c r="G16" s="5" t="s">
        <v>23</v>
      </c>
      <c r="H16" s="7"/>
      <c r="I16" s="7"/>
      <c r="J16" s="7"/>
      <c r="K16" s="7"/>
      <c r="L16" s="7"/>
      <c r="M16" s="7"/>
      <c r="N16" s="12">
        <f t="shared" si="1"/>
        <v>0</v>
      </c>
      <c r="O16" s="12">
        <f t="shared" si="1"/>
        <v>0</v>
      </c>
      <c r="P16" s="11">
        <f t="shared" si="2"/>
        <v>0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4" t="s">
        <v>28</v>
      </c>
      <c r="B17" s="5" t="s">
        <v>22</v>
      </c>
      <c r="C17" s="7"/>
      <c r="D17" s="6"/>
      <c r="E17" s="7"/>
      <c r="F17" s="8">
        <f t="shared" si="0"/>
        <v>0</v>
      </c>
      <c r="G17" s="5" t="s">
        <v>23</v>
      </c>
      <c r="H17" s="7"/>
      <c r="I17" s="7"/>
      <c r="J17" s="7"/>
      <c r="K17" s="7"/>
      <c r="L17" s="7"/>
      <c r="M17" s="7"/>
      <c r="N17" s="12">
        <f t="shared" si="1"/>
        <v>0</v>
      </c>
      <c r="O17" s="12">
        <f t="shared" si="1"/>
        <v>0</v>
      </c>
      <c r="P17" s="13">
        <f t="shared" si="2"/>
        <v>0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4" t="s">
        <v>29</v>
      </c>
      <c r="B18" s="5" t="s">
        <v>30</v>
      </c>
      <c r="C18" s="7"/>
      <c r="D18" s="6"/>
      <c r="E18" s="7"/>
      <c r="F18" s="8">
        <f t="shared" si="0"/>
        <v>0</v>
      </c>
      <c r="G18" s="5" t="s">
        <v>23</v>
      </c>
      <c r="H18" s="7"/>
      <c r="I18" s="7"/>
      <c r="J18" s="7"/>
      <c r="K18" s="7"/>
      <c r="L18" s="7"/>
      <c r="M18" s="7"/>
      <c r="N18" s="12">
        <f t="shared" si="1"/>
        <v>0</v>
      </c>
      <c r="O18" s="12">
        <f t="shared" si="1"/>
        <v>0</v>
      </c>
      <c r="P18" s="11">
        <f t="shared" si="2"/>
        <v>0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4" t="s">
        <v>29</v>
      </c>
      <c r="B19" s="5" t="s">
        <v>31</v>
      </c>
      <c r="C19" s="7"/>
      <c r="D19" s="6"/>
      <c r="E19" s="7"/>
      <c r="F19" s="8">
        <f t="shared" si="0"/>
        <v>0</v>
      </c>
      <c r="G19" s="5" t="s">
        <v>23</v>
      </c>
      <c r="H19" s="7"/>
      <c r="I19" s="7"/>
      <c r="J19" s="7"/>
      <c r="K19" s="7"/>
      <c r="L19" s="7"/>
      <c r="M19" s="7"/>
      <c r="N19" s="12">
        <f t="shared" si="1"/>
        <v>0</v>
      </c>
      <c r="O19" s="12">
        <f t="shared" si="1"/>
        <v>0</v>
      </c>
      <c r="P19" s="11">
        <f t="shared" si="2"/>
        <v>0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5" t="s">
        <v>32</v>
      </c>
      <c r="B20" s="16" t="s">
        <v>33</v>
      </c>
      <c r="C20" s="17"/>
      <c r="D20" s="18"/>
      <c r="E20" s="17"/>
      <c r="F20" s="19">
        <f t="shared" si="0"/>
        <v>0</v>
      </c>
      <c r="G20" s="16" t="s">
        <v>23</v>
      </c>
      <c r="H20" s="17"/>
      <c r="I20" s="17"/>
      <c r="J20" s="17"/>
      <c r="K20" s="17"/>
      <c r="L20" s="17"/>
      <c r="M20" s="17"/>
      <c r="N20" s="20">
        <f t="shared" si="1"/>
        <v>0</v>
      </c>
      <c r="O20" s="20">
        <f t="shared" si="1"/>
        <v>0</v>
      </c>
      <c r="P20" s="21">
        <f t="shared" si="2"/>
        <v>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126" t="s">
        <v>234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121" t="s">
        <v>8</v>
      </c>
      <c r="B23" s="73" t="s">
        <v>9</v>
      </c>
      <c r="C23" s="74" t="s">
        <v>10</v>
      </c>
      <c r="D23" s="85"/>
      <c r="E23" s="85"/>
      <c r="F23" s="81"/>
      <c r="G23" s="73" t="s">
        <v>11</v>
      </c>
      <c r="H23" s="89" t="s">
        <v>12</v>
      </c>
      <c r="I23" s="85"/>
      <c r="J23" s="85"/>
      <c r="K23" s="85"/>
      <c r="L23" s="85"/>
      <c r="M23" s="85"/>
      <c r="N23" s="85"/>
      <c r="O23" s="85"/>
      <c r="P23" s="90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122"/>
      <c r="B24" s="101"/>
      <c r="C24" s="73" t="s">
        <v>13</v>
      </c>
      <c r="D24" s="73" t="s">
        <v>14</v>
      </c>
      <c r="E24" s="73" t="s">
        <v>15</v>
      </c>
      <c r="F24" s="86" t="s">
        <v>254</v>
      </c>
      <c r="G24" s="101"/>
      <c r="H24" s="74" t="s">
        <v>13</v>
      </c>
      <c r="I24" s="81"/>
      <c r="J24" s="74" t="s">
        <v>16</v>
      </c>
      <c r="K24" s="81"/>
      <c r="L24" s="74" t="s">
        <v>15</v>
      </c>
      <c r="M24" s="81"/>
      <c r="N24" s="73" t="s">
        <v>17</v>
      </c>
      <c r="O24" s="73" t="s">
        <v>18</v>
      </c>
      <c r="P24" s="78" t="s">
        <v>254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131"/>
      <c r="B25" s="77"/>
      <c r="C25" s="77"/>
      <c r="D25" s="77"/>
      <c r="E25" s="77"/>
      <c r="F25" s="77"/>
      <c r="G25" s="77"/>
      <c r="H25" s="64" t="s">
        <v>19</v>
      </c>
      <c r="I25" s="64" t="s">
        <v>20</v>
      </c>
      <c r="J25" s="64" t="s">
        <v>19</v>
      </c>
      <c r="K25" s="64" t="s">
        <v>20</v>
      </c>
      <c r="L25" s="64" t="s">
        <v>19</v>
      </c>
      <c r="M25" s="64" t="s">
        <v>20</v>
      </c>
      <c r="N25" s="77"/>
      <c r="O25" s="77"/>
      <c r="P25" s="120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3.75" customHeight="1" x14ac:dyDescent="0.2">
      <c r="A26" s="47" t="s">
        <v>235</v>
      </c>
      <c r="B26" s="48" t="s">
        <v>236</v>
      </c>
      <c r="C26" s="7"/>
      <c r="D26" s="7"/>
      <c r="E26" s="7"/>
      <c r="F26" s="29">
        <f>+C26+D26+E26</f>
        <v>0</v>
      </c>
      <c r="G26" s="30" t="s">
        <v>23</v>
      </c>
      <c r="H26" s="6"/>
      <c r="I26" s="6"/>
      <c r="J26" s="6"/>
      <c r="K26" s="6"/>
      <c r="L26" s="6"/>
      <c r="M26" s="6"/>
      <c r="N26" s="6" t="s">
        <v>37</v>
      </c>
      <c r="O26" s="6" t="s">
        <v>37</v>
      </c>
      <c r="P26" s="31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4.5" customHeight="1" x14ac:dyDescent="0.2">
      <c r="A27" s="49" t="s">
        <v>237</v>
      </c>
      <c r="B27" s="50" t="s">
        <v>238</v>
      </c>
      <c r="C27" s="51"/>
      <c r="D27" s="7"/>
      <c r="E27" s="7"/>
      <c r="F27" s="29">
        <f>+C27+D27+E27</f>
        <v>0</v>
      </c>
      <c r="G27" s="30" t="s">
        <v>23</v>
      </c>
      <c r="H27" s="6"/>
      <c r="I27" s="6"/>
      <c r="J27" s="6"/>
      <c r="K27" s="6"/>
      <c r="L27" s="6"/>
      <c r="M27" s="6"/>
      <c r="N27" s="6" t="s">
        <v>37</v>
      </c>
      <c r="O27" s="6" t="s">
        <v>37</v>
      </c>
      <c r="P27" s="31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49" t="s">
        <v>239</v>
      </c>
      <c r="B28" s="50" t="s">
        <v>240</v>
      </c>
      <c r="C28" s="52"/>
      <c r="D28" s="32"/>
      <c r="E28" s="32"/>
      <c r="F28" s="29">
        <f>+C28+D28+E28</f>
        <v>0</v>
      </c>
      <c r="G28" s="30" t="s">
        <v>23</v>
      </c>
      <c r="H28" s="129"/>
      <c r="I28" s="129"/>
      <c r="J28" s="129"/>
      <c r="K28" s="129"/>
      <c r="L28" s="129"/>
      <c r="M28" s="129"/>
      <c r="N28" s="148">
        <f>+H28+J28+L28</f>
        <v>0</v>
      </c>
      <c r="O28" s="148">
        <f>+I28+K28+M28</f>
        <v>0</v>
      </c>
      <c r="P28" s="150">
        <f>+N28+O28</f>
        <v>0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43.5" customHeight="1" x14ac:dyDescent="0.2">
      <c r="A29" s="53" t="s">
        <v>241</v>
      </c>
      <c r="B29" s="54" t="s">
        <v>242</v>
      </c>
      <c r="C29" s="52"/>
      <c r="D29" s="32"/>
      <c r="E29" s="32"/>
      <c r="F29" s="29">
        <f>SUM(C29:E29)</f>
        <v>0</v>
      </c>
      <c r="G29" s="30" t="s">
        <v>23</v>
      </c>
      <c r="H29" s="88"/>
      <c r="I29" s="88"/>
      <c r="J29" s="88"/>
      <c r="K29" s="88"/>
      <c r="L29" s="88"/>
      <c r="M29" s="88"/>
      <c r="N29" s="88"/>
      <c r="O29" s="88"/>
      <c r="P29" s="151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55" t="s">
        <v>243</v>
      </c>
      <c r="B30" s="56" t="s">
        <v>240</v>
      </c>
      <c r="C30" s="52"/>
      <c r="D30" s="32"/>
      <c r="E30" s="32"/>
      <c r="F30" s="29">
        <f>SUM(C30:E30)</f>
        <v>0</v>
      </c>
      <c r="G30" s="30" t="s">
        <v>23</v>
      </c>
      <c r="H30" s="6"/>
      <c r="I30" s="6"/>
      <c r="J30" s="33"/>
      <c r="K30" s="34"/>
      <c r="L30" s="34"/>
      <c r="M30" s="34"/>
      <c r="N30" s="35">
        <f>SUM(H30,J30,L30)</f>
        <v>0</v>
      </c>
      <c r="O30" s="36">
        <f>SUM(I30,K30,M30)</f>
        <v>0</v>
      </c>
      <c r="P30" s="37">
        <f>SUM(H30:M30)</f>
        <v>0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">
      <c r="A32" s="139" t="s">
        <v>244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1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">
      <c r="A33" s="124" t="s">
        <v>8</v>
      </c>
      <c r="B33" s="125" t="s">
        <v>9</v>
      </c>
      <c r="C33" s="145" t="s">
        <v>10</v>
      </c>
      <c r="D33" s="143"/>
      <c r="E33" s="143"/>
      <c r="F33" s="146"/>
      <c r="G33" s="147" t="s">
        <v>11</v>
      </c>
      <c r="H33" s="142" t="s">
        <v>12</v>
      </c>
      <c r="I33" s="143"/>
      <c r="J33" s="143"/>
      <c r="K33" s="143"/>
      <c r="L33" s="143"/>
      <c r="M33" s="143"/>
      <c r="N33" s="143"/>
      <c r="O33" s="143"/>
      <c r="P33" s="144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122"/>
      <c r="B34" s="101"/>
      <c r="C34" s="73" t="s">
        <v>13</v>
      </c>
      <c r="D34" s="73" t="s">
        <v>14</v>
      </c>
      <c r="E34" s="73" t="s">
        <v>15</v>
      </c>
      <c r="F34" s="86" t="s">
        <v>254</v>
      </c>
      <c r="G34" s="83"/>
      <c r="H34" s="74" t="s">
        <v>13</v>
      </c>
      <c r="I34" s="81"/>
      <c r="J34" s="74" t="s">
        <v>16</v>
      </c>
      <c r="K34" s="81"/>
      <c r="L34" s="74" t="s">
        <v>15</v>
      </c>
      <c r="M34" s="81"/>
      <c r="N34" s="73" t="s">
        <v>17</v>
      </c>
      <c r="O34" s="73" t="s">
        <v>18</v>
      </c>
      <c r="P34" s="78" t="s">
        <v>254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123"/>
      <c r="B35" s="80"/>
      <c r="C35" s="80"/>
      <c r="D35" s="80"/>
      <c r="E35" s="80"/>
      <c r="F35" s="80"/>
      <c r="G35" s="84"/>
      <c r="H35" s="63" t="s">
        <v>19</v>
      </c>
      <c r="I35" s="63" t="s">
        <v>20</v>
      </c>
      <c r="J35" s="63" t="s">
        <v>19</v>
      </c>
      <c r="K35" s="63" t="s">
        <v>20</v>
      </c>
      <c r="L35" s="63" t="s">
        <v>19</v>
      </c>
      <c r="M35" s="63" t="s">
        <v>20</v>
      </c>
      <c r="N35" s="80"/>
      <c r="O35" s="80"/>
      <c r="P35" s="79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45"/>
      <c r="B36" s="5" t="s">
        <v>36</v>
      </c>
      <c r="C36" s="7"/>
      <c r="D36" s="7"/>
      <c r="E36" s="7"/>
      <c r="F36" s="29">
        <f>SUM(C36:E36)</f>
        <v>0</v>
      </c>
      <c r="G36" s="40"/>
      <c r="H36" s="7"/>
      <c r="I36" s="7"/>
      <c r="J36" s="7"/>
      <c r="K36" s="7"/>
      <c r="L36" s="7"/>
      <c r="M36" s="7"/>
      <c r="N36" s="29">
        <f>SUM(H36,J36,L36)</f>
        <v>0</v>
      </c>
      <c r="O36" s="29">
        <f>SUM(I36,K36,M36)</f>
        <v>0</v>
      </c>
      <c r="P36" s="29">
        <f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45"/>
      <c r="B37" s="5" t="s">
        <v>36</v>
      </c>
      <c r="C37" s="7"/>
      <c r="D37" s="7"/>
      <c r="E37" s="7"/>
      <c r="F37" s="29">
        <f>SUM(C37:E37)</f>
        <v>0</v>
      </c>
      <c r="G37" s="40"/>
      <c r="H37" s="149"/>
      <c r="I37" s="149"/>
      <c r="J37" s="149"/>
      <c r="K37" s="149"/>
      <c r="L37" s="149"/>
      <c r="M37" s="149"/>
      <c r="N37" s="87">
        <f>SUM(H37,J37,L37)</f>
        <v>0</v>
      </c>
      <c r="O37" s="87">
        <f>SUM(I37,K37,M37)</f>
        <v>0</v>
      </c>
      <c r="P37" s="87">
        <f>SUM(H37:M37)</f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45"/>
      <c r="B38" s="5" t="s">
        <v>36</v>
      </c>
      <c r="C38" s="7"/>
      <c r="D38" s="7"/>
      <c r="E38" s="7"/>
      <c r="F38" s="29">
        <f>SUM(C38:E38)</f>
        <v>0</v>
      </c>
      <c r="G38" s="40"/>
      <c r="H38" s="88"/>
      <c r="I38" s="88"/>
      <c r="J38" s="88"/>
      <c r="K38" s="88"/>
      <c r="L38" s="88"/>
      <c r="M38" s="88"/>
      <c r="N38" s="88"/>
      <c r="O38" s="88"/>
      <c r="P38" s="88"/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45"/>
      <c r="B39" s="5" t="s">
        <v>36</v>
      </c>
      <c r="C39" s="7"/>
      <c r="D39" s="7"/>
      <c r="E39" s="7"/>
      <c r="F39" s="29">
        <f>SUM(C39:E39)</f>
        <v>0</v>
      </c>
      <c r="G39" s="40"/>
      <c r="H39" s="7"/>
      <c r="I39" s="7"/>
      <c r="J39" s="7"/>
      <c r="K39" s="7"/>
      <c r="L39" s="7"/>
      <c r="M39" s="7"/>
      <c r="N39" s="29">
        <f>SUM(H39,J39,L39)</f>
        <v>0</v>
      </c>
      <c r="O39" s="29">
        <f>SUM(I39,K39,M39)</f>
        <v>0</v>
      </c>
      <c r="P39" s="29">
        <f>SUM(H39:M39)</f>
        <v>0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45"/>
      <c r="B40" s="5" t="s">
        <v>36</v>
      </c>
      <c r="C40" s="7"/>
      <c r="D40" s="7"/>
      <c r="E40" s="7"/>
      <c r="F40" s="29">
        <f>SUM(C40:E40)</f>
        <v>0</v>
      </c>
      <c r="G40" s="40"/>
      <c r="H40" s="7"/>
      <c r="I40" s="7"/>
      <c r="J40" s="7"/>
      <c r="K40" s="7"/>
      <c r="L40" s="7"/>
      <c r="M40" s="7"/>
      <c r="N40" s="29">
        <f>SUM(H40,J40,L40)</f>
        <v>0</v>
      </c>
      <c r="O40" s="29">
        <f>SUM(I40,K40,M40)</f>
        <v>0</v>
      </c>
      <c r="P40" s="29">
        <f>SUM(H40:M40)</f>
        <v>0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57"/>
      <c r="B41" s="42"/>
      <c r="C41" s="26"/>
      <c r="D41" s="26"/>
      <c r="E41" s="26"/>
      <c r="F41" s="28"/>
      <c r="G41" s="43"/>
      <c r="H41" s="26"/>
      <c r="I41" s="26"/>
      <c r="J41" s="26"/>
      <c r="K41" s="26"/>
      <c r="L41" s="26"/>
      <c r="M41" s="26"/>
      <c r="N41" s="28"/>
      <c r="O41" s="28"/>
      <c r="P41" s="27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126" t="s">
        <v>245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8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121" t="s">
        <v>8</v>
      </c>
      <c r="B43" s="73" t="s">
        <v>9</v>
      </c>
      <c r="C43" s="74" t="s">
        <v>10</v>
      </c>
      <c r="D43" s="85"/>
      <c r="E43" s="85"/>
      <c r="F43" s="81"/>
      <c r="G43" s="82" t="s">
        <v>11</v>
      </c>
      <c r="H43" s="89" t="s">
        <v>12</v>
      </c>
      <c r="I43" s="85"/>
      <c r="J43" s="85"/>
      <c r="K43" s="85"/>
      <c r="L43" s="85"/>
      <c r="M43" s="85"/>
      <c r="N43" s="85"/>
      <c r="O43" s="85"/>
      <c r="P43" s="90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122"/>
      <c r="B44" s="101"/>
      <c r="C44" s="73" t="s">
        <v>13</v>
      </c>
      <c r="D44" s="73" t="s">
        <v>14</v>
      </c>
      <c r="E44" s="73" t="s">
        <v>15</v>
      </c>
      <c r="F44" s="86" t="s">
        <v>254</v>
      </c>
      <c r="G44" s="83"/>
      <c r="H44" s="74" t="s">
        <v>13</v>
      </c>
      <c r="I44" s="81"/>
      <c r="J44" s="74" t="s">
        <v>16</v>
      </c>
      <c r="K44" s="81"/>
      <c r="L44" s="74" t="s">
        <v>15</v>
      </c>
      <c r="M44" s="81"/>
      <c r="N44" s="73" t="s">
        <v>17</v>
      </c>
      <c r="O44" s="73" t="s">
        <v>18</v>
      </c>
      <c r="P44" s="78" t="s">
        <v>254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123"/>
      <c r="B45" s="80"/>
      <c r="C45" s="80"/>
      <c r="D45" s="80"/>
      <c r="E45" s="80"/>
      <c r="F45" s="80"/>
      <c r="G45" s="84"/>
      <c r="H45" s="63" t="s">
        <v>19</v>
      </c>
      <c r="I45" s="63" t="s">
        <v>20</v>
      </c>
      <c r="J45" s="63" t="s">
        <v>19</v>
      </c>
      <c r="K45" s="63" t="s">
        <v>20</v>
      </c>
      <c r="L45" s="63" t="s">
        <v>19</v>
      </c>
      <c r="M45" s="63" t="s">
        <v>20</v>
      </c>
      <c r="N45" s="80"/>
      <c r="O45" s="80"/>
      <c r="P45" s="79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2">
      <c r="A46" s="58" t="s">
        <v>246</v>
      </c>
      <c r="B46" s="59" t="s">
        <v>247</v>
      </c>
      <c r="C46" s="59"/>
      <c r="D46" s="59"/>
      <c r="E46" s="59"/>
      <c r="F46" s="60"/>
      <c r="G46" s="59"/>
      <c r="H46" s="59"/>
      <c r="I46" s="59"/>
      <c r="J46" s="59"/>
      <c r="K46" s="59"/>
      <c r="L46" s="59"/>
      <c r="M46" s="59"/>
      <c r="N46" s="59"/>
      <c r="O46" s="59"/>
      <c r="P46" s="60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4" customHeight="1" x14ac:dyDescent="0.2">
      <c r="A47" s="58" t="s">
        <v>248</v>
      </c>
      <c r="B47" s="59" t="s">
        <v>247</v>
      </c>
      <c r="C47" s="59"/>
      <c r="D47" s="59"/>
      <c r="E47" s="59"/>
      <c r="F47" s="60"/>
      <c r="G47" s="59"/>
      <c r="H47" s="59"/>
      <c r="I47" s="59"/>
      <c r="J47" s="59"/>
      <c r="K47" s="59"/>
      <c r="L47" s="59"/>
      <c r="M47" s="59"/>
      <c r="N47" s="59"/>
      <c r="O47" s="59"/>
      <c r="P47" s="60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61" t="s">
        <v>249</v>
      </c>
      <c r="B48" s="59" t="s">
        <v>247</v>
      </c>
      <c r="C48" s="59"/>
      <c r="D48" s="59"/>
      <c r="E48" s="59"/>
      <c r="F48" s="60"/>
      <c r="G48" s="59"/>
      <c r="H48" s="59"/>
      <c r="I48" s="59"/>
      <c r="J48" s="59"/>
      <c r="K48" s="59"/>
      <c r="L48" s="59"/>
      <c r="M48" s="59"/>
      <c r="N48" s="59"/>
      <c r="O48" s="59"/>
      <c r="P48" s="60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58" t="s">
        <v>250</v>
      </c>
      <c r="B49" s="59" t="s">
        <v>247</v>
      </c>
      <c r="C49" s="59"/>
      <c r="D49" s="59"/>
      <c r="E49" s="59"/>
      <c r="F49" s="60"/>
      <c r="G49" s="59"/>
      <c r="H49" s="59"/>
      <c r="I49" s="59"/>
      <c r="J49" s="59"/>
      <c r="K49" s="59"/>
      <c r="L49" s="59"/>
      <c r="M49" s="59"/>
      <c r="N49" s="59"/>
      <c r="O49" s="59"/>
      <c r="P49" s="60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8.5" customHeight="1" x14ac:dyDescent="0.2">
      <c r="A50" s="58" t="s">
        <v>251</v>
      </c>
      <c r="B50" s="59" t="s">
        <v>247</v>
      </c>
      <c r="C50" s="7"/>
      <c r="D50" s="7"/>
      <c r="E50" s="7"/>
      <c r="F50" s="29">
        <f>SUM(C50:E50)</f>
        <v>0</v>
      </c>
      <c r="G50" s="5"/>
      <c r="H50" s="46"/>
      <c r="I50" s="7"/>
      <c r="J50" s="7"/>
      <c r="K50" s="7"/>
      <c r="L50" s="7"/>
      <c r="M50" s="7"/>
      <c r="N50" s="29">
        <f>SUM(H50,J50,L50)</f>
        <v>0</v>
      </c>
      <c r="O50" s="29">
        <f>SUM(I50,K50,M50)</f>
        <v>0</v>
      </c>
      <c r="P50" s="29">
        <f>SUM(H50:M50)</f>
        <v>0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61" t="s">
        <v>252</v>
      </c>
      <c r="B51" s="59" t="s">
        <v>247</v>
      </c>
      <c r="C51" s="7"/>
      <c r="D51" s="7"/>
      <c r="E51" s="7"/>
      <c r="F51" s="29"/>
      <c r="G51" s="5"/>
      <c r="H51" s="46"/>
      <c r="I51" s="7"/>
      <c r="J51" s="7"/>
      <c r="K51" s="7"/>
      <c r="L51" s="7"/>
      <c r="M51" s="7"/>
      <c r="N51" s="29"/>
      <c r="O51" s="29"/>
      <c r="P51" s="29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  <row r="53" spans="1:36" ht="12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</row>
    <row r="54" spans="1:36" ht="12" customHeight="1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</row>
    <row r="55" spans="1:36" ht="12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</row>
    <row r="56" spans="1:36" ht="12" customHeight="1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</row>
    <row r="57" spans="1:36" ht="12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</row>
    <row r="58" spans="1:36" ht="12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</row>
    <row r="59" spans="1:36" ht="12" customHeight="1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</row>
    <row r="60" spans="1:36" ht="12" customHeight="1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</row>
    <row r="61" spans="1:36" ht="12" customHeight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</row>
    <row r="62" spans="1:36" ht="12" customHeight="1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</sheetData>
  <mergeCells count="92">
    <mergeCell ref="L37:L38"/>
    <mergeCell ref="M37:M38"/>
    <mergeCell ref="L34:M34"/>
    <mergeCell ref="P28:P29"/>
    <mergeCell ref="H37:H38"/>
    <mergeCell ref="I37:I38"/>
    <mergeCell ref="L28:L29"/>
    <mergeCell ref="J37:J38"/>
    <mergeCell ref="K37:K38"/>
    <mergeCell ref="H34:I34"/>
    <mergeCell ref="J34:K34"/>
    <mergeCell ref="I28:I29"/>
    <mergeCell ref="J7:P7"/>
    <mergeCell ref="H11:P11"/>
    <mergeCell ref="J8:P8"/>
    <mergeCell ref="O34:O35"/>
    <mergeCell ref="P34:P35"/>
    <mergeCell ref="A32:P32"/>
    <mergeCell ref="H33:P33"/>
    <mergeCell ref="C33:F33"/>
    <mergeCell ref="G33:G35"/>
    <mergeCell ref="C34:C35"/>
    <mergeCell ref="D34:D35"/>
    <mergeCell ref="E34:E35"/>
    <mergeCell ref="N28:N29"/>
    <mergeCell ref="O28:O29"/>
    <mergeCell ref="M28:M29"/>
    <mergeCell ref="L12:M12"/>
    <mergeCell ref="C12:C13"/>
    <mergeCell ref="D12:D13"/>
    <mergeCell ref="E12:E13"/>
    <mergeCell ref="N34:N35"/>
    <mergeCell ref="D24:D25"/>
    <mergeCell ref="E24:E25"/>
    <mergeCell ref="J28:J29"/>
    <mergeCell ref="K28:K29"/>
    <mergeCell ref="A22:P22"/>
    <mergeCell ref="A23:A25"/>
    <mergeCell ref="B23:B25"/>
    <mergeCell ref="C23:F23"/>
    <mergeCell ref="A11:A13"/>
    <mergeCell ref="B11:B13"/>
    <mergeCell ref="H24:I24"/>
    <mergeCell ref="G23:G25"/>
    <mergeCell ref="H23:P23"/>
    <mergeCell ref="P24:P25"/>
    <mergeCell ref="C24:C25"/>
    <mergeCell ref="F24:F25"/>
    <mergeCell ref="A43:A45"/>
    <mergeCell ref="B43:B45"/>
    <mergeCell ref="C44:C45"/>
    <mergeCell ref="N44:N45"/>
    <mergeCell ref="F34:F35"/>
    <mergeCell ref="A33:A35"/>
    <mergeCell ref="B33:B35"/>
    <mergeCell ref="J24:K24"/>
    <mergeCell ref="P37:P38"/>
    <mergeCell ref="A42:P42"/>
    <mergeCell ref="H28:H29"/>
    <mergeCell ref="L24:M24"/>
    <mergeCell ref="A2:A8"/>
    <mergeCell ref="A10:P10"/>
    <mergeCell ref="C11:F11"/>
    <mergeCell ref="G11:G13"/>
    <mergeCell ref="F12:F13"/>
    <mergeCell ref="H12:I12"/>
    <mergeCell ref="J12:K12"/>
    <mergeCell ref="B2:P3"/>
    <mergeCell ref="B4:P4"/>
    <mergeCell ref="B5:P5"/>
    <mergeCell ref="B6:P6"/>
    <mergeCell ref="B7:I7"/>
    <mergeCell ref="B8:I8"/>
    <mergeCell ref="A9:P9"/>
    <mergeCell ref="P12:P13"/>
    <mergeCell ref="N12:N13"/>
    <mergeCell ref="O12:O13"/>
    <mergeCell ref="P44:P45"/>
    <mergeCell ref="E44:E45"/>
    <mergeCell ref="H44:I44"/>
    <mergeCell ref="J44:K44"/>
    <mergeCell ref="L44:M44"/>
    <mergeCell ref="G43:G45"/>
    <mergeCell ref="C43:F43"/>
    <mergeCell ref="N24:N25"/>
    <mergeCell ref="O24:O25"/>
    <mergeCell ref="O44:O45"/>
    <mergeCell ref="F44:F45"/>
    <mergeCell ref="N37:N38"/>
    <mergeCell ref="O37:O38"/>
    <mergeCell ref="H43:P43"/>
    <mergeCell ref="D44:D45"/>
  </mergeCells>
  <printOptions horizontalCentered="1"/>
  <pageMargins left="0.23622047244094491" right="0.23622047244094491" top="0.74803149606299213" bottom="0.74803149606299213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6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</dc:creator>
  <cp:lastModifiedBy>Rafaela Villar</cp:lastModifiedBy>
  <cp:lastPrinted>2025-01-20T15:47:15Z</cp:lastPrinted>
  <dcterms:created xsi:type="dcterms:W3CDTF">2023-01-18T12:41:37Z</dcterms:created>
  <dcterms:modified xsi:type="dcterms:W3CDTF">2025-01-22T14:32:12Z</dcterms:modified>
</cp:coreProperties>
</file>