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rdocumentos02\Acceso a la Informacion\Informaciones OAI\13-OAI-AÑO 2024\1-Informaciones del Portal de Transparencia 2024\5-Oficina de Libre Acceso a la Información\Estadisticas y balance trimestral OAI\2-Abril-junio\"/>
    </mc:Choice>
  </mc:AlternateContent>
  <xr:revisionPtr revIDLastSave="0" documentId="13_ncr:1_{5B8DEAEA-A760-48E4-AED8-144F21C83AFD}" xr6:coauthVersionLast="47" xr6:coauthVersionMax="47" xr10:uidLastSave="{00000000-0000-0000-0000-000000000000}"/>
  <bookViews>
    <workbookView xWindow="-120" yWindow="-120" windowWidth="24240" windowHeight="13140" tabRatio="881" activeTab="3" xr2:uid="{00000000-000D-0000-FFFF-FFFF00000000}"/>
  </bookViews>
  <sheets>
    <sheet name="solicitudes" sheetId="2" r:id="rId1"/>
    <sheet name="CONSULTA" sheetId="17" r:id="rId2"/>
    <sheet name="canales 1" sheetId="20" r:id="rId3"/>
    <sheet name="311" sheetId="2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20" l="1"/>
  <c r="G8" i="20" l="1"/>
  <c r="G7" i="20"/>
  <c r="G24" i="20" l="1"/>
  <c r="B9" i="20" l="1"/>
  <c r="G6" i="20"/>
  <c r="H9" i="2"/>
  <c r="N11" i="2" s="1"/>
  <c r="G9" i="2"/>
  <c r="N10" i="2" s="1"/>
  <c r="F9" i="2"/>
  <c r="N9" i="2" s="1"/>
  <c r="E9" i="2"/>
  <c r="N8" i="2" s="1"/>
  <c r="D9" i="2"/>
  <c r="N7" i="2" s="1"/>
  <c r="C9" i="2"/>
  <c r="N6" i="2" l="1"/>
  <c r="N12" i="2" s="1"/>
  <c r="O9" i="2" s="1"/>
  <c r="J11" i="2"/>
  <c r="G9" i="20"/>
  <c r="B9" i="2"/>
  <c r="O8" i="2" l="1"/>
  <c r="O7" i="2"/>
  <c r="H8" i="20"/>
  <c r="H7" i="20"/>
  <c r="H6" i="20"/>
  <c r="O11" i="2"/>
  <c r="O10" i="2"/>
  <c r="O6" i="2"/>
  <c r="H9" i="20" l="1"/>
  <c r="O12" i="2"/>
</calcChain>
</file>

<file path=xl/sharedStrings.xml><?xml version="1.0" encoding="utf-8"?>
<sst xmlns="http://schemas.openxmlformats.org/spreadsheetml/2006/main" count="87" uniqueCount="56">
  <si>
    <t>Meses</t>
  </si>
  <si>
    <t>Informaciones entregadas dentro del plazo de los 15 dias</t>
  </si>
  <si>
    <t>Total</t>
  </si>
  <si>
    <t xml:space="preserve">Uso de Prorroga </t>
  </si>
  <si>
    <t>Solicitud sin responder (estamos dentro del plazo)</t>
  </si>
  <si>
    <t>Comunicación Escrita</t>
  </si>
  <si>
    <t>Canales</t>
  </si>
  <si>
    <t>Cantidad</t>
  </si>
  <si>
    <t>Correo Electrónico</t>
  </si>
  <si>
    <t>SAIP</t>
  </si>
  <si>
    <t>Solicitud Rechazada por no cumplir con lo establecido por la Ley 200-04</t>
  </si>
  <si>
    <t>Rechazada por el ciudadano (RC)</t>
  </si>
  <si>
    <t>Total de Solicitudes</t>
  </si>
  <si>
    <t>QUEJAS</t>
  </si>
  <si>
    <t>Consultas atendidas dentro del plazo de 15 días</t>
  </si>
  <si>
    <t>Consultas en proceso dentro de los 15 días</t>
  </si>
  <si>
    <t>Remitidas a otras Instituciones competentes</t>
  </si>
  <si>
    <t>Cantidad de Consultas</t>
  </si>
  <si>
    <t>-</t>
  </si>
  <si>
    <t>Tipos</t>
  </si>
  <si>
    <t>Ministerio de Agricultura</t>
  </si>
  <si>
    <t>Oficina de Libre Acceso a la Información Pública (OAI)</t>
  </si>
  <si>
    <t>Canales donde se recibe las Solicitudes de Informaciones durente el trimestre Julio-Septiembres, 2022</t>
  </si>
  <si>
    <t>Casos</t>
  </si>
  <si>
    <t>Estatus</t>
  </si>
  <si>
    <t>Institución</t>
  </si>
  <si>
    <t>asignado</t>
  </si>
  <si>
    <t>Creado</t>
  </si>
  <si>
    <t>Actualizado</t>
  </si>
  <si>
    <t>CERRADO</t>
  </si>
  <si>
    <t>MA</t>
  </si>
  <si>
    <t>LIC. FIORDANNA DE LA MAZA BENCOSME</t>
  </si>
  <si>
    <t xml:space="preserve">Remitidas a otras Instituciones </t>
  </si>
  <si>
    <t>Enero</t>
  </si>
  <si>
    <t>Febrero</t>
  </si>
  <si>
    <t>Marzo</t>
  </si>
  <si>
    <t>Remitidas a otras Institutuciones</t>
  </si>
  <si>
    <t>Rechazada por el Ciudadano</t>
  </si>
  <si>
    <t>DECLINADO</t>
  </si>
  <si>
    <t>Q2024020839389</t>
  </si>
  <si>
    <t>JUEVES 08 DE FEBRERO, 2024 - 12:07</t>
  </si>
  <si>
    <t>MIERCOLES 03 DE ABRIL, 2024 - 11:40</t>
  </si>
  <si>
    <t>Estadísticas de la Línea 311, trimestre Abril-Junio, 2024</t>
  </si>
  <si>
    <t>RECLAMACIONES</t>
  </si>
  <si>
    <t>Q2024062947582</t>
  </si>
  <si>
    <t>SABADO 29 DE JUNIO, 2024 - 11:48</t>
  </si>
  <si>
    <t>MIERCOLES 03 DE JULIO, 2024 - 09:00</t>
  </si>
  <si>
    <t>Q2024051543378</t>
  </si>
  <si>
    <t>MIERCOLES 15 DE MAYO, 2024 - 09:43</t>
  </si>
  <si>
    <t>LUNES 27 DE MAYO, 2024 - 03:43</t>
  </si>
  <si>
    <t>Estadísticas Trimestrales Abril-Junio, 2024</t>
  </si>
  <si>
    <t>Abril</t>
  </si>
  <si>
    <t>Mayo</t>
  </si>
  <si>
    <t>Junio</t>
  </si>
  <si>
    <t>Estadísticas Trimestrales Abril-Junio, 2023</t>
  </si>
  <si>
    <t>Abril Junio,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</si>
</sst>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0.0%"/>
    <numFmt numFmtId="167" formatCode="_(* #,##0.0_);_(* \(#,##0.0\);_(* &quot;-&quot;??_);_(@_)"/>
  </numFmts>
  <fonts count="2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Times New Roman"/>
      <family val="1"/>
    </font>
    <font>
      <b/>
      <sz val="24"/>
      <color indexed="8"/>
      <name val="Times New Roman"/>
      <family val="1"/>
    </font>
    <font>
      <b/>
      <sz val="36"/>
      <color indexed="17"/>
      <name val="Times New Roman"/>
      <family val="1"/>
    </font>
    <font>
      <sz val="12"/>
      <color indexed="8"/>
      <name val="Calibri"/>
      <family val="2"/>
    </font>
    <font>
      <sz val="8"/>
      <name val="Calibri"/>
      <family val="2"/>
    </font>
    <font>
      <sz val="14"/>
      <color indexed="8"/>
      <name val="Times New Roman"/>
      <family val="1"/>
    </font>
    <font>
      <b/>
      <sz val="16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8"/>
      <color rgb="FF008000"/>
      <name val="Times New Roman"/>
      <family val="1"/>
    </font>
    <font>
      <b/>
      <sz val="12"/>
      <color rgb="FF000000"/>
      <name val="Times New Roman"/>
      <family val="1"/>
    </font>
    <font>
      <b/>
      <sz val="9"/>
      <color indexed="8"/>
      <name val="Times New Roman"/>
      <family val="1"/>
    </font>
    <font>
      <b/>
      <sz val="11"/>
      <color rgb="FF000000"/>
      <name val="Times New Roman"/>
      <family val="1"/>
    </font>
    <font>
      <sz val="10"/>
      <color indexed="8"/>
      <name val="Times New Roman"/>
      <family val="1"/>
    </font>
    <font>
      <b/>
      <sz val="10"/>
      <name val="Times New Roman"/>
      <family val="1"/>
    </font>
    <font>
      <sz val="11"/>
      <color indexed="8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Gotham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/>
    <xf numFmtId="165" fontId="0" fillId="0" borderId="0" xfId="0" applyNumberFormat="1"/>
    <xf numFmtId="0" fontId="0" fillId="2" borderId="0" xfId="0" applyFill="1"/>
    <xf numFmtId="1" fontId="0" fillId="2" borderId="0" xfId="0" applyNumberFormat="1" applyFill="1"/>
    <xf numFmtId="1" fontId="10" fillId="2" borderId="0" xfId="1" applyNumberFormat="1" applyFont="1" applyFill="1" applyBorder="1"/>
    <xf numFmtId="164" fontId="10" fillId="0" borderId="0" xfId="0" applyNumberFormat="1" applyFont="1"/>
    <xf numFmtId="1" fontId="0" fillId="0" borderId="0" xfId="0" applyNumberFormat="1"/>
    <xf numFmtId="164" fontId="0" fillId="0" borderId="0" xfId="0" applyNumberFormat="1"/>
    <xf numFmtId="1" fontId="10" fillId="0" borderId="0" xfId="1" applyNumberFormat="1" applyFont="1" applyFill="1" applyBorder="1"/>
    <xf numFmtId="165" fontId="0" fillId="2" borderId="0" xfId="0" applyNumberFormat="1" applyFill="1"/>
    <xf numFmtId="9" fontId="9" fillId="0" borderId="0" xfId="2" applyFont="1" applyBorder="1"/>
    <xf numFmtId="0" fontId="2" fillId="2" borderId="0" xfId="0" applyFont="1" applyFill="1" applyAlignment="1">
      <alignment horizontal="center" vertical="center" wrapText="1"/>
    </xf>
    <xf numFmtId="165" fontId="7" fillId="2" borderId="0" xfId="1" applyNumberFormat="1" applyFont="1" applyFill="1" applyBorder="1" applyAlignment="1">
      <alignment horizontal="center" vertical="center" wrapText="1"/>
    </xf>
    <xf numFmtId="165" fontId="8" fillId="2" borderId="0" xfId="1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0" fontId="7" fillId="2" borderId="1" xfId="0" applyFont="1" applyFill="1" applyBorder="1" applyAlignment="1">
      <alignment horizontal="left" vertical="center" wrapText="1"/>
    </xf>
    <xf numFmtId="165" fontId="7" fillId="2" borderId="1" xfId="1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/>
    </xf>
    <xf numFmtId="43" fontId="11" fillId="2" borderId="1" xfId="1" applyFont="1" applyFill="1" applyBorder="1" applyAlignment="1">
      <alignment horizontal="right" vertical="center"/>
    </xf>
    <xf numFmtId="0" fontId="18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43" fontId="16" fillId="3" borderId="1" xfId="1" applyFont="1" applyFill="1" applyBorder="1" applyAlignment="1">
      <alignment horizontal="right" vertical="center"/>
    </xf>
    <xf numFmtId="0" fontId="14" fillId="0" borderId="0" xfId="0" applyFont="1" applyAlignment="1">
      <alignment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8" fillId="4" borderId="9" xfId="0" applyFont="1" applyFill="1" applyBorder="1" applyAlignment="1">
      <alignment horizontal="left" vertical="center" wrapText="1"/>
    </xf>
    <xf numFmtId="165" fontId="8" fillId="5" borderId="10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165" fontId="20" fillId="0" borderId="0" xfId="1" applyNumberFormat="1" applyFont="1" applyFill="1" applyBorder="1"/>
    <xf numFmtId="0" fontId="17" fillId="2" borderId="0" xfId="0" applyFont="1" applyFill="1" applyAlignment="1">
      <alignment horizontal="center" vertical="center" wrapText="1"/>
    </xf>
    <xf numFmtId="165" fontId="20" fillId="2" borderId="0" xfId="1" applyNumberFormat="1" applyFont="1" applyFill="1" applyBorder="1"/>
    <xf numFmtId="0" fontId="20" fillId="2" borderId="0" xfId="0" applyFont="1" applyFill="1"/>
    <xf numFmtId="1" fontId="21" fillId="2" borderId="0" xfId="0" applyNumberFormat="1" applyFont="1" applyFill="1"/>
    <xf numFmtId="0" fontId="12" fillId="6" borderId="12" xfId="0" applyFont="1" applyFill="1" applyBorder="1" applyAlignment="1">
      <alignment horizontal="center" vertical="center" wrapText="1"/>
    </xf>
    <xf numFmtId="0" fontId="12" fillId="6" borderId="13" xfId="0" applyFont="1" applyFill="1" applyBorder="1" applyAlignment="1">
      <alignment horizontal="center" vertical="center" wrapText="1"/>
    </xf>
    <xf numFmtId="0" fontId="12" fillId="6" borderId="14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left" vertical="center" wrapText="1"/>
    </xf>
    <xf numFmtId="165" fontId="8" fillId="6" borderId="1" xfId="1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43" fontId="0" fillId="0" borderId="0" xfId="0" applyNumberFormat="1"/>
    <xf numFmtId="165" fontId="0" fillId="0" borderId="1" xfId="0" applyNumberFormat="1" applyBorder="1"/>
    <xf numFmtId="0" fontId="0" fillId="0" borderId="1" xfId="0" applyBorder="1"/>
    <xf numFmtId="167" fontId="0" fillId="0" borderId="1" xfId="0" applyNumberFormat="1" applyBorder="1"/>
    <xf numFmtId="166" fontId="0" fillId="0" borderId="0" xfId="0" applyNumberFormat="1"/>
    <xf numFmtId="166" fontId="17" fillId="2" borderId="1" xfId="0" applyNumberFormat="1" applyFont="1" applyFill="1" applyBorder="1" applyAlignment="1">
      <alignment horizontal="center" vertical="center" wrapText="1"/>
    </xf>
    <xf numFmtId="43" fontId="17" fillId="2" borderId="1" xfId="1" applyFont="1" applyFill="1" applyBorder="1" applyAlignment="1">
      <alignment horizontal="center" vertical="center" wrapText="1"/>
    </xf>
    <xf numFmtId="9" fontId="7" fillId="0" borderId="0" xfId="0" applyNumberFormat="1" applyFont="1" applyAlignment="1">
      <alignment horizontal="left" vertical="center" wrapText="1"/>
    </xf>
    <xf numFmtId="165" fontId="0" fillId="0" borderId="0" xfId="1" applyNumberFormat="1" applyFont="1"/>
    <xf numFmtId="0" fontId="22" fillId="2" borderId="4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0" fillId="2" borderId="0" xfId="0" applyFill="1" applyAlignment="1">
      <alignment horizontal="left" vertical="top" wrapText="1"/>
    </xf>
    <xf numFmtId="0" fontId="14" fillId="0" borderId="2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colors>
    <mruColors>
      <color rgb="FF9966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DO" sz="1400" b="1" i="0" baseline="0">
                <a:solidFill>
                  <a:schemeClr val="tx1"/>
                </a:solidFill>
                <a:effectLst/>
              </a:rPr>
              <a:t>Solicitudes de Informaciones atendidas </a:t>
            </a:r>
            <a:endParaRPr lang="es-DO" sz="1100">
              <a:solidFill>
                <a:schemeClr val="tx1"/>
              </a:solidFill>
              <a:effectLst/>
            </a:endParaRPr>
          </a:p>
          <a:p>
            <a:pPr>
              <a:defRPr>
                <a:solidFill>
                  <a:schemeClr val="tx1"/>
                </a:solidFill>
              </a:defRPr>
            </a:pPr>
            <a:r>
              <a:rPr lang="es-DO" sz="1400" b="1" i="0" baseline="0">
                <a:solidFill>
                  <a:schemeClr val="tx1"/>
                </a:solidFill>
                <a:effectLst/>
              </a:rPr>
              <a:t>durante el trimestre Abril-Junio, 2024</a:t>
            </a:r>
            <a:endParaRPr lang="es-DO" sz="1100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0.28824471649582367"/>
          <c:y val="3.950764697853042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2">
                  <a:lumMod val="2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E7F-4CD2-8A42-E0D7BC532E7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AE7F-4CD2-8A42-E0D7BC532E7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E7F-4CD2-8A42-E0D7BC532E7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AE7F-4CD2-8A42-E0D7BC532E79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E7F-4CD2-8A42-E0D7BC532E79}"/>
              </c:ext>
            </c:extLst>
          </c:dPt>
          <c:cat>
            <c:strRef>
              <c:f>solicitudes!$L$6:$L$11</c:f>
              <c:strCache>
                <c:ptCount val="6"/>
                <c:pt idx="0">
                  <c:v>Informaciones entregadas dentro del plazo de los 15 dias</c:v>
                </c:pt>
                <c:pt idx="1">
                  <c:v>Solicitud sin responder (estamos dentro del plazo)</c:v>
                </c:pt>
                <c:pt idx="2">
                  <c:v>Uso de Prorroga </c:v>
                </c:pt>
                <c:pt idx="3">
                  <c:v>Solicitud Rechazada por no cumplir con lo establecido por la Ley 200-04</c:v>
                </c:pt>
                <c:pt idx="4">
                  <c:v>Remitidas a otras Institutuciones</c:v>
                </c:pt>
                <c:pt idx="5">
                  <c:v>Rechazada por el Ciudadano</c:v>
                </c:pt>
              </c:strCache>
            </c:strRef>
          </c:cat>
          <c:val>
            <c:numRef>
              <c:f>solicitudes!$M$6:$M$11</c:f>
              <c:numCache>
                <c:formatCode>0.0%</c:formatCode>
                <c:ptCount val="6"/>
                <c:pt idx="0">
                  <c:v>0.63300000000000001</c:v>
                </c:pt>
                <c:pt idx="1">
                  <c:v>3.3000000000000002E-2</c:v>
                </c:pt>
                <c:pt idx="2">
                  <c:v>0.1</c:v>
                </c:pt>
                <c:pt idx="3">
                  <c:v>0</c:v>
                </c:pt>
                <c:pt idx="4">
                  <c:v>0.23300000000000001</c:v>
                </c:pt>
                <c:pt idx="5" formatCode="_(* #,##0.00_);_(* \(#,##0.00\);_(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7F-4CD2-8A42-E0D7BC532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16196576"/>
        <c:axId val="1216213216"/>
      </c:barChart>
      <c:catAx>
        <c:axId val="12161965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16213216"/>
        <c:crosses val="autoZero"/>
        <c:auto val="1"/>
        <c:lblAlgn val="ctr"/>
        <c:lblOffset val="100"/>
        <c:noMultiLvlLbl val="0"/>
      </c:catAx>
      <c:valAx>
        <c:axId val="12162132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1619657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ofPieChart>
        <c:ofPieType val="bar"/>
        <c:varyColors val="1"/>
        <c:ser>
          <c:idx val="0"/>
          <c:order val="0"/>
          <c:spPr>
            <a:solidFill>
              <a:schemeClr val="lt1"/>
            </a:solidFill>
            <a:ln w="19050">
              <a:solidFill>
                <a:schemeClr val="accent1"/>
              </a:solidFill>
            </a:ln>
            <a:effectLst/>
          </c:spPr>
          <c:dPt>
            <c:idx val="0"/>
            <c:bubble3D val="0"/>
            <c:spPr>
              <a:solidFill>
                <a:schemeClr val="bg2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0C4-4404-B82E-DDEBD1F32311}"/>
              </c:ext>
            </c:extLst>
          </c:dPt>
          <c:dPt>
            <c:idx val="1"/>
            <c:bubble3D val="0"/>
            <c:spPr>
              <a:solidFill>
                <a:schemeClr val="lt1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0C4-4404-B82E-DDEBD1F32311}"/>
              </c:ext>
            </c:extLst>
          </c:dPt>
          <c:dPt>
            <c:idx val="2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0C4-4404-B82E-DDEBD1F32311}"/>
              </c:ext>
            </c:extLst>
          </c:dPt>
          <c:dPt>
            <c:idx val="3"/>
            <c:bubble3D val="0"/>
            <c:spPr>
              <a:solidFill>
                <a:schemeClr val="lt1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F0C-472B-9ABC-D2F2EFA4D838}"/>
              </c:ext>
            </c:extLst>
          </c:dPt>
          <c:dLbls>
            <c:dLbl>
              <c:idx val="1"/>
              <c:layout>
                <c:manualLayout>
                  <c:x val="-0.17685717410323715"/>
                  <c:y val="-7.384222805482652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0C4-4404-B82E-DDEBD1F323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'canales 1'!$E$6:$E$8</c:f>
              <c:strCache>
                <c:ptCount val="3"/>
                <c:pt idx="0">
                  <c:v>SAIP</c:v>
                </c:pt>
                <c:pt idx="1">
                  <c:v>Correo Electrónico</c:v>
                </c:pt>
                <c:pt idx="2">
                  <c:v>Comunicación Escrita</c:v>
                </c:pt>
              </c:strCache>
            </c:strRef>
          </c:cat>
          <c:val>
            <c:numRef>
              <c:f>'canales 1'!$F$6:$F$8</c:f>
              <c:numCache>
                <c:formatCode>0%</c:formatCode>
                <c:ptCount val="3"/>
                <c:pt idx="0">
                  <c:v>0.8</c:v>
                </c:pt>
                <c:pt idx="1">
                  <c:v>7.0000000000000007E-2</c:v>
                </c:pt>
                <c:pt idx="2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C4-4404-B82E-DDEBD1F32311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gapWidth val="100"/>
        <c:secondPieSize val="75"/>
        <c:serLines>
          <c:spPr>
            <a:ln w="9525">
              <a:solidFill>
                <a:schemeClr val="accent1">
                  <a:lumMod val="60000"/>
                  <a:lumOff val="40000"/>
                  <a:tint val="50000"/>
                </a:schemeClr>
              </a:solidFill>
              <a:prstDash val="dash"/>
            </a:ln>
            <a:effectLst/>
          </c:spPr>
        </c:serLines>
      </c:ofPieChart>
      <c:spPr>
        <a:solidFill>
          <a:schemeClr val="bg1"/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0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800" kern="1200" cap="all" spc="150" normalizeH="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>
      <cs:styleClr val="0"/>
    </cs:lnRef>
    <cs:fillRef idx="0"/>
    <cs:effectRef idx="0"/>
    <cs:fontRef idx="minor">
      <cs:styleClr val="0"/>
    </cs:fontRef>
    <cs:defRPr sz="900" b="1" kern="1200"/>
  </cs:dataLabel>
  <cs:dataLabelCallout>
    <cs:lnRef idx="0">
      <cs:styleClr val="0"/>
    </cs:lnRef>
    <cs:fillRef idx="0"/>
    <cs:effectRef idx="0"/>
    <cs:fontRef idx="minor">
      <cs:styleClr val="0"/>
    </cs:fontRef>
    <cs:spPr>
      <a:solidFill>
        <a:schemeClr val="lt1"/>
      </a:solidFill>
      <a:ln>
        <a:solidFill>
          <a:schemeClr val="phClr"/>
        </a:solidFill>
      </a:ln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0"/>
    </cs:lnRef>
    <cs:fillRef idx="0"/>
    <cs:effectRef idx="0"/>
    <cs:fontRef idx="minor">
      <a:schemeClr val="dk1"/>
    </cs:fontRef>
    <cs:spPr>
      <a:solidFill>
        <a:schemeClr val="lt1"/>
      </a:solidFill>
      <a:ln w="19050"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757236</xdr:colOff>
      <xdr:row>4</xdr:row>
      <xdr:rowOff>404812</xdr:rowOff>
    </xdr:from>
    <xdr:to>
      <xdr:col>15</xdr:col>
      <xdr:colOff>238125</xdr:colOff>
      <xdr:row>14</xdr:row>
      <xdr:rowOff>123825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34BDBC0-1EB1-1A6C-6965-504A0CF290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2305050</xdr:colOff>
      <xdr:row>3</xdr:row>
      <xdr:rowOff>166687</xdr:rowOff>
    </xdr:from>
    <xdr:to>
      <xdr:col>8</xdr:col>
      <xdr:colOff>152400</xdr:colOff>
      <xdr:row>11</xdr:row>
      <xdr:rowOff>138112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4D15A0A-B1FD-5E92-1708-1424C97DF0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4"/>
  <sheetViews>
    <sheetView zoomScaleNormal="100" workbookViewId="0">
      <selection activeCell="N2" sqref="N2"/>
    </sheetView>
  </sheetViews>
  <sheetFormatPr baseColWidth="10" defaultRowHeight="15"/>
  <cols>
    <col min="1" max="1" width="11" customWidth="1"/>
    <col min="2" max="2" width="9.5703125" customWidth="1"/>
    <col min="3" max="3" width="13.85546875" bestFit="1" customWidth="1"/>
    <col min="4" max="4" width="12.85546875" customWidth="1"/>
    <col min="5" max="5" width="9.7109375" customWidth="1"/>
    <col min="6" max="6" width="14.28515625" customWidth="1"/>
    <col min="7" max="7" width="12.85546875" customWidth="1"/>
    <col min="8" max="8" width="12.140625" customWidth="1"/>
    <col min="9" max="9" width="16.28515625" customWidth="1"/>
    <col min="10" max="10" width="30.85546875" customWidth="1"/>
    <col min="11" max="11" width="8.28515625" customWidth="1"/>
    <col min="12" max="12" width="29.5703125" customWidth="1"/>
    <col min="13" max="13" width="8.42578125" customWidth="1"/>
    <col min="14" max="14" width="9.28515625" customWidth="1"/>
    <col min="15" max="15" width="8.28515625" customWidth="1"/>
  </cols>
  <sheetData>
    <row r="2" spans="1:16" ht="20.100000000000001" customHeight="1">
      <c r="A2" s="67" t="s">
        <v>20</v>
      </c>
      <c r="B2" s="67"/>
      <c r="C2" s="67"/>
      <c r="D2" s="67"/>
      <c r="E2" s="67"/>
      <c r="F2" s="67"/>
      <c r="G2" s="67"/>
      <c r="H2" s="67"/>
    </row>
    <row r="3" spans="1:16" ht="20.100000000000001" customHeight="1">
      <c r="A3" s="66" t="s">
        <v>21</v>
      </c>
      <c r="B3" s="66"/>
      <c r="C3" s="66"/>
      <c r="D3" s="66"/>
      <c r="E3" s="66"/>
      <c r="F3" s="66"/>
      <c r="G3" s="66"/>
      <c r="H3" s="66"/>
    </row>
    <row r="4" spans="1:16" ht="15" customHeight="1">
      <c r="A4" s="66" t="s">
        <v>50</v>
      </c>
      <c r="B4" s="66"/>
      <c r="C4" s="66"/>
      <c r="D4" s="66"/>
      <c r="E4" s="66"/>
      <c r="F4" s="66"/>
      <c r="G4" s="66"/>
      <c r="H4" s="66"/>
    </row>
    <row r="5" spans="1:16" ht="72" customHeight="1">
      <c r="A5" s="44" t="s">
        <v>0</v>
      </c>
      <c r="B5" s="44" t="s">
        <v>12</v>
      </c>
      <c r="C5" s="44" t="s">
        <v>1</v>
      </c>
      <c r="D5" s="44" t="s">
        <v>4</v>
      </c>
      <c r="E5" s="44" t="s">
        <v>3</v>
      </c>
      <c r="F5" s="44" t="s">
        <v>10</v>
      </c>
      <c r="G5" s="44" t="s">
        <v>32</v>
      </c>
      <c r="H5" s="44" t="s">
        <v>11</v>
      </c>
      <c r="I5" s="14"/>
    </row>
    <row r="6" spans="1:16" ht="24.95" customHeight="1">
      <c r="A6" s="18" t="s">
        <v>51</v>
      </c>
      <c r="B6" s="19"/>
      <c r="C6" s="19">
        <v>5</v>
      </c>
      <c r="D6" s="19">
        <v>0</v>
      </c>
      <c r="E6" s="19">
        <v>1</v>
      </c>
      <c r="F6" s="19">
        <v>0</v>
      </c>
      <c r="G6" s="19">
        <v>2</v>
      </c>
      <c r="H6" s="19">
        <v>0</v>
      </c>
      <c r="I6" s="15"/>
      <c r="L6" s="47" t="s">
        <v>1</v>
      </c>
      <c r="M6" s="53">
        <v>0.63300000000000001</v>
      </c>
      <c r="N6" s="49">
        <f>+C9+0</f>
        <v>19</v>
      </c>
      <c r="O6" s="51">
        <f>+N6/N12*100</f>
        <v>63.333333333333329</v>
      </c>
      <c r="P6" s="52"/>
    </row>
    <row r="7" spans="1:16" ht="24.95" customHeight="1">
      <c r="A7" s="18" t="s">
        <v>52</v>
      </c>
      <c r="B7" s="19"/>
      <c r="C7" s="19">
        <v>6</v>
      </c>
      <c r="D7" s="19">
        <v>0</v>
      </c>
      <c r="E7" s="19">
        <v>1</v>
      </c>
      <c r="F7" s="19">
        <v>0</v>
      </c>
      <c r="G7" s="19">
        <v>2</v>
      </c>
      <c r="H7" s="19">
        <v>0</v>
      </c>
      <c r="I7" s="15"/>
      <c r="J7" s="13"/>
      <c r="K7" s="13"/>
      <c r="L7" s="47" t="s">
        <v>4</v>
      </c>
      <c r="M7" s="53">
        <v>3.3000000000000002E-2</v>
      </c>
      <c r="N7" s="49">
        <f>+D9+0</f>
        <v>1</v>
      </c>
      <c r="O7" s="51">
        <f>+N7/N12*100</f>
        <v>3.3333333333333335</v>
      </c>
    </row>
    <row r="8" spans="1:16" ht="24.95" customHeight="1">
      <c r="A8" s="18" t="s">
        <v>53</v>
      </c>
      <c r="B8" s="19"/>
      <c r="C8" s="19">
        <v>8</v>
      </c>
      <c r="D8" s="19">
        <v>1</v>
      </c>
      <c r="E8" s="19">
        <v>1</v>
      </c>
      <c r="F8" s="19">
        <v>0</v>
      </c>
      <c r="G8" s="19">
        <v>3</v>
      </c>
      <c r="H8" s="19">
        <v>0</v>
      </c>
      <c r="I8" s="15"/>
      <c r="J8" s="13"/>
      <c r="K8" s="13"/>
      <c r="L8" s="47" t="s">
        <v>3</v>
      </c>
      <c r="M8" s="53">
        <v>0.1</v>
      </c>
      <c r="N8" s="49">
        <f>+E9+0</f>
        <v>3</v>
      </c>
      <c r="O8" s="51">
        <f>+N8/N12*100</f>
        <v>10</v>
      </c>
    </row>
    <row r="9" spans="1:16" ht="34.5" customHeight="1">
      <c r="A9" s="45" t="s">
        <v>2</v>
      </c>
      <c r="B9" s="46">
        <f>+B8+B7+B6</f>
        <v>0</v>
      </c>
      <c r="C9" s="46">
        <f t="shared" ref="C9:H9" si="0">+C8+C7+C6</f>
        <v>19</v>
      </c>
      <c r="D9" s="46">
        <f t="shared" si="0"/>
        <v>1</v>
      </c>
      <c r="E9" s="46">
        <f t="shared" si="0"/>
        <v>3</v>
      </c>
      <c r="F9" s="46">
        <f t="shared" si="0"/>
        <v>0</v>
      </c>
      <c r="G9" s="46">
        <f t="shared" si="0"/>
        <v>7</v>
      </c>
      <c r="H9" s="46">
        <f t="shared" si="0"/>
        <v>0</v>
      </c>
      <c r="I9" s="16"/>
      <c r="L9" s="47" t="s">
        <v>10</v>
      </c>
      <c r="M9" s="53">
        <v>0</v>
      </c>
      <c r="N9" s="49">
        <f>+F9+0</f>
        <v>0</v>
      </c>
      <c r="O9" s="51">
        <f>+N9/N12*100</f>
        <v>0</v>
      </c>
    </row>
    <row r="10" spans="1:16">
      <c r="A10" s="5"/>
      <c r="B10" s="5"/>
      <c r="C10" s="5"/>
      <c r="D10" s="5"/>
      <c r="E10" s="5"/>
      <c r="F10" s="5"/>
      <c r="G10" s="5"/>
      <c r="H10" s="12"/>
      <c r="I10" s="4"/>
      <c r="L10" s="47" t="s">
        <v>36</v>
      </c>
      <c r="M10" s="53">
        <v>0.23300000000000001</v>
      </c>
      <c r="N10" s="49">
        <f>+G9+0</f>
        <v>7</v>
      </c>
      <c r="O10" s="51">
        <f>+N10/N12*100</f>
        <v>23.333333333333332</v>
      </c>
    </row>
    <row r="11" spans="1:16" ht="15.75">
      <c r="A11" s="17"/>
      <c r="B11" s="5"/>
      <c r="C11" s="5"/>
      <c r="D11" s="5"/>
      <c r="E11" s="5"/>
      <c r="F11" s="5"/>
      <c r="G11" s="5"/>
      <c r="H11" s="5"/>
      <c r="J11" s="4">
        <f>+C9+D9+E9+F9+G9</f>
        <v>30</v>
      </c>
      <c r="L11" s="47" t="s">
        <v>37</v>
      </c>
      <c r="M11" s="54">
        <v>0</v>
      </c>
      <c r="N11" s="49">
        <f>+H9+0</f>
        <v>0</v>
      </c>
      <c r="O11" s="51">
        <f>+N11/N12*100</f>
        <v>0</v>
      </c>
    </row>
    <row r="12" spans="1:16" ht="36.75" customHeight="1">
      <c r="A12" s="68"/>
      <c r="B12" s="68"/>
      <c r="C12" s="68"/>
      <c r="D12" s="68"/>
      <c r="E12" s="68"/>
      <c r="F12" s="68"/>
      <c r="G12" s="68"/>
      <c r="H12" s="68"/>
      <c r="L12" s="50"/>
      <c r="M12" s="50"/>
      <c r="N12" s="49">
        <f>+N11+N10+N9+N8+N7+N6</f>
        <v>30</v>
      </c>
      <c r="O12" s="49">
        <f>+O11+O10+O9+O8+O7+O6</f>
        <v>100</v>
      </c>
      <c r="P12" s="50"/>
    </row>
    <row r="13" spans="1:16">
      <c r="A13" s="5"/>
      <c r="B13" s="5"/>
      <c r="C13" s="5"/>
      <c r="D13" s="5"/>
      <c r="E13" s="5"/>
      <c r="F13" s="5"/>
      <c r="G13" s="5"/>
      <c r="H13" s="5"/>
    </row>
    <row r="14" spans="1:16">
      <c r="A14" s="5"/>
      <c r="B14" s="5"/>
      <c r="C14" s="5"/>
      <c r="D14" s="5"/>
      <c r="E14" s="5"/>
      <c r="F14" s="5"/>
      <c r="G14" s="5"/>
      <c r="H14" s="5"/>
    </row>
  </sheetData>
  <mergeCells count="4">
    <mergeCell ref="A3:H3"/>
    <mergeCell ref="A2:H2"/>
    <mergeCell ref="A12:H12"/>
    <mergeCell ref="A4:H4"/>
  </mergeCells>
  <phoneticPr fontId="6" type="noConversion"/>
  <printOptions horizontalCentered="1"/>
  <pageMargins left="0.35433070866141736" right="0.78740157480314965" top="0.98425196850393704" bottom="0.98425196850393704" header="0" footer="0"/>
  <pageSetup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"/>
  <sheetViews>
    <sheetView workbookViewId="0">
      <selection activeCell="D15" sqref="D15"/>
    </sheetView>
  </sheetViews>
  <sheetFormatPr baseColWidth="10" defaultRowHeight="15"/>
  <cols>
    <col min="2" max="2" width="26.28515625" customWidth="1"/>
    <col min="3" max="3" width="17" customWidth="1"/>
    <col min="4" max="4" width="16.5703125" customWidth="1"/>
    <col min="5" max="5" width="13.7109375" customWidth="1"/>
  </cols>
  <sheetData>
    <row r="1" spans="1:8" ht="22.5">
      <c r="A1" s="67" t="s">
        <v>20</v>
      </c>
      <c r="B1" s="67"/>
      <c r="C1" s="67"/>
      <c r="D1" s="67"/>
      <c r="E1" s="67"/>
    </row>
    <row r="2" spans="1:8" ht="15.75">
      <c r="A2" s="66" t="s">
        <v>21</v>
      </c>
      <c r="B2" s="66"/>
      <c r="C2" s="66"/>
      <c r="D2" s="66"/>
      <c r="E2" s="66"/>
    </row>
    <row r="3" spans="1:8" ht="15.75" customHeight="1">
      <c r="A3" s="69" t="s">
        <v>54</v>
      </c>
      <c r="B3" s="69"/>
      <c r="C3" s="69"/>
      <c r="D3" s="69"/>
      <c r="E3" s="69"/>
      <c r="F3" s="25"/>
      <c r="G3" s="25"/>
      <c r="H3" s="25"/>
    </row>
    <row r="4" spans="1:8" ht="38.25">
      <c r="A4" s="22" t="s">
        <v>0</v>
      </c>
      <c r="B4" s="22" t="s">
        <v>14</v>
      </c>
      <c r="C4" s="22" t="s">
        <v>15</v>
      </c>
      <c r="D4" s="22" t="s">
        <v>16</v>
      </c>
      <c r="E4" s="22" t="s">
        <v>17</v>
      </c>
    </row>
    <row r="5" spans="1:8" ht="20.100000000000001" customHeight="1">
      <c r="A5" s="20" t="s">
        <v>33</v>
      </c>
      <c r="B5" s="21">
        <v>0</v>
      </c>
      <c r="C5" s="21" t="s">
        <v>18</v>
      </c>
      <c r="D5" s="21" t="s">
        <v>18</v>
      </c>
      <c r="E5" s="21">
        <v>0</v>
      </c>
    </row>
    <row r="6" spans="1:8" ht="20.100000000000001" customHeight="1">
      <c r="A6" s="20" t="s">
        <v>34</v>
      </c>
      <c r="B6" s="21">
        <v>0</v>
      </c>
      <c r="C6" s="21" t="s">
        <v>18</v>
      </c>
      <c r="D6" s="21" t="s">
        <v>18</v>
      </c>
      <c r="E6" s="21">
        <v>0</v>
      </c>
    </row>
    <row r="7" spans="1:8" ht="20.100000000000001" customHeight="1">
      <c r="A7" s="20" t="s">
        <v>35</v>
      </c>
      <c r="B7" s="21" t="s">
        <v>18</v>
      </c>
      <c r="C7" s="21" t="s">
        <v>18</v>
      </c>
      <c r="D7" s="21" t="s">
        <v>18</v>
      </c>
      <c r="E7" s="21" t="s">
        <v>18</v>
      </c>
    </row>
    <row r="8" spans="1:8" ht="20.100000000000001" customHeight="1">
      <c r="A8" s="23" t="s">
        <v>2</v>
      </c>
      <c r="B8" s="24">
        <v>0</v>
      </c>
      <c r="C8" s="24" t="s">
        <v>18</v>
      </c>
      <c r="D8" s="24" t="s">
        <v>18</v>
      </c>
      <c r="E8" s="24">
        <v>0</v>
      </c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4"/>
  <sheetViews>
    <sheetView workbookViewId="0">
      <selection activeCell="A4" sqref="A4:B4"/>
    </sheetView>
  </sheetViews>
  <sheetFormatPr baseColWidth="10" defaultRowHeight="15"/>
  <cols>
    <col min="1" max="1" width="28.140625" customWidth="1"/>
    <col min="2" max="2" width="34.5703125" customWidth="1"/>
    <col min="3" max="3" width="4.85546875" customWidth="1"/>
    <col min="4" max="4" width="48.85546875" customWidth="1"/>
    <col min="5" max="5" width="27.28515625" customWidth="1"/>
    <col min="6" max="6" width="8.140625" customWidth="1"/>
    <col min="7" max="7" width="8.7109375" customWidth="1"/>
    <col min="8" max="8" width="7.85546875" customWidth="1"/>
  </cols>
  <sheetData>
    <row r="1" spans="1:12" ht="22.5" customHeight="1">
      <c r="A1" s="67" t="s">
        <v>20</v>
      </c>
      <c r="B1" s="67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7.25" customHeight="1">
      <c r="A2" s="66" t="s">
        <v>21</v>
      </c>
      <c r="B2" s="66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5.75" customHeight="1">
      <c r="A3" s="66" t="s">
        <v>22</v>
      </c>
      <c r="B3" s="66"/>
    </row>
    <row r="4" spans="1:12" ht="15.75" thickBot="1">
      <c r="A4" s="72" t="s">
        <v>55</v>
      </c>
      <c r="B4" s="72"/>
    </row>
    <row r="5" spans="1:12" ht="55.5" customHeight="1" thickBot="1">
      <c r="A5" s="26" t="s">
        <v>6</v>
      </c>
      <c r="B5" s="27" t="s">
        <v>7</v>
      </c>
      <c r="D5" s="28"/>
      <c r="E5" s="4"/>
      <c r="F5" s="4"/>
    </row>
    <row r="6" spans="1:12" ht="24.95" customHeight="1">
      <c r="A6" s="29" t="s">
        <v>9</v>
      </c>
      <c r="B6" s="30">
        <f>7+8+9</f>
        <v>24</v>
      </c>
      <c r="D6" s="28"/>
      <c r="E6" s="29" t="s">
        <v>9</v>
      </c>
      <c r="F6" s="55">
        <v>0.8</v>
      </c>
      <c r="G6" s="4">
        <f>+B6+0</f>
        <v>24</v>
      </c>
      <c r="H6" s="56">
        <f>+G6/G9*100</f>
        <v>80</v>
      </c>
    </row>
    <row r="7" spans="1:12" ht="24.95" customHeight="1">
      <c r="A7" s="31" t="s">
        <v>8</v>
      </c>
      <c r="B7" s="30">
        <v>2</v>
      </c>
      <c r="D7" s="28"/>
      <c r="E7" s="31" t="s">
        <v>8</v>
      </c>
      <c r="F7" s="55">
        <v>7.0000000000000007E-2</v>
      </c>
      <c r="G7" s="4">
        <f>+B7+0</f>
        <v>2</v>
      </c>
      <c r="H7" s="56">
        <f>+G7/G9*100</f>
        <v>6.666666666666667</v>
      </c>
    </row>
    <row r="8" spans="1:12" ht="24.95" customHeight="1">
      <c r="A8" s="31" t="s">
        <v>5</v>
      </c>
      <c r="B8" s="30">
        <v>4</v>
      </c>
      <c r="D8" s="28"/>
      <c r="E8" s="31" t="s">
        <v>5</v>
      </c>
      <c r="F8" s="55">
        <v>0.13</v>
      </c>
      <c r="G8" s="4">
        <f>+B8+0</f>
        <v>4</v>
      </c>
      <c r="H8" s="56">
        <f>+G8/G9*100</f>
        <v>13.333333333333334</v>
      </c>
    </row>
    <row r="9" spans="1:12" ht="29.25" customHeight="1" thickBot="1">
      <c r="A9" s="32" t="s">
        <v>2</v>
      </c>
      <c r="B9" s="33">
        <f>SUM(B6:B8)</f>
        <v>30</v>
      </c>
      <c r="D9" s="28"/>
      <c r="E9" s="9"/>
      <c r="F9" s="9"/>
      <c r="G9" s="8">
        <f>+G8+G7+G6</f>
        <v>30</v>
      </c>
      <c r="H9" s="48">
        <f>+H8+H7+H6</f>
        <v>100</v>
      </c>
    </row>
    <row r="10" spans="1:12" ht="27.75" customHeight="1">
      <c r="D10" s="28"/>
      <c r="E10" s="4"/>
      <c r="F10" s="4"/>
      <c r="G10" s="8"/>
    </row>
    <row r="11" spans="1:12" ht="15.75">
      <c r="A11" s="3"/>
      <c r="D11" s="28"/>
      <c r="E11" s="4"/>
      <c r="F11" s="4"/>
      <c r="G11" s="10"/>
    </row>
    <row r="12" spans="1:12">
      <c r="D12" s="34"/>
      <c r="E12" s="4"/>
      <c r="F12" s="4"/>
      <c r="G12" s="10"/>
    </row>
    <row r="14" spans="1:12" ht="30" customHeight="1">
      <c r="D14" s="70"/>
      <c r="E14" s="70"/>
      <c r="F14" s="28"/>
    </row>
    <row r="15" spans="1:12">
      <c r="D15" s="35"/>
      <c r="E15" s="36"/>
      <c r="F15" s="36"/>
      <c r="G15" s="11"/>
      <c r="H15" s="9"/>
    </row>
    <row r="16" spans="1:12">
      <c r="D16" s="35"/>
      <c r="E16" s="36"/>
      <c r="F16" s="36"/>
      <c r="G16" s="11"/>
      <c r="H16" s="9"/>
    </row>
    <row r="17" spans="4:9">
      <c r="D17" s="37"/>
      <c r="E17" s="38"/>
      <c r="F17" s="38"/>
      <c r="G17" s="7"/>
      <c r="H17" s="6"/>
      <c r="I17" s="5"/>
    </row>
    <row r="18" spans="4:9">
      <c r="D18" s="37"/>
      <c r="E18" s="38"/>
      <c r="F18" s="38"/>
      <c r="G18" s="7"/>
      <c r="H18" s="6"/>
      <c r="I18" s="5"/>
    </row>
    <row r="19" spans="4:9">
      <c r="D19" s="37"/>
      <c r="E19" s="38"/>
      <c r="F19" s="38"/>
      <c r="G19" s="7"/>
      <c r="H19" s="6"/>
      <c r="I19" s="5"/>
    </row>
    <row r="20" spans="4:9">
      <c r="D20" s="39"/>
      <c r="E20" s="40"/>
      <c r="F20" s="40"/>
      <c r="G20" s="7"/>
      <c r="H20" s="5"/>
      <c r="I20" s="5"/>
    </row>
    <row r="21" spans="4:9">
      <c r="D21" s="5"/>
      <c r="E21" s="5"/>
      <c r="F21" s="5"/>
      <c r="G21" s="5"/>
      <c r="H21" s="5"/>
      <c r="I21" s="5"/>
    </row>
    <row r="24" spans="4:9">
      <c r="G24">
        <f>74+16+7+3</f>
        <v>100</v>
      </c>
    </row>
  </sheetData>
  <mergeCells count="5">
    <mergeCell ref="D14:E14"/>
    <mergeCell ref="A1:B1"/>
    <mergeCell ref="A2:B2"/>
    <mergeCell ref="A3:B3"/>
    <mergeCell ref="A4:B4"/>
  </mergeCells>
  <printOptions horizontalCentered="1"/>
  <pageMargins left="0.35433070866141736" right="0.78740157480314965" top="0.98425196850393704" bottom="0.98425196850393704" header="0" footer="0"/>
  <pageSetup scale="8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101A4-EC5B-4C24-B9F9-8009FA94ADA7}">
  <dimension ref="A1:G7"/>
  <sheetViews>
    <sheetView tabSelected="1" workbookViewId="0">
      <selection activeCell="J7" sqref="J7"/>
    </sheetView>
  </sheetViews>
  <sheetFormatPr baseColWidth="10" defaultRowHeight="15"/>
  <cols>
    <col min="1" max="1" width="19.140625" customWidth="1"/>
    <col min="2" max="2" width="17.7109375" customWidth="1"/>
    <col min="3" max="3" width="14.140625" customWidth="1"/>
    <col min="4" max="4" width="11.7109375" customWidth="1"/>
    <col min="5" max="7" width="15.7109375" customWidth="1"/>
  </cols>
  <sheetData>
    <row r="1" spans="1:7" ht="22.5">
      <c r="A1" s="67" t="s">
        <v>20</v>
      </c>
      <c r="B1" s="67"/>
      <c r="C1" s="67"/>
      <c r="D1" s="67"/>
      <c r="E1" s="67"/>
      <c r="F1" s="67"/>
      <c r="G1" s="67"/>
    </row>
    <row r="2" spans="1:7" ht="15.75">
      <c r="A2" s="66" t="s">
        <v>21</v>
      </c>
      <c r="B2" s="66"/>
      <c r="C2" s="66"/>
      <c r="D2" s="66"/>
      <c r="E2" s="66"/>
      <c r="F2" s="66"/>
      <c r="G2" s="66"/>
    </row>
    <row r="3" spans="1:7" ht="16.5" thickBot="1">
      <c r="A3" s="71" t="s">
        <v>42</v>
      </c>
      <c r="B3" s="71"/>
      <c r="C3" s="71"/>
      <c r="D3" s="71"/>
      <c r="E3" s="71"/>
      <c r="F3" s="71"/>
      <c r="G3" s="71"/>
    </row>
    <row r="4" spans="1:7" ht="16.5" thickBot="1">
      <c r="A4" s="41" t="s">
        <v>19</v>
      </c>
      <c r="B4" s="42" t="s">
        <v>23</v>
      </c>
      <c r="C4" s="42" t="s">
        <v>24</v>
      </c>
      <c r="D4" s="42" t="s">
        <v>25</v>
      </c>
      <c r="E4" s="42" t="s">
        <v>26</v>
      </c>
      <c r="F4" s="42" t="s">
        <v>27</v>
      </c>
      <c r="G4" s="43" t="s">
        <v>28</v>
      </c>
    </row>
    <row r="5" spans="1:7" ht="57">
      <c r="A5" s="57" t="s">
        <v>43</v>
      </c>
      <c r="B5" s="58" t="s">
        <v>44</v>
      </c>
      <c r="C5" s="58" t="s">
        <v>38</v>
      </c>
      <c r="D5" s="58" t="s">
        <v>30</v>
      </c>
      <c r="E5" s="58" t="s">
        <v>31</v>
      </c>
      <c r="F5" s="58" t="s">
        <v>45</v>
      </c>
      <c r="G5" s="59" t="s">
        <v>46</v>
      </c>
    </row>
    <row r="6" spans="1:7" ht="57">
      <c r="A6" s="60" t="s">
        <v>13</v>
      </c>
      <c r="B6" s="61" t="s">
        <v>47</v>
      </c>
      <c r="C6" s="61" t="s">
        <v>29</v>
      </c>
      <c r="D6" s="61" t="s">
        <v>30</v>
      </c>
      <c r="E6" s="61" t="s">
        <v>31</v>
      </c>
      <c r="F6" s="61" t="s">
        <v>48</v>
      </c>
      <c r="G6" s="62" t="s">
        <v>49</v>
      </c>
    </row>
    <row r="7" spans="1:7" ht="57.75" thickBot="1">
      <c r="A7" s="63" t="s">
        <v>13</v>
      </c>
      <c r="B7" s="64" t="s">
        <v>39</v>
      </c>
      <c r="C7" s="64" t="s">
        <v>29</v>
      </c>
      <c r="D7" s="64" t="s">
        <v>30</v>
      </c>
      <c r="E7" s="64" t="s">
        <v>31</v>
      </c>
      <c r="F7" s="64" t="s">
        <v>40</v>
      </c>
      <c r="G7" s="65" t="s">
        <v>41</v>
      </c>
    </row>
  </sheetData>
  <mergeCells count="3">
    <mergeCell ref="A1:G1"/>
    <mergeCell ref="A2:G2"/>
    <mergeCell ref="A3:G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solicitudes</vt:lpstr>
      <vt:lpstr>CONSULTA</vt:lpstr>
      <vt:lpstr>canales 1</vt:lpstr>
      <vt:lpstr>311</vt:lpstr>
    </vt:vector>
  </TitlesOfParts>
  <Company>senasa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gmontero</dc:creator>
  <cp:lastModifiedBy>Oficina Acceso a la Informacion</cp:lastModifiedBy>
  <cp:lastPrinted>2024-07-08T13:13:43Z</cp:lastPrinted>
  <dcterms:created xsi:type="dcterms:W3CDTF">2012-07-30T16:55:13Z</dcterms:created>
  <dcterms:modified xsi:type="dcterms:W3CDTF">2024-07-10T13:28:34Z</dcterms:modified>
</cp:coreProperties>
</file>