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na Estepan\Desktop\Obra Vallejuelo\Vallejuelo\Eléctricos\"/>
    </mc:Choice>
  </mc:AlternateContent>
  <bookViews>
    <workbookView xWindow="0" yWindow="0" windowWidth="20490" windowHeight="7755" tabRatio="894" xr2:uid="{00000000-000D-0000-FFFF-FFFF00000000}"/>
  </bookViews>
  <sheets>
    <sheet name="RESUMEN" sheetId="28" r:id="rId1"/>
    <sheet name="1. EQUIPOS" sheetId="51" r:id="rId2"/>
    <sheet name="2. TUBOS y ACCESORIOS" sheetId="52" r:id="rId3"/>
    <sheet name="3. TRABAJOS CIVILES" sheetId="50" r:id="rId4"/>
  </sheets>
  <definedNames>
    <definedName name="Datos" localSheetId="1">#REF!</definedName>
    <definedName name="Datos" localSheetId="2">#REF!</definedName>
    <definedName name="Datos">#REF!</definedName>
    <definedName name="_xlnm.Print_Area" localSheetId="1">'1. EQUIPOS'!$A$1:$H$34</definedName>
    <definedName name="_xlnm.Print_Area" localSheetId="2">'2. TUBOS y ACCESORIOS'!$A$1:$H$43</definedName>
    <definedName name="_xlnm.Print_Area" localSheetId="3">'3. TRABAJOS CIVILES'!$A$1:$H$34</definedName>
    <definedName name="_xlnm.Print_Area" localSheetId="0">RESUMEN!$A$1:$D$34</definedName>
    <definedName name="_xlnm.Print_Titles" localSheetId="1">'1. EQUIPOS'!$5:$6</definedName>
    <definedName name="_xlnm.Print_Titles" localSheetId="2">'2. TUBOS y ACCESORIOS'!$5:$5</definedName>
    <definedName name="victo" localSheetId="1">#REF!</definedName>
    <definedName name="victo" localSheetId="2">#REF!</definedName>
    <definedName name="victo">#REF!</definedName>
  </definedNames>
  <calcPr calcId="171027"/>
</workbook>
</file>

<file path=xl/calcChain.xml><?xml version="1.0" encoding="utf-8"?>
<calcChain xmlns="http://schemas.openxmlformats.org/spreadsheetml/2006/main">
  <c r="F27" i="50" l="1"/>
  <c r="G27" i="50" l="1"/>
  <c r="H27" i="50" s="1"/>
  <c r="F25" i="50"/>
  <c r="F23" i="50"/>
  <c r="F21" i="50"/>
  <c r="F19" i="50"/>
  <c r="F17" i="50"/>
  <c r="F15" i="50"/>
  <c r="F13" i="50"/>
  <c r="G13" i="50" l="1"/>
  <c r="H13" i="50" s="1"/>
  <c r="G17" i="50"/>
  <c r="H17" i="50" s="1"/>
  <c r="G21" i="50"/>
  <c r="H21" i="50" s="1"/>
  <c r="G23" i="50"/>
  <c r="H23" i="50" s="1"/>
  <c r="G25" i="50"/>
  <c r="H25" i="50" s="1"/>
  <c r="G15" i="50"/>
  <c r="H15" i="50" s="1"/>
  <c r="G19" i="50"/>
  <c r="H19" i="50" s="1"/>
  <c r="F11" i="50" l="1"/>
  <c r="F35" i="52"/>
  <c r="G35" i="52" s="1"/>
  <c r="H35" i="52" s="1"/>
  <c r="F33" i="52"/>
  <c r="G33" i="52" s="1"/>
  <c r="H33" i="52" s="1"/>
  <c r="F26" i="51"/>
  <c r="F22" i="51"/>
  <c r="F24" i="51"/>
  <c r="F18" i="51"/>
  <c r="F16" i="51"/>
  <c r="G11" i="50" l="1"/>
  <c r="H11" i="50" s="1"/>
  <c r="G26" i="51"/>
  <c r="H26" i="51" s="1"/>
  <c r="G22" i="51"/>
  <c r="H22" i="51" s="1"/>
  <c r="G24" i="51"/>
  <c r="H24" i="51" s="1"/>
  <c r="G18" i="51"/>
  <c r="H18" i="51" s="1"/>
  <c r="G16" i="51"/>
  <c r="H16" i="51" s="1"/>
  <c r="F9" i="50"/>
  <c r="G9" i="50" l="1"/>
  <c r="H9" i="50" s="1"/>
  <c r="C26" i="52" l="1"/>
  <c r="F26" i="52" s="1"/>
  <c r="C23" i="52"/>
  <c r="F23" i="52" s="1"/>
  <c r="C20" i="52"/>
  <c r="F20" i="52" s="1"/>
  <c r="C17" i="52"/>
  <c r="F17" i="52" s="1"/>
  <c r="F31" i="52"/>
  <c r="F29" i="52"/>
  <c r="F15" i="52"/>
  <c r="F13" i="52"/>
  <c r="F11" i="52"/>
  <c r="A11" i="52"/>
  <c r="A13" i="52" s="1"/>
  <c r="F9" i="52"/>
  <c r="F39" i="52" l="1"/>
  <c r="A15" i="52"/>
  <c r="A17" i="52" s="1"/>
  <c r="A20" i="52" s="1"/>
  <c r="A23" i="52" s="1"/>
  <c r="G9" i="52"/>
  <c r="H9" i="52" s="1"/>
  <c r="G11" i="52"/>
  <c r="H11" i="52" s="1"/>
  <c r="G13" i="52"/>
  <c r="H13" i="52" s="1"/>
  <c r="G15" i="52"/>
  <c r="H15" i="52" s="1"/>
  <c r="G17" i="52"/>
  <c r="H17" i="52" s="1"/>
  <c r="G20" i="52"/>
  <c r="H20" i="52" s="1"/>
  <c r="G23" i="52"/>
  <c r="H23" i="52" s="1"/>
  <c r="G26" i="52"/>
  <c r="H26" i="52" s="1"/>
  <c r="G29" i="52"/>
  <c r="H29" i="52" s="1"/>
  <c r="G31" i="52"/>
  <c r="H31" i="52" s="1"/>
  <c r="G39" i="52" l="1"/>
  <c r="H39" i="52" s="1"/>
  <c r="D10" i="28"/>
  <c r="F41" i="52"/>
  <c r="A26" i="52"/>
  <c r="A29" i="52" s="1"/>
  <c r="A31" i="52" s="1"/>
  <c r="A33" i="52" s="1"/>
  <c r="A35" i="52" s="1"/>
  <c r="G41" i="52" l="1"/>
  <c r="H41" i="52" s="1"/>
  <c r="F43" i="52"/>
  <c r="G43" i="52" s="1"/>
  <c r="H43" i="52" s="1"/>
  <c r="F10" i="51" l="1"/>
  <c r="G10" i="51" s="1"/>
  <c r="A10" i="51"/>
  <c r="A12" i="51" s="1"/>
  <c r="H10" i="51" l="1"/>
  <c r="F20" i="51"/>
  <c r="G20" i="51" l="1"/>
  <c r="H20" i="51" s="1"/>
  <c r="A14" i="51"/>
  <c r="A16" i="51" s="1"/>
  <c r="F14" i="51"/>
  <c r="A22" i="51" l="1"/>
  <c r="A24" i="51" s="1"/>
  <c r="A18" i="51"/>
  <c r="A20" i="51"/>
  <c r="G14" i="51"/>
  <c r="H14" i="51" s="1"/>
  <c r="A26" i="51" l="1"/>
  <c r="G32" i="51" l="1"/>
  <c r="H32" i="51" s="1"/>
  <c r="F12" i="51"/>
  <c r="G12" i="51" s="1"/>
  <c r="F30" i="51" l="1"/>
  <c r="D9" i="28" s="1"/>
  <c r="H12" i="51"/>
  <c r="G30" i="51" l="1"/>
  <c r="H30" i="51" s="1"/>
  <c r="F34" i="51"/>
  <c r="G34" i="51" s="1"/>
  <c r="H34" i="51" s="1"/>
  <c r="F30" i="50" l="1"/>
  <c r="D11" i="28" s="1"/>
  <c r="G30" i="50" l="1"/>
  <c r="H30" i="50" s="1"/>
  <c r="F32" i="50"/>
  <c r="D15" i="28" s="1"/>
  <c r="G32" i="50" l="1"/>
  <c r="H32" i="50" s="1"/>
  <c r="H34" i="50" s="1"/>
  <c r="F34" i="50"/>
  <c r="G34" i="50" l="1"/>
  <c r="D13" i="28" l="1"/>
  <c r="D20" i="28" l="1"/>
  <c r="D22" i="28" l="1"/>
  <c r="D19" i="28"/>
  <c r="D21" i="28"/>
  <c r="D23" i="28"/>
  <c r="D25" i="28" l="1"/>
  <c r="D27" i="28" s="1"/>
  <c r="D29" i="28" l="1"/>
  <c r="D31" i="28" s="1"/>
</calcChain>
</file>

<file path=xl/sharedStrings.xml><?xml version="1.0" encoding="utf-8"?>
<sst xmlns="http://schemas.openxmlformats.org/spreadsheetml/2006/main" count="140" uniqueCount="83">
  <si>
    <t>UD</t>
  </si>
  <si>
    <t>1.-</t>
  </si>
  <si>
    <t>PA</t>
  </si>
  <si>
    <t xml:space="preserve"> No.</t>
  </si>
  <si>
    <t xml:space="preserve">               PARTIDAS</t>
  </si>
  <si>
    <t>CANTIDAD</t>
  </si>
  <si>
    <t>UNIDAD</t>
  </si>
  <si>
    <t>PRECIO UNITARIO S/ITBIS</t>
  </si>
  <si>
    <t>SUB-TOTAL
RD$ S/ITBIS</t>
  </si>
  <si>
    <t>ITBIS</t>
  </si>
  <si>
    <t>TOTAL         RD$</t>
  </si>
  <si>
    <t>Dirección Técnica</t>
  </si>
  <si>
    <t>Seguros y Fianzas</t>
  </si>
  <si>
    <t>Gastos Administrativos</t>
  </si>
  <si>
    <t>Transporte</t>
  </si>
  <si>
    <t>TOTAL GENERAL</t>
  </si>
  <si>
    <t>SUBTOTAL GENERAL COSTOS DIRECTOS</t>
  </si>
  <si>
    <t>COSTOS INDIRECTOS</t>
  </si>
  <si>
    <t>-</t>
  </si>
  <si>
    <t>Codia</t>
  </si>
  <si>
    <t>SUBTOTAL COSTOS INDIRECTOS</t>
  </si>
  <si>
    <t>MANO DE OBRA</t>
  </si>
  <si>
    <t>NOTA: Si algunos de los equipos es de una marca diferente, deben especificarlo.</t>
  </si>
  <si>
    <t>SUB TOTAL MATERIALES</t>
  </si>
  <si>
    <t>SUB TOTAL I</t>
  </si>
  <si>
    <t>2.-</t>
  </si>
  <si>
    <t>COSTOS MANO DE OBRA</t>
  </si>
  <si>
    <t>SUBTOTAL GENERAL</t>
  </si>
  <si>
    <t>EQUIPOS</t>
  </si>
  <si>
    <t>TUBERIAS DE COBRE</t>
  </si>
  <si>
    <t>3.-</t>
  </si>
  <si>
    <t>Trabajos Civiles</t>
  </si>
  <si>
    <t xml:space="preserve">MANO DE OBRA </t>
  </si>
  <si>
    <t>TRABAJOS CIVILES</t>
  </si>
  <si>
    <t>SUB-TOTAL MATERIALES</t>
  </si>
  <si>
    <t>Suministro e Instalación</t>
  </si>
  <si>
    <t>TOTAL III</t>
  </si>
  <si>
    <t>Cubierta para intemperie. Incluir malla contra insectos.</t>
  </si>
  <si>
    <t>ITEM</t>
  </si>
  <si>
    <t>PARTIDA</t>
  </si>
  <si>
    <t>VALOR</t>
  </si>
  <si>
    <t>NOTA: El contratista Mecánico es responsable de la entrega de los planos As-Built</t>
  </si>
  <si>
    <t>Tubos de cobre de 1/4''Ø</t>
  </si>
  <si>
    <t>PIES</t>
  </si>
  <si>
    <t xml:space="preserve">Tubos de Cobre de 3/8''Ø </t>
  </si>
  <si>
    <t xml:space="preserve">Tubos de cobre de 1/2''Ø </t>
  </si>
  <si>
    <t xml:space="preserve">Tubos de Cobre de 5/8''Ø </t>
  </si>
  <si>
    <t>Aislamiento para Tuberia de cobre de 1/4''Ø</t>
  </si>
  <si>
    <t>Similar a Armaflex.</t>
  </si>
  <si>
    <t>Aislamiento para Tuberia de Cobre de 3/8''Ø</t>
  </si>
  <si>
    <t>Aislamiento para Tuberia de cobre de 1/2''Ø</t>
  </si>
  <si>
    <t>Aislamiento para Tuberia de cobre de 5/8''Ø</t>
  </si>
  <si>
    <t>Accesorios de cobre, acetileno, oxigeno, nitrogeno, soldadura de plata, fundente, estano, expansiones hilti, barras roscadas, tuercas, arandelas, angulares de hierro, soporteria, pintura, etc.</t>
  </si>
  <si>
    <t>Refrigerante R410.</t>
  </si>
  <si>
    <t>SUB-TOTAL IV</t>
  </si>
  <si>
    <t>TOTAL II</t>
  </si>
  <si>
    <t>TOTAL                               RD$</t>
  </si>
  <si>
    <t>2.0-</t>
  </si>
  <si>
    <t>VOLUMETRíA INSTALACIONES MECÁNICAS                                                                                                                             "NAVE VALLEJUELOS"</t>
  </si>
  <si>
    <t>NAVE VALLEJUELOS</t>
  </si>
  <si>
    <t>VOLUMETRÍA INSTALACIONES MECÁNICAS</t>
  </si>
  <si>
    <r>
      <t>Aire Acondicionado tipo split</t>
    </r>
    <r>
      <rPr>
        <b/>
        <sz val="12"/>
        <rFont val="Futura Lt BT"/>
      </rPr>
      <t xml:space="preserve"> </t>
    </r>
    <r>
      <rPr>
        <sz val="12"/>
        <rFont val="Futura Lt BT"/>
        <family val="2"/>
      </rPr>
      <t>de 18,000 BTU/h (1.5 toneladas de refrigeración), para condensadores (UC-10) y e</t>
    </r>
    <r>
      <rPr>
        <sz val="12"/>
        <rFont val="Futura Lt BT"/>
      </rPr>
      <t xml:space="preserve">vaporadores (UE-10) </t>
    </r>
    <r>
      <rPr>
        <b/>
        <sz val="12"/>
        <rFont val="Futura Lt BT"/>
      </rPr>
      <t>.</t>
    </r>
    <r>
      <rPr>
        <sz val="12"/>
        <rFont val="Futura Lt BT"/>
        <family val="2"/>
      </rPr>
      <t xml:space="preserve"> Tecnologia Inverter. Unidad Certificada por ARI. Alta Eficiencia. Especificaciones</t>
    </r>
    <r>
      <rPr>
        <sz val="12"/>
        <rFont val="Futura Lt BT"/>
      </rPr>
      <t xml:space="preserve"> segun planos</t>
    </r>
    <r>
      <rPr>
        <b/>
        <sz val="12"/>
        <rFont val="Futura Lt BT"/>
        <family val="2"/>
      </rPr>
      <t xml:space="preserve">. </t>
    </r>
  </si>
  <si>
    <r>
      <t>Aire Acondicionado tipo split</t>
    </r>
    <r>
      <rPr>
        <b/>
        <sz val="12"/>
        <rFont val="Futura Lt BT"/>
      </rPr>
      <t xml:space="preserve"> </t>
    </r>
    <r>
      <rPr>
        <sz val="12"/>
        <rFont val="Futura Lt BT"/>
        <family val="2"/>
      </rPr>
      <t>de 12,000 BTU/h (1 tonelada de refrigeración), para condensadores (UC-1, UC-2, UC-4, UC-5, UC-6, UC-7, UC-8, UC-9, UC-11) y e</t>
    </r>
    <r>
      <rPr>
        <sz val="12"/>
        <rFont val="Futura Lt BT"/>
      </rPr>
      <t xml:space="preserve">vaporadores (UE-1, UE-2, UE-4, UE-5, UE-6, UE-7, UE-8, UE-9, UE-11) </t>
    </r>
    <r>
      <rPr>
        <b/>
        <sz val="12"/>
        <rFont val="Futura Lt BT"/>
      </rPr>
      <t>.</t>
    </r>
    <r>
      <rPr>
        <sz val="12"/>
        <rFont val="Futura Lt BT"/>
        <family val="2"/>
      </rPr>
      <t xml:space="preserve"> Tecnologia Inverter. Unidad Certificada por ARI. Alta Eficiencia. Especificaciones</t>
    </r>
    <r>
      <rPr>
        <sz val="12"/>
        <rFont val="Futura Lt BT"/>
      </rPr>
      <t xml:space="preserve"> segun planos</t>
    </r>
    <r>
      <rPr>
        <b/>
        <sz val="12"/>
        <rFont val="Futura Lt BT"/>
        <family val="2"/>
      </rPr>
      <t xml:space="preserve">. </t>
    </r>
  </si>
  <si>
    <r>
      <t>Aire Acondicionado tipo split</t>
    </r>
    <r>
      <rPr>
        <b/>
        <sz val="12"/>
        <rFont val="Futura Lt BT"/>
      </rPr>
      <t xml:space="preserve"> </t>
    </r>
    <r>
      <rPr>
        <sz val="12"/>
        <rFont val="Futura Lt BT"/>
        <family val="2"/>
      </rPr>
      <t>de 24,000 BTU/h (2 toneladas de refrigeración), para condensadores (UC-3, UC-12) y e</t>
    </r>
    <r>
      <rPr>
        <sz val="12"/>
        <rFont val="Futura Lt BT"/>
      </rPr>
      <t>vaporadores (UE-3, UE-12)</t>
    </r>
    <r>
      <rPr>
        <b/>
        <sz val="12"/>
        <rFont val="Futura Lt BT"/>
      </rPr>
      <t>.</t>
    </r>
    <r>
      <rPr>
        <sz val="12"/>
        <rFont val="Futura Lt BT"/>
        <family val="2"/>
      </rPr>
      <t xml:space="preserve"> Tecnologia Inverter. Unidad Certificada por ARI. Alta Eficiencia. Especificaciones</t>
    </r>
    <r>
      <rPr>
        <sz val="12"/>
        <rFont val="Futura Lt BT"/>
      </rPr>
      <t xml:space="preserve"> segun planos</t>
    </r>
    <r>
      <rPr>
        <b/>
        <sz val="12"/>
        <rFont val="Futura Lt BT"/>
        <family val="2"/>
      </rPr>
      <t xml:space="preserve">. </t>
    </r>
  </si>
  <si>
    <r>
      <t xml:space="preserve">Extractor de Aire (EX-1, EX-13, EX-14, EX-15, EX-16), </t>
    </r>
    <r>
      <rPr>
        <b/>
        <sz val="12"/>
        <rFont val="Futura Lt BT"/>
      </rPr>
      <t>GREENHECK SBE-1H-20</t>
    </r>
    <r>
      <rPr>
        <sz val="12"/>
        <rFont val="Futura Lt BT"/>
        <family val="2"/>
      </rPr>
      <t>, de instalacion en pared. Especificaciones según planos</t>
    </r>
  </si>
  <si>
    <r>
      <t xml:space="preserve">Extractor de Aire (EX-6, EX-7), </t>
    </r>
    <r>
      <rPr>
        <b/>
        <sz val="12"/>
        <rFont val="Futura Lt BT"/>
      </rPr>
      <t xml:space="preserve"> GREENHECK SP-A700</t>
    </r>
    <r>
      <rPr>
        <sz val="12"/>
        <rFont val="Futura Lt BT"/>
        <family val="2"/>
      </rPr>
      <t>, de instalacion en plafon. Especificaciones según planos</t>
    </r>
  </si>
  <si>
    <r>
      <t xml:space="preserve">Extractor de Aire (EX-9, EX-10), </t>
    </r>
    <r>
      <rPr>
        <b/>
        <sz val="12"/>
        <rFont val="Futura Lt BT"/>
      </rPr>
      <t>GREENHECK SE1-10-424</t>
    </r>
    <r>
      <rPr>
        <sz val="12"/>
        <rFont val="Futura Lt BT"/>
        <family val="2"/>
      </rPr>
      <t>, de instalacion en pared. Especificaciones según planos</t>
    </r>
  </si>
  <si>
    <r>
      <t xml:space="preserve">Extractor de Aire (EX-8), </t>
    </r>
    <r>
      <rPr>
        <b/>
        <sz val="12"/>
        <rFont val="Futura Lt BT"/>
      </rPr>
      <t xml:space="preserve"> GREENHECK SP-200</t>
    </r>
    <r>
      <rPr>
        <sz val="12"/>
        <rFont val="Futura Lt BT"/>
        <family val="2"/>
      </rPr>
      <t>, de instalacion en plafon. Especificaciones según planos</t>
    </r>
  </si>
  <si>
    <r>
      <t xml:space="preserve">Extractor de Aire (EX-11, EX-12, EX-17, EX-18), </t>
    </r>
    <r>
      <rPr>
        <b/>
        <sz val="12"/>
        <rFont val="Futura Lt BT"/>
      </rPr>
      <t>GREENHECK SBE-1L-20</t>
    </r>
    <r>
      <rPr>
        <sz val="12"/>
        <rFont val="Futura Lt BT"/>
        <family val="2"/>
      </rPr>
      <t>, de instalacion en pared. Especificaciones según planos</t>
    </r>
  </si>
  <si>
    <t xml:space="preserve">Tubos PVC SDR-40 de 4''Ø x 19' para extraccion de los baños. </t>
  </si>
  <si>
    <t>TUBOS DE REFRIGERACIÓN Y ACCESORIOS AIRE ACONDICIONADO</t>
  </si>
  <si>
    <t>Base para todos los equipos en interior. Colgados, con barras roscadas y bases en angulares de hierro. Se debe incluir pintura antioxidante.</t>
  </si>
  <si>
    <t>Base de concreto para unidades condensadoras en techo,</t>
  </si>
  <si>
    <t>Pasantes necesarios, deben ser coordinados con contratista civil.</t>
  </si>
  <si>
    <t>Huecos y previsiones, deben ser coordinados con contratista civil.</t>
  </si>
  <si>
    <t>Base de metal tipo palometas para unidades condensadoras.</t>
  </si>
  <si>
    <t>Soportes para extractores.</t>
  </si>
  <si>
    <t>Soportes para tubos PVC de extracción de aire.</t>
  </si>
  <si>
    <t>Tubería PVC para drenaje de equipos de aire acondicionado.</t>
  </si>
  <si>
    <r>
      <t xml:space="preserve">Louver de suministro de aire de dimensiones 42'' x 96'' similar a </t>
    </r>
    <r>
      <rPr>
        <b/>
        <sz val="12"/>
        <rFont val="Futura Lt BT"/>
      </rPr>
      <t>Ruskin,</t>
    </r>
  </si>
  <si>
    <t>Tubería EMT y cables de goma para control de equipos de aire acondicionado.</t>
  </si>
  <si>
    <r>
      <t xml:space="preserve">Extractor de Aire (EX-2, EX-3, EX-4, EX-5), </t>
    </r>
    <r>
      <rPr>
        <b/>
        <sz val="12"/>
        <rFont val="Futura Lt BT"/>
      </rPr>
      <t>GREENHECK SBE-2L-42</t>
    </r>
    <r>
      <rPr>
        <sz val="12"/>
        <rFont val="Futura Lt BT"/>
        <family val="2"/>
      </rPr>
      <t>, de instalacion en pared. Especificaciones según planos</t>
    </r>
  </si>
  <si>
    <t>NAVE VALLEJUELO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</si>
</sst>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[$€]* #,##0.00_);_([$€]* \(#,##0.00\);_([$€]* &quot;-&quot;??_);_(@_)"/>
    <numFmt numFmtId="168" formatCode="_([$RD$-1C0A]* #,##0.00_);_([$RD$-1C0A]* \(#,##0.00\);_([$RD$-1C0A]* &quot;-&quot;??_);_(@_)"/>
    <numFmt numFmtId="169" formatCode="_-[$RD$-1C0A]* #,##0.00_ ;_-[$RD$-1C0A]* \-#,##0.00\ ;_-[$RD$-1C0A]* &quot;-&quot;??_ ;_-@_ "/>
    <numFmt numFmtId="170" formatCode="0.00_)"/>
    <numFmt numFmtId="171" formatCode="0&quot;.-&quot;"/>
    <numFmt numFmtId="172" formatCode="_(* #,##0.00%_);_(* \(#,##0.00%\);_(* &quot;-&quot;??_);_(@_)"/>
    <numFmt numFmtId="173" formatCode="_-* #,##0.00_-;\-* #,##0.00_-;_-* \-??_-;_-@_-"/>
    <numFmt numFmtId="174" formatCode="0.00&quot;.-&quot;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"/>
      <family val="2"/>
    </font>
    <font>
      <sz val="12"/>
      <name val="Futura Lt BT"/>
      <family val="2"/>
    </font>
    <font>
      <b/>
      <sz val="12"/>
      <name val="Futura Lt BT"/>
      <family val="2"/>
    </font>
    <font>
      <sz val="10"/>
      <name val="Futura Lt BT"/>
    </font>
    <font>
      <sz val="13"/>
      <name val="Arial"/>
      <family val="2"/>
    </font>
    <font>
      <b/>
      <sz val="12"/>
      <name val="Futura Lt BT"/>
    </font>
    <font>
      <sz val="12"/>
      <name val="Calibri"/>
      <family val="2"/>
    </font>
    <font>
      <b/>
      <sz val="18"/>
      <name val="Futura Lt BT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ＭＳ Ｐゴシック"/>
      <family val="3"/>
      <charset val="128"/>
    </font>
    <font>
      <sz val="10"/>
      <name val="Futura Lt BT"/>
      <family val="2"/>
    </font>
    <font>
      <sz val="12"/>
      <name val="Futura Lt BT"/>
    </font>
    <font>
      <sz val="11"/>
      <name val="Arial"/>
      <family val="2"/>
    </font>
    <font>
      <b/>
      <sz val="12"/>
      <name val="Calibri"/>
      <family val="2"/>
      <scheme val="minor"/>
    </font>
    <font>
      <sz val="11"/>
      <name val="Futura Lt BT"/>
      <family val="2"/>
    </font>
    <font>
      <b/>
      <sz val="16"/>
      <name val="Futura Lt BT"/>
      <family val="2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20" fillId="7" borderId="0" applyNumberFormat="0" applyBorder="0" applyAlignment="0" applyProtection="0"/>
    <xf numFmtId="0" fontId="17" fillId="9" borderId="1" applyNumberFormat="0" applyAlignment="0" applyProtection="0"/>
    <xf numFmtId="0" fontId="18" fillId="21" borderId="2" applyNumberFormat="0" applyAlignment="0" applyProtection="0"/>
    <xf numFmtId="0" fontId="22" fillId="0" borderId="3" applyNumberFormat="0" applyFill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21" fillId="2" borderId="1" applyNumberFormat="0" applyAlignment="0" applyProtection="0"/>
    <xf numFmtId="167" fontId="5" fillId="0" borderId="0" applyFont="0" applyFill="0" applyBorder="0" applyAlignment="0" applyProtection="0"/>
    <xf numFmtId="0" fontId="16" fillId="6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4" fillId="3" borderId="5" applyNumberFormat="0" applyFont="0" applyAlignment="0" applyProtection="0"/>
    <xf numFmtId="9" fontId="5" fillId="0" borderId="0" applyFont="0" applyFill="0" applyBorder="0" applyAlignment="0" applyProtection="0"/>
    <xf numFmtId="0" fontId="23" fillId="9" borderId="6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4" applyNumberFormat="0" applyFill="0" applyAlignment="0" applyProtection="0"/>
    <xf numFmtId="0" fontId="31" fillId="0" borderId="8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3" fontId="5" fillId="0" borderId="0" applyFill="0" applyBorder="0" applyAlignment="0" applyProtection="0"/>
    <xf numFmtId="164" fontId="2" fillId="0" borderId="0" applyFont="0" applyFill="0" applyBorder="0" applyAlignment="0" applyProtection="0"/>
    <xf numFmtId="0" fontId="35" fillId="0" borderId="0"/>
    <xf numFmtId="173" fontId="5" fillId="0" borderId="0" applyFill="0" applyBorder="0" applyAlignment="0" applyProtection="0"/>
    <xf numFmtId="0" fontId="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170" fontId="7" fillId="0" borderId="0" xfId="0" applyNumberFormat="1" applyFont="1" applyBorder="1" applyAlignment="1" applyProtection="1">
      <alignment horizontal="right"/>
    </xf>
    <xf numFmtId="40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Border="1" applyAlignment="1" applyProtection="1">
      <alignment horizontal="center"/>
    </xf>
    <xf numFmtId="168" fontId="7" fillId="0" borderId="0" xfId="0" applyNumberFormat="1" applyFont="1" applyBorder="1" applyProtection="1"/>
    <xf numFmtId="169" fontId="7" fillId="0" borderId="0" xfId="0" applyNumberFormat="1" applyFont="1" applyBorder="1" applyProtection="1"/>
    <xf numFmtId="0" fontId="9" fillId="0" borderId="0" xfId="0" applyFont="1" applyBorder="1" applyProtection="1"/>
    <xf numFmtId="168" fontId="7" fillId="0" borderId="0" xfId="0" applyNumberFormat="1" applyFont="1" applyFill="1" applyBorder="1" applyProtection="1"/>
    <xf numFmtId="169" fontId="7" fillId="0" borderId="0" xfId="0" applyNumberFormat="1" applyFont="1" applyFill="1" applyBorder="1" applyProtection="1"/>
    <xf numFmtId="168" fontId="7" fillId="23" borderId="0" xfId="0" applyNumberFormat="1" applyFont="1" applyFill="1" applyBorder="1" applyProtection="1">
      <protection locked="0"/>
    </xf>
    <xf numFmtId="168" fontId="0" fillId="0" borderId="0" xfId="0" applyNumberFormat="1" applyBorder="1" applyProtection="1"/>
    <xf numFmtId="0" fontId="10" fillId="0" borderId="0" xfId="0" applyFont="1" applyBorder="1" applyProtection="1"/>
    <xf numFmtId="0" fontId="0" fillId="0" borderId="0" xfId="0" applyBorder="1" applyProtection="1"/>
    <xf numFmtId="168" fontId="11" fillId="0" borderId="0" xfId="0" applyNumberFormat="1" applyFont="1" applyFill="1" applyBorder="1" applyProtection="1"/>
    <xf numFmtId="0" fontId="0" fillId="0" borderId="0" xfId="0" applyBorder="1" applyAlignment="1" applyProtection="1">
      <alignment wrapText="1"/>
    </xf>
    <xf numFmtId="170" fontId="7" fillId="0" borderId="0" xfId="0" quotePrefix="1" applyNumberFormat="1" applyFont="1" applyBorder="1" applyAlignment="1" applyProtection="1">
      <alignment horizontal="left" wrapText="1"/>
    </xf>
    <xf numFmtId="170" fontId="11" fillId="0" borderId="0" xfId="0" applyNumberFormat="1" applyFont="1" applyBorder="1" applyAlignment="1" applyProtection="1">
      <alignment horizontal="left" wrapText="1"/>
    </xf>
    <xf numFmtId="170" fontId="7" fillId="0" borderId="0" xfId="0" applyNumberFormat="1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8" fillId="0" borderId="0" xfId="0" applyFont="1" applyAlignment="1" applyProtection="1">
      <alignment horizontal="center"/>
    </xf>
    <xf numFmtId="0" fontId="28" fillId="0" borderId="0" xfId="0" applyFont="1" applyProtection="1"/>
    <xf numFmtId="0" fontId="29" fillId="0" borderId="0" xfId="0" applyFont="1" applyProtection="1"/>
    <xf numFmtId="168" fontId="29" fillId="0" borderId="0" xfId="0" applyNumberFormat="1" applyFont="1" applyAlignment="1" applyProtection="1"/>
    <xf numFmtId="0" fontId="26" fillId="0" borderId="14" xfId="0" applyFont="1" applyBorder="1" applyAlignment="1" applyProtection="1">
      <alignment vertical="center"/>
    </xf>
    <xf numFmtId="0" fontId="28" fillId="0" borderId="15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168" fontId="28" fillId="0" borderId="16" xfId="0" applyNumberFormat="1" applyFont="1" applyBorder="1" applyAlignment="1" applyProtection="1">
      <alignment vertical="center"/>
    </xf>
    <xf numFmtId="0" fontId="25" fillId="0" borderId="0" xfId="0" applyFont="1" applyBorder="1" applyProtection="1"/>
    <xf numFmtId="172" fontId="25" fillId="0" borderId="0" xfId="45" applyNumberFormat="1" applyFont="1" applyAlignment="1" applyProtection="1">
      <alignment horizontal="center"/>
    </xf>
    <xf numFmtId="168" fontId="26" fillId="0" borderId="0" xfId="0" applyNumberFormat="1" applyFont="1" applyProtection="1"/>
    <xf numFmtId="168" fontId="28" fillId="0" borderId="0" xfId="0" applyNumberFormat="1" applyFont="1" applyProtection="1"/>
    <xf numFmtId="0" fontId="25" fillId="0" borderId="0" xfId="0" applyFont="1" applyAlignment="1" applyProtection="1">
      <alignment vertical="center" wrapText="1"/>
    </xf>
    <xf numFmtId="168" fontId="28" fillId="0" borderId="0" xfId="0" applyNumberFormat="1" applyFont="1" applyBorder="1" applyAlignment="1" applyProtection="1">
      <alignment vertical="center"/>
    </xf>
    <xf numFmtId="0" fontId="14" fillId="0" borderId="0" xfId="0" applyFont="1" applyBorder="1" applyProtection="1"/>
    <xf numFmtId="168" fontId="7" fillId="24" borderId="0" xfId="0" applyNumberFormat="1" applyFont="1" applyFill="1" applyBorder="1" applyProtection="1">
      <protection locked="0"/>
    </xf>
    <xf numFmtId="174" fontId="7" fillId="0" borderId="0" xfId="0" applyNumberFormat="1" applyFont="1" applyFill="1" applyBorder="1" applyAlignment="1" applyProtection="1">
      <alignment horizontal="right"/>
    </xf>
    <xf numFmtId="174" fontId="7" fillId="0" borderId="0" xfId="0" applyNumberFormat="1" applyFont="1" applyFill="1" applyBorder="1" applyAlignment="1" applyProtection="1">
      <alignment horizontal="right" vertical="top"/>
    </xf>
    <xf numFmtId="3" fontId="7" fillId="24" borderId="0" xfId="0" applyNumberFormat="1" applyFont="1" applyFill="1" applyBorder="1" applyAlignment="1" applyProtection="1">
      <alignment horizontal="center"/>
    </xf>
    <xf numFmtId="170" fontId="11" fillId="0" borderId="0" xfId="0" applyNumberFormat="1" applyFont="1" applyBorder="1" applyAlignment="1" applyProtection="1">
      <alignment horizontal="right"/>
    </xf>
    <xf numFmtId="170" fontId="11" fillId="0" borderId="0" xfId="0" applyNumberFormat="1" applyFont="1" applyBorder="1" applyAlignment="1" applyProtection="1">
      <alignment horizontal="right" wrapText="1"/>
    </xf>
    <xf numFmtId="0" fontId="5" fillId="0" borderId="0" xfId="0" applyFont="1"/>
    <xf numFmtId="0" fontId="26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vertical="top" wrapText="1"/>
    </xf>
    <xf numFmtId="0" fontId="5" fillId="0" borderId="0" xfId="40"/>
    <xf numFmtId="40" fontId="8" fillId="25" borderId="10" xfId="40" applyNumberFormat="1" applyFont="1" applyFill="1" applyBorder="1" applyAlignment="1" applyProtection="1">
      <alignment horizontal="center" vertical="center" wrapText="1"/>
    </xf>
    <xf numFmtId="170" fontId="7" fillId="24" borderId="0" xfId="40" applyNumberFormat="1" applyFont="1" applyFill="1" applyBorder="1" applyAlignment="1" applyProtection="1">
      <alignment horizontal="right"/>
    </xf>
    <xf numFmtId="170" fontId="7" fillId="24" borderId="0" xfId="40" quotePrefix="1" applyNumberFormat="1" applyFont="1" applyFill="1" applyBorder="1" applyAlignment="1" applyProtection="1">
      <alignment horizontal="left" wrapText="1"/>
    </xf>
    <xf numFmtId="40" fontId="8" fillId="24" borderId="0" xfId="40" applyNumberFormat="1" applyFont="1" applyFill="1" applyBorder="1" applyAlignment="1" applyProtection="1">
      <alignment horizontal="center" vertical="center"/>
    </xf>
    <xf numFmtId="170" fontId="7" fillId="24" borderId="0" xfId="40" applyNumberFormat="1" applyFont="1" applyFill="1" applyBorder="1" applyAlignment="1" applyProtection="1">
      <alignment horizontal="center"/>
    </xf>
    <xf numFmtId="168" fontId="7" fillId="24" borderId="0" xfId="40" applyNumberFormat="1" applyFont="1" applyFill="1" applyBorder="1" applyProtection="1"/>
    <xf numFmtId="169" fontId="7" fillId="24" borderId="0" xfId="40" applyNumberFormat="1" applyFont="1" applyFill="1" applyBorder="1" applyProtection="1"/>
    <xf numFmtId="0" fontId="36" fillId="24" borderId="0" xfId="40" applyFont="1" applyFill="1" applyBorder="1" applyProtection="1"/>
    <xf numFmtId="40" fontId="8" fillId="0" borderId="0" xfId="40" applyNumberFormat="1" applyFont="1" applyFill="1" applyBorder="1" applyAlignment="1" applyProtection="1">
      <alignment horizontal="center" vertical="center"/>
    </xf>
    <xf numFmtId="170" fontId="8" fillId="24" borderId="0" xfId="40" applyNumberFormat="1" applyFont="1" applyFill="1" applyBorder="1" applyAlignment="1" applyProtection="1">
      <alignment horizontal="left" wrapText="1"/>
    </xf>
    <xf numFmtId="0" fontId="5" fillId="24" borderId="0" xfId="40" applyFill="1"/>
    <xf numFmtId="170" fontId="7" fillId="24" borderId="0" xfId="40" applyNumberFormat="1" applyFont="1" applyFill="1" applyBorder="1" applyAlignment="1" applyProtection="1">
      <alignment wrapText="1"/>
    </xf>
    <xf numFmtId="168" fontId="7" fillId="23" borderId="0" xfId="40" applyNumberFormat="1" applyFont="1" applyFill="1" applyBorder="1" applyProtection="1">
      <protection locked="0"/>
    </xf>
    <xf numFmtId="170" fontId="7" fillId="0" borderId="0" xfId="40" applyNumberFormat="1" applyFont="1" applyFill="1" applyBorder="1" applyAlignment="1" applyProtection="1">
      <alignment horizontal="center"/>
    </xf>
    <xf numFmtId="168" fontId="7" fillId="0" borderId="0" xfId="40" applyNumberFormat="1" applyFont="1" applyFill="1" applyBorder="1" applyProtection="1"/>
    <xf numFmtId="0" fontId="12" fillId="24" borderId="0" xfId="40" applyFont="1" applyFill="1" applyAlignment="1">
      <alignment horizontal="center" vertical="center" wrapText="1"/>
    </xf>
    <xf numFmtId="170" fontId="7" fillId="24" borderId="0" xfId="40" applyNumberFormat="1" applyFont="1" applyFill="1" applyBorder="1" applyAlignment="1" applyProtection="1">
      <alignment horizontal="left"/>
    </xf>
    <xf numFmtId="168" fontId="7" fillId="24" borderId="0" xfId="40" applyNumberFormat="1" applyFont="1" applyFill="1" applyBorder="1" applyProtection="1">
      <protection locked="0"/>
    </xf>
    <xf numFmtId="0" fontId="12" fillId="24" borderId="0" xfId="40" applyFont="1" applyFill="1" applyAlignment="1">
      <alignment horizontal="right" vertical="center" wrapText="1"/>
    </xf>
    <xf numFmtId="168" fontId="7" fillId="26" borderId="0" xfId="40" applyNumberFormat="1" applyFont="1" applyFill="1" applyBorder="1" applyProtection="1">
      <protection locked="0"/>
    </xf>
    <xf numFmtId="0" fontId="5" fillId="24" borderId="0" xfId="40" applyFill="1" applyBorder="1"/>
    <xf numFmtId="170" fontId="8" fillId="0" borderId="0" xfId="40" applyNumberFormat="1" applyFont="1" applyBorder="1" applyAlignment="1" applyProtection="1"/>
    <xf numFmtId="168" fontId="8" fillId="24" borderId="0" xfId="40" applyNumberFormat="1" applyFont="1" applyFill="1" applyBorder="1" applyProtection="1"/>
    <xf numFmtId="170" fontId="8" fillId="0" borderId="0" xfId="40" applyNumberFormat="1" applyFont="1" applyBorder="1" applyAlignment="1" applyProtection="1">
      <alignment horizontal="right"/>
    </xf>
    <xf numFmtId="171" fontId="7" fillId="24" borderId="0" xfId="40" applyNumberFormat="1" applyFont="1" applyFill="1" applyBorder="1" applyAlignment="1" applyProtection="1">
      <alignment horizontal="right"/>
    </xf>
    <xf numFmtId="49" fontId="7" fillId="24" borderId="0" xfId="40" applyNumberFormat="1" applyFont="1" applyFill="1" applyBorder="1" applyAlignment="1" applyProtection="1">
      <alignment wrapText="1"/>
    </xf>
    <xf numFmtId="170" fontId="7" fillId="0" borderId="0" xfId="40" applyNumberFormat="1" applyFont="1" applyFill="1" applyBorder="1" applyAlignment="1" applyProtection="1">
      <alignment horizontal="right"/>
    </xf>
    <xf numFmtId="170" fontId="8" fillId="0" borderId="0" xfId="40" applyNumberFormat="1" applyFont="1" applyFill="1" applyBorder="1" applyAlignment="1" applyProtection="1">
      <alignment horizontal="left" wrapText="1"/>
    </xf>
    <xf numFmtId="0" fontId="5" fillId="0" borderId="0" xfId="40" applyFill="1" applyBorder="1"/>
    <xf numFmtId="170" fontId="7" fillId="0" borderId="0" xfId="40" applyNumberFormat="1" applyFont="1" applyFill="1" applyBorder="1" applyAlignment="1" applyProtection="1">
      <alignment wrapText="1"/>
    </xf>
    <xf numFmtId="168" fontId="7" fillId="0" borderId="0" xfId="40" applyNumberFormat="1" applyFont="1" applyFill="1" applyBorder="1" applyProtection="1">
      <protection locked="0"/>
    </xf>
    <xf numFmtId="169" fontId="7" fillId="0" borderId="0" xfId="40" applyNumberFormat="1" applyFont="1" applyFill="1" applyBorder="1" applyProtection="1"/>
    <xf numFmtId="168" fontId="8" fillId="0" borderId="0" xfId="40" applyNumberFormat="1" applyFont="1" applyFill="1" applyBorder="1" applyProtection="1"/>
    <xf numFmtId="170" fontId="8" fillId="0" borderId="0" xfId="40" applyNumberFormat="1" applyFont="1" applyFill="1" applyBorder="1" applyAlignment="1" applyProtection="1">
      <alignment horizontal="right"/>
    </xf>
    <xf numFmtId="0" fontId="36" fillId="0" borderId="0" xfId="40" applyFont="1" applyFill="1" applyBorder="1" applyProtection="1"/>
    <xf numFmtId="171" fontId="7" fillId="0" borderId="0" xfId="40" applyNumberFormat="1" applyFont="1" applyFill="1" applyBorder="1" applyAlignment="1" applyProtection="1">
      <alignment horizontal="right"/>
    </xf>
    <xf numFmtId="0" fontId="38" fillId="0" borderId="0" xfId="40" applyFont="1"/>
    <xf numFmtId="0" fontId="5" fillId="0" borderId="0" xfId="40" applyFill="1" applyBorder="1" applyAlignment="1" applyProtection="1">
      <alignment wrapText="1"/>
    </xf>
    <xf numFmtId="0" fontId="5" fillId="0" borderId="0" xfId="40" applyFill="1"/>
    <xf numFmtId="170" fontId="7" fillId="0" borderId="0" xfId="40" applyNumberFormat="1" applyFont="1" applyFill="1" applyBorder="1" applyProtection="1"/>
    <xf numFmtId="170" fontId="7" fillId="0" borderId="0" xfId="40" applyNumberFormat="1" applyFont="1" applyFill="1" applyBorder="1" applyAlignment="1" applyProtection="1">
      <alignment horizontal="left"/>
    </xf>
    <xf numFmtId="0" fontId="5" fillId="0" borderId="0" xfId="40" applyFill="1" applyBorder="1" applyProtection="1"/>
    <xf numFmtId="0" fontId="10" fillId="0" borderId="0" xfId="40" applyFont="1" applyFill="1" applyBorder="1" applyProtection="1"/>
    <xf numFmtId="168" fontId="5" fillId="0" borderId="0" xfId="40" applyNumberFormat="1" applyFill="1" applyBorder="1" applyProtection="1"/>
    <xf numFmtId="168" fontId="5" fillId="0" borderId="0" xfId="40" applyNumberFormat="1" applyBorder="1" applyProtection="1"/>
    <xf numFmtId="0" fontId="10" fillId="0" borderId="0" xfId="40" applyFont="1" applyBorder="1" applyProtection="1"/>
    <xf numFmtId="0" fontId="10" fillId="0" borderId="0" xfId="40" applyFont="1" applyBorder="1" applyAlignment="1" applyProtection="1">
      <alignment wrapText="1"/>
    </xf>
    <xf numFmtId="0" fontId="5" fillId="0" borderId="0" xfId="40" applyBorder="1" applyProtection="1"/>
    <xf numFmtId="0" fontId="5" fillId="0" borderId="0" xfId="40" applyBorder="1" applyAlignment="1" applyProtection="1">
      <alignment wrapText="1"/>
    </xf>
    <xf numFmtId="170" fontId="8" fillId="0" borderId="0" xfId="40" applyNumberFormat="1" applyFont="1" applyBorder="1" applyAlignment="1" applyProtection="1">
      <alignment horizontal="right"/>
    </xf>
    <xf numFmtId="0" fontId="8" fillId="27" borderId="9" xfId="0" applyFont="1" applyFill="1" applyBorder="1" applyAlignment="1" applyProtection="1">
      <alignment horizontal="center" vertical="center" wrapText="1"/>
    </xf>
    <xf numFmtId="0" fontId="8" fillId="27" borderId="10" xfId="0" applyFont="1" applyFill="1" applyBorder="1" applyAlignment="1" applyProtection="1">
      <alignment horizontal="center" vertical="center" wrapText="1"/>
    </xf>
    <xf numFmtId="0" fontId="8" fillId="27" borderId="11" xfId="0" applyFont="1" applyFill="1" applyBorder="1" applyAlignment="1" applyProtection="1">
      <alignment horizontal="center" vertical="center" wrapText="1"/>
    </xf>
    <xf numFmtId="0" fontId="39" fillId="27" borderId="9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168" fontId="14" fillId="0" borderId="0" xfId="0" applyNumberFormat="1" applyFont="1" applyBorder="1" applyAlignment="1" applyProtection="1">
      <alignment vertical="center"/>
    </xf>
    <xf numFmtId="0" fontId="0" fillId="0" borderId="0" xfId="0" applyProtection="1"/>
    <xf numFmtId="170" fontId="7" fillId="0" borderId="0" xfId="40" applyNumberFormat="1" applyFont="1" applyBorder="1" applyAlignment="1" applyProtection="1">
      <alignment horizontal="right"/>
    </xf>
    <xf numFmtId="170" fontId="7" fillId="0" borderId="0" xfId="40" quotePrefix="1" applyNumberFormat="1" applyFont="1" applyBorder="1" applyAlignment="1" applyProtection="1">
      <alignment horizontal="left" wrapText="1"/>
    </xf>
    <xf numFmtId="170" fontId="7" fillId="0" borderId="0" xfId="40" applyNumberFormat="1" applyFont="1" applyBorder="1" applyAlignment="1" applyProtection="1">
      <alignment horizontal="center"/>
    </xf>
    <xf numFmtId="168" fontId="7" fillId="0" borderId="0" xfId="40" applyNumberFormat="1" applyFont="1" applyBorder="1" applyProtection="1"/>
    <xf numFmtId="169" fontId="7" fillId="0" borderId="0" xfId="40" applyNumberFormat="1" applyFont="1" applyBorder="1" applyProtection="1"/>
    <xf numFmtId="0" fontId="36" fillId="0" borderId="0" xfId="40" applyFont="1" applyBorder="1" applyProtection="1"/>
    <xf numFmtId="170" fontId="8" fillId="0" borderId="0" xfId="40" applyNumberFormat="1" applyFont="1" applyBorder="1" applyAlignment="1" applyProtection="1">
      <alignment horizontal="left" wrapText="1"/>
    </xf>
    <xf numFmtId="174" fontId="7" fillId="0" borderId="0" xfId="40" applyNumberFormat="1" applyFont="1" applyFill="1" applyBorder="1" applyAlignment="1" applyProtection="1">
      <alignment horizontal="right" vertical="center"/>
    </xf>
    <xf numFmtId="170" fontId="7" fillId="0" borderId="0" xfId="40" applyNumberFormat="1" applyFont="1" applyFill="1" applyBorder="1" applyAlignment="1" applyProtection="1">
      <alignment vertical="center" wrapText="1"/>
    </xf>
    <xf numFmtId="3" fontId="7" fillId="0" borderId="0" xfId="40" applyNumberFormat="1" applyFont="1" applyFill="1" applyBorder="1" applyAlignment="1" applyProtection="1">
      <alignment horizontal="center" vertical="center"/>
    </xf>
    <xf numFmtId="170" fontId="40" fillId="0" borderId="0" xfId="40" applyNumberFormat="1" applyFont="1" applyFill="1" applyBorder="1" applyAlignment="1" applyProtection="1">
      <alignment horizontal="center" vertical="center"/>
    </xf>
    <xf numFmtId="168" fontId="7" fillId="23" borderId="0" xfId="40" applyNumberFormat="1" applyFont="1" applyFill="1" applyBorder="1" applyAlignment="1" applyProtection="1">
      <alignment vertical="center"/>
      <protection locked="0"/>
    </xf>
    <xf numFmtId="169" fontId="7" fillId="0" borderId="0" xfId="40" applyNumberFormat="1" applyFont="1" applyFill="1" applyBorder="1" applyAlignment="1" applyProtection="1">
      <alignment vertical="center"/>
    </xf>
    <xf numFmtId="168" fontId="7" fillId="0" borderId="0" xfId="40" applyNumberFormat="1" applyFont="1" applyFill="1" applyBorder="1" applyAlignment="1" applyProtection="1">
      <alignment vertical="center"/>
    </xf>
    <xf numFmtId="0" fontId="5" fillId="0" borderId="0" xfId="40" applyAlignment="1">
      <alignment vertical="center"/>
    </xf>
    <xf numFmtId="170" fontId="12" fillId="0" borderId="0" xfId="40" applyNumberFormat="1" applyFont="1" applyFill="1" applyBorder="1" applyAlignment="1" applyProtection="1">
      <alignment vertical="center" wrapText="1"/>
    </xf>
    <xf numFmtId="168" fontId="7" fillId="0" borderId="0" xfId="40" applyNumberFormat="1" applyFont="1" applyFill="1" applyBorder="1" applyAlignment="1" applyProtection="1">
      <alignment vertical="center"/>
      <protection locked="0"/>
    </xf>
    <xf numFmtId="170" fontId="11" fillId="0" borderId="0" xfId="40" applyNumberFormat="1" applyFont="1" applyFill="1" applyBorder="1" applyAlignment="1" applyProtection="1">
      <alignment vertical="center" wrapText="1"/>
    </xf>
    <xf numFmtId="170" fontId="7" fillId="0" borderId="0" xfId="40" applyNumberFormat="1" applyFont="1" applyFill="1" applyBorder="1" applyAlignment="1" applyProtection="1">
      <alignment horizontal="center" vertical="center"/>
    </xf>
    <xf numFmtId="170" fontId="40" fillId="0" borderId="0" xfId="40" applyNumberFormat="1" applyFont="1" applyFill="1" applyBorder="1" applyAlignment="1" applyProtection="1">
      <alignment vertical="center" wrapText="1"/>
    </xf>
    <xf numFmtId="3" fontId="7" fillId="0" borderId="0" xfId="40" applyNumberFormat="1" applyFont="1" applyFill="1" applyBorder="1" applyAlignment="1" applyProtection="1">
      <alignment horizontal="center"/>
    </xf>
    <xf numFmtId="168" fontId="7" fillId="0" borderId="12" xfId="40" applyNumberFormat="1" applyFont="1" applyFill="1" applyBorder="1" applyProtection="1">
      <protection locked="0"/>
    </xf>
    <xf numFmtId="169" fontId="7" fillId="0" borderId="12" xfId="40" applyNumberFormat="1" applyFont="1" applyFill="1" applyBorder="1" applyProtection="1"/>
    <xf numFmtId="0" fontId="5" fillId="0" borderId="0" xfId="40" applyAlignment="1">
      <alignment horizontal="center"/>
    </xf>
    <xf numFmtId="0" fontId="7" fillId="24" borderId="0" xfId="0" applyFont="1" applyFill="1" applyAlignment="1">
      <alignment vertical="center" wrapText="1"/>
    </xf>
    <xf numFmtId="170" fontId="8" fillId="24" borderId="0" xfId="40" applyNumberFormat="1" applyFont="1" applyFill="1" applyBorder="1" applyAlignment="1" applyProtection="1">
      <alignment horizontal="right"/>
    </xf>
    <xf numFmtId="168" fontId="7" fillId="0" borderId="17" xfId="0" applyNumberFormat="1" applyFont="1" applyFill="1" applyBorder="1" applyProtection="1"/>
    <xf numFmtId="168" fontId="8" fillId="24" borderId="17" xfId="40" applyNumberFormat="1" applyFont="1" applyFill="1" applyBorder="1" applyProtection="1"/>
    <xf numFmtId="168" fontId="8" fillId="0" borderId="17" xfId="40" applyNumberFormat="1" applyFont="1" applyFill="1" applyBorder="1" applyProtection="1"/>
    <xf numFmtId="172" fontId="25" fillId="27" borderId="0" xfId="45" applyNumberFormat="1" applyFont="1" applyFill="1" applyAlignment="1" applyProtection="1">
      <alignment horizontal="center"/>
      <protection locked="0"/>
    </xf>
    <xf numFmtId="174" fontId="7" fillId="0" borderId="0" xfId="40" applyNumberFormat="1" applyFont="1" applyFill="1" applyBorder="1" applyAlignment="1" applyProtection="1">
      <alignment horizontal="right" vertical="top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9" xfId="0" applyFont="1" applyFill="1" applyBorder="1" applyAlignment="1" applyProtection="1">
      <alignment horizontal="center" vertical="center" wrapText="1"/>
    </xf>
    <xf numFmtId="0" fontId="8" fillId="27" borderId="20" xfId="0" applyFont="1" applyFill="1" applyBorder="1" applyAlignment="1" applyProtection="1">
      <alignment horizontal="center" vertical="center" wrapText="1"/>
    </xf>
    <xf numFmtId="0" fontId="7" fillId="24" borderId="0" xfId="0" applyFont="1" applyFill="1" applyAlignment="1">
      <alignment vertical="top" wrapText="1"/>
    </xf>
    <xf numFmtId="0" fontId="5" fillId="24" borderId="0" xfId="40" applyFill="1" applyBorder="1" applyProtection="1"/>
    <xf numFmtId="0" fontId="5" fillId="24" borderId="0" xfId="40" applyFill="1" applyBorder="1" applyAlignment="1" applyProtection="1">
      <alignment wrapText="1"/>
    </xf>
    <xf numFmtId="0" fontId="27" fillId="27" borderId="14" xfId="0" applyFont="1" applyFill="1" applyBorder="1" applyAlignment="1" applyProtection="1">
      <alignment horizontal="center" vertical="center" wrapText="1"/>
    </xf>
    <xf numFmtId="0" fontId="27" fillId="27" borderId="15" xfId="0" applyFont="1" applyFill="1" applyBorder="1" applyAlignment="1" applyProtection="1">
      <alignment horizontal="center" vertical="center" wrapText="1"/>
    </xf>
    <xf numFmtId="0" fontId="27" fillId="27" borderId="16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right"/>
    </xf>
    <xf numFmtId="0" fontId="28" fillId="0" borderId="15" xfId="0" applyFont="1" applyBorder="1" applyAlignment="1" applyProtection="1">
      <alignment horizontal="right" vertical="center"/>
    </xf>
    <xf numFmtId="0" fontId="39" fillId="27" borderId="14" xfId="0" applyFont="1" applyFill="1" applyBorder="1" applyAlignment="1" applyProtection="1">
      <alignment horizontal="center" vertical="center" wrapText="1"/>
    </xf>
    <xf numFmtId="0" fontId="39" fillId="27" borderId="13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 vertical="center"/>
    </xf>
    <xf numFmtId="0" fontId="41" fillId="24" borderId="0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center" vertical="center"/>
    </xf>
    <xf numFmtId="170" fontId="8" fillId="0" borderId="0" xfId="40" applyNumberFormat="1" applyFont="1" applyFill="1" applyBorder="1" applyAlignment="1" applyProtection="1">
      <alignment horizontal="center" vertical="center" wrapText="1"/>
    </xf>
    <xf numFmtId="170" fontId="8" fillId="0" borderId="0" xfId="40" applyNumberFormat="1" applyFont="1" applyBorder="1" applyAlignment="1" applyProtection="1">
      <alignment horizontal="center"/>
    </xf>
    <xf numFmtId="170" fontId="8" fillId="0" borderId="0" xfId="40" applyNumberFormat="1" applyFont="1" applyFill="1" applyBorder="1" applyAlignment="1" applyProtection="1">
      <alignment horizontal="right"/>
    </xf>
    <xf numFmtId="170" fontId="8" fillId="0" borderId="0" xfId="40" applyNumberFormat="1" applyFont="1" applyBorder="1" applyAlignment="1" applyProtection="1">
      <alignment horizontal="right"/>
    </xf>
  </cellXfs>
  <cellStyles count="245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Comma [0] 2" xfId="62" xr:uid="{00000000-0005-0000-0000-000016000000}"/>
    <cellStyle name="Comma 2" xfId="23" xr:uid="{00000000-0005-0000-0000-000017000000}"/>
    <cellStyle name="Comma 2 2" xfId="24" xr:uid="{00000000-0005-0000-0000-000018000000}"/>
    <cellStyle name="Comma 2 2 2" xfId="56" xr:uid="{00000000-0005-0000-0000-000019000000}"/>
    <cellStyle name="Comma 3" xfId="25" xr:uid="{00000000-0005-0000-0000-00001A000000}"/>
    <cellStyle name="Comma 4" xfId="54" xr:uid="{00000000-0005-0000-0000-00001B000000}"/>
    <cellStyle name="Comma 4 10" xfId="66" xr:uid="{00000000-0005-0000-0000-00001C000000}"/>
    <cellStyle name="Comma 4 2" xfId="67" xr:uid="{00000000-0005-0000-0000-00001D000000}"/>
    <cellStyle name="Comma 4 2 2" xfId="68" xr:uid="{00000000-0005-0000-0000-00001E000000}"/>
    <cellStyle name="Comma 4 2 2 2" xfId="69" xr:uid="{00000000-0005-0000-0000-00001F000000}"/>
    <cellStyle name="Comma 4 2 3" xfId="70" xr:uid="{00000000-0005-0000-0000-000020000000}"/>
    <cellStyle name="Comma 4 2 3 2" xfId="71" xr:uid="{00000000-0005-0000-0000-000021000000}"/>
    <cellStyle name="Comma 4 2 4" xfId="72" xr:uid="{00000000-0005-0000-0000-000022000000}"/>
    <cellStyle name="Comma 4 2 4 2" xfId="73" xr:uid="{00000000-0005-0000-0000-000023000000}"/>
    <cellStyle name="Comma 4 2 5" xfId="74" xr:uid="{00000000-0005-0000-0000-000024000000}"/>
    <cellStyle name="Comma 4 3" xfId="75" xr:uid="{00000000-0005-0000-0000-000025000000}"/>
    <cellStyle name="Comma 4 3 2" xfId="76" xr:uid="{00000000-0005-0000-0000-000026000000}"/>
    <cellStyle name="Comma 4 3 2 2" xfId="77" xr:uid="{00000000-0005-0000-0000-000027000000}"/>
    <cellStyle name="Comma 4 3 3" xfId="78" xr:uid="{00000000-0005-0000-0000-000028000000}"/>
    <cellStyle name="Comma 4 3 3 2" xfId="79" xr:uid="{00000000-0005-0000-0000-000029000000}"/>
    <cellStyle name="Comma 4 3 4" xfId="80" xr:uid="{00000000-0005-0000-0000-00002A000000}"/>
    <cellStyle name="Comma 4 3 4 2" xfId="81" xr:uid="{00000000-0005-0000-0000-00002B000000}"/>
    <cellStyle name="Comma 4 3 5" xfId="82" xr:uid="{00000000-0005-0000-0000-00002C000000}"/>
    <cellStyle name="Comma 4 4" xfId="83" xr:uid="{00000000-0005-0000-0000-00002D000000}"/>
    <cellStyle name="Comma 4 4 2" xfId="84" xr:uid="{00000000-0005-0000-0000-00002E000000}"/>
    <cellStyle name="Comma 4 5" xfId="85" xr:uid="{00000000-0005-0000-0000-00002F000000}"/>
    <cellStyle name="Comma 4 5 2" xfId="86" xr:uid="{00000000-0005-0000-0000-000030000000}"/>
    <cellStyle name="Comma 4 6" xfId="87" xr:uid="{00000000-0005-0000-0000-000031000000}"/>
    <cellStyle name="Comma 4 7" xfId="88" xr:uid="{00000000-0005-0000-0000-000032000000}"/>
    <cellStyle name="Comma 4 7 2" xfId="89" xr:uid="{00000000-0005-0000-0000-000033000000}"/>
    <cellStyle name="Comma 4 8" xfId="90" xr:uid="{00000000-0005-0000-0000-000034000000}"/>
    <cellStyle name="Comma 4 9" xfId="91" xr:uid="{00000000-0005-0000-0000-000035000000}"/>
    <cellStyle name="Comma 5" xfId="61" xr:uid="{00000000-0005-0000-0000-000036000000}"/>
    <cellStyle name="Comma 6" xfId="64" xr:uid="{00000000-0005-0000-0000-000037000000}"/>
    <cellStyle name="Currency 2" xfId="92" xr:uid="{00000000-0005-0000-0000-000038000000}"/>
    <cellStyle name="Encabezado 4" xfId="26" xr:uid="{00000000-0005-0000-0000-000039000000}"/>
    <cellStyle name="Énfasis1" xfId="27" xr:uid="{00000000-0005-0000-0000-00003A000000}"/>
    <cellStyle name="Énfasis2" xfId="28" xr:uid="{00000000-0005-0000-0000-00003B000000}"/>
    <cellStyle name="Énfasis3" xfId="29" xr:uid="{00000000-0005-0000-0000-00003C000000}"/>
    <cellStyle name="Énfasis4" xfId="30" xr:uid="{00000000-0005-0000-0000-00003D000000}"/>
    <cellStyle name="Énfasis5" xfId="31" xr:uid="{00000000-0005-0000-0000-00003E000000}"/>
    <cellStyle name="Énfasis6" xfId="32" xr:uid="{00000000-0005-0000-0000-00003F000000}"/>
    <cellStyle name="Entrada" xfId="33" xr:uid="{00000000-0005-0000-0000-000040000000}"/>
    <cellStyle name="Euro" xfId="34" xr:uid="{00000000-0005-0000-0000-000041000000}"/>
    <cellStyle name="Incorrecto" xfId="35" xr:uid="{00000000-0005-0000-0000-000042000000}"/>
    <cellStyle name="Millares 2" xfId="36" xr:uid="{00000000-0005-0000-0000-000043000000}"/>
    <cellStyle name="Millares 3" xfId="37" xr:uid="{00000000-0005-0000-0000-000044000000}"/>
    <cellStyle name="Moneda 2" xfId="38" xr:uid="{00000000-0005-0000-0000-000045000000}"/>
    <cellStyle name="Moneda 3" xfId="39" xr:uid="{00000000-0005-0000-0000-000046000000}"/>
    <cellStyle name="Normal" xfId="0" builtinId="0"/>
    <cellStyle name="Normal 2" xfId="40" xr:uid="{00000000-0005-0000-0000-000048000000}"/>
    <cellStyle name="Normal 2 2" xfId="41" xr:uid="{00000000-0005-0000-0000-000049000000}"/>
    <cellStyle name="Normal 2 3" xfId="59" xr:uid="{00000000-0005-0000-0000-00004A000000}"/>
    <cellStyle name="Normal 2 3 2" xfId="93" xr:uid="{00000000-0005-0000-0000-00004B000000}"/>
    <cellStyle name="Normal 2 3 2 2" xfId="94" xr:uid="{00000000-0005-0000-0000-00004C000000}"/>
    <cellStyle name="Normal 2 3 2 2 2" xfId="95" xr:uid="{00000000-0005-0000-0000-00004D000000}"/>
    <cellStyle name="Normal 2 3 2 3" xfId="96" xr:uid="{00000000-0005-0000-0000-00004E000000}"/>
    <cellStyle name="Normal 2 3 2 3 2" xfId="97" xr:uid="{00000000-0005-0000-0000-00004F000000}"/>
    <cellStyle name="Normal 2 3 2 4" xfId="98" xr:uid="{00000000-0005-0000-0000-000050000000}"/>
    <cellStyle name="Normal 2 3 2 4 2" xfId="99" xr:uid="{00000000-0005-0000-0000-000051000000}"/>
    <cellStyle name="Normal 2 3 2 5" xfId="100" xr:uid="{00000000-0005-0000-0000-000052000000}"/>
    <cellStyle name="Normal 2 3 3" xfId="101" xr:uid="{00000000-0005-0000-0000-000053000000}"/>
    <cellStyle name="Normal 2 3 3 2" xfId="102" xr:uid="{00000000-0005-0000-0000-000054000000}"/>
    <cellStyle name="Normal 2 3 3 2 2" xfId="103" xr:uid="{00000000-0005-0000-0000-000055000000}"/>
    <cellStyle name="Normal 2 3 3 3" xfId="104" xr:uid="{00000000-0005-0000-0000-000056000000}"/>
    <cellStyle name="Normal 2 3 3 3 2" xfId="105" xr:uid="{00000000-0005-0000-0000-000057000000}"/>
    <cellStyle name="Normal 2 3 3 4" xfId="106" xr:uid="{00000000-0005-0000-0000-000058000000}"/>
    <cellStyle name="Normal 2 3 3 4 2" xfId="107" xr:uid="{00000000-0005-0000-0000-000059000000}"/>
    <cellStyle name="Normal 2 3 3 5" xfId="108" xr:uid="{00000000-0005-0000-0000-00005A000000}"/>
    <cellStyle name="Normal 2 3 4" xfId="109" xr:uid="{00000000-0005-0000-0000-00005B000000}"/>
    <cellStyle name="Normal 2 3 4 2" xfId="110" xr:uid="{00000000-0005-0000-0000-00005C000000}"/>
    <cellStyle name="Normal 2 3 5" xfId="111" xr:uid="{00000000-0005-0000-0000-00005D000000}"/>
    <cellStyle name="Normal 2 3 5 2" xfId="112" xr:uid="{00000000-0005-0000-0000-00005E000000}"/>
    <cellStyle name="Normal 2 3 6" xfId="113" xr:uid="{00000000-0005-0000-0000-00005F000000}"/>
    <cellStyle name="Normal 2 3 6 2" xfId="114" xr:uid="{00000000-0005-0000-0000-000060000000}"/>
    <cellStyle name="Normal 2 3 7" xfId="115" xr:uid="{00000000-0005-0000-0000-000061000000}"/>
    <cellStyle name="Normal 2 3 8" xfId="116" xr:uid="{00000000-0005-0000-0000-000062000000}"/>
    <cellStyle name="Normal 2 3 9" xfId="117" xr:uid="{00000000-0005-0000-0000-000063000000}"/>
    <cellStyle name="Normal 22" xfId="65" xr:uid="{00000000-0005-0000-0000-000064000000}"/>
    <cellStyle name="Normal 3" xfId="42" xr:uid="{00000000-0005-0000-0000-000065000000}"/>
    <cellStyle name="Normal 4" xfId="53" xr:uid="{00000000-0005-0000-0000-000066000000}"/>
    <cellStyle name="Normal 4 2" xfId="118" xr:uid="{00000000-0005-0000-0000-000067000000}"/>
    <cellStyle name="Normal 4 2 2" xfId="119" xr:uid="{00000000-0005-0000-0000-000068000000}"/>
    <cellStyle name="Normal 4 2 2 2" xfId="120" xr:uid="{00000000-0005-0000-0000-000069000000}"/>
    <cellStyle name="Normal 4 2 3" xfId="121" xr:uid="{00000000-0005-0000-0000-00006A000000}"/>
    <cellStyle name="Normal 4 2 3 2" xfId="122" xr:uid="{00000000-0005-0000-0000-00006B000000}"/>
    <cellStyle name="Normal 4 2 4" xfId="123" xr:uid="{00000000-0005-0000-0000-00006C000000}"/>
    <cellStyle name="Normal 4 2 4 2" xfId="124" xr:uid="{00000000-0005-0000-0000-00006D000000}"/>
    <cellStyle name="Normal 4 2 5" xfId="125" xr:uid="{00000000-0005-0000-0000-00006E000000}"/>
    <cellStyle name="Normal 4 3" xfId="126" xr:uid="{00000000-0005-0000-0000-00006F000000}"/>
    <cellStyle name="Normal 4 3 2" xfId="127" xr:uid="{00000000-0005-0000-0000-000070000000}"/>
    <cellStyle name="Normal 4 3 2 2" xfId="128" xr:uid="{00000000-0005-0000-0000-000071000000}"/>
    <cellStyle name="Normal 4 3 3" xfId="129" xr:uid="{00000000-0005-0000-0000-000072000000}"/>
    <cellStyle name="Normal 4 3 3 2" xfId="130" xr:uid="{00000000-0005-0000-0000-000073000000}"/>
    <cellStyle name="Normal 4 3 4" xfId="131" xr:uid="{00000000-0005-0000-0000-000074000000}"/>
    <cellStyle name="Normal 4 3 4 2" xfId="132" xr:uid="{00000000-0005-0000-0000-000075000000}"/>
    <cellStyle name="Normal 4 3 5" xfId="133" xr:uid="{00000000-0005-0000-0000-000076000000}"/>
    <cellStyle name="Normal 4 4" xfId="134" xr:uid="{00000000-0005-0000-0000-000077000000}"/>
    <cellStyle name="Normal 4 4 2" xfId="135" xr:uid="{00000000-0005-0000-0000-000078000000}"/>
    <cellStyle name="Normal 4 5" xfId="136" xr:uid="{00000000-0005-0000-0000-000079000000}"/>
    <cellStyle name="Normal 4 5 2" xfId="137" xr:uid="{00000000-0005-0000-0000-00007A000000}"/>
    <cellStyle name="Normal 4 6" xfId="138" xr:uid="{00000000-0005-0000-0000-00007B000000}"/>
    <cellStyle name="Normal 4 6 2" xfId="139" xr:uid="{00000000-0005-0000-0000-00007C000000}"/>
    <cellStyle name="Normal 4 7" xfId="140" xr:uid="{00000000-0005-0000-0000-00007D000000}"/>
    <cellStyle name="Normal 4 8" xfId="141" xr:uid="{00000000-0005-0000-0000-00007E000000}"/>
    <cellStyle name="Normal 4 9" xfId="142" xr:uid="{00000000-0005-0000-0000-00007F000000}"/>
    <cellStyle name="Normal 5" xfId="57" xr:uid="{00000000-0005-0000-0000-000080000000}"/>
    <cellStyle name="Normal 5 2" xfId="143" xr:uid="{00000000-0005-0000-0000-000081000000}"/>
    <cellStyle name="Normal 5 2 2" xfId="144" xr:uid="{00000000-0005-0000-0000-000082000000}"/>
    <cellStyle name="Normal 5 2 2 2" xfId="145" xr:uid="{00000000-0005-0000-0000-000083000000}"/>
    <cellStyle name="Normal 5 2 3" xfId="146" xr:uid="{00000000-0005-0000-0000-000084000000}"/>
    <cellStyle name="Normal 5 2 3 2" xfId="147" xr:uid="{00000000-0005-0000-0000-000085000000}"/>
    <cellStyle name="Normal 5 2 4" xfId="148" xr:uid="{00000000-0005-0000-0000-000086000000}"/>
    <cellStyle name="Normal 5 2 4 2" xfId="149" xr:uid="{00000000-0005-0000-0000-000087000000}"/>
    <cellStyle name="Normal 5 2 5" xfId="150" xr:uid="{00000000-0005-0000-0000-000088000000}"/>
    <cellStyle name="Normal 5 3" xfId="151" xr:uid="{00000000-0005-0000-0000-000089000000}"/>
    <cellStyle name="Normal 5 3 2" xfId="152" xr:uid="{00000000-0005-0000-0000-00008A000000}"/>
    <cellStyle name="Normal 5 3 2 2" xfId="153" xr:uid="{00000000-0005-0000-0000-00008B000000}"/>
    <cellStyle name="Normal 5 3 3" xfId="154" xr:uid="{00000000-0005-0000-0000-00008C000000}"/>
    <cellStyle name="Normal 5 3 3 2" xfId="155" xr:uid="{00000000-0005-0000-0000-00008D000000}"/>
    <cellStyle name="Normal 5 3 4" xfId="156" xr:uid="{00000000-0005-0000-0000-00008E000000}"/>
    <cellStyle name="Normal 5 3 4 2" xfId="157" xr:uid="{00000000-0005-0000-0000-00008F000000}"/>
    <cellStyle name="Normal 5 3 5" xfId="158" xr:uid="{00000000-0005-0000-0000-000090000000}"/>
    <cellStyle name="Normal 5 4" xfId="159" xr:uid="{00000000-0005-0000-0000-000091000000}"/>
    <cellStyle name="Normal 5 4 2" xfId="160" xr:uid="{00000000-0005-0000-0000-000092000000}"/>
    <cellStyle name="Normal 5 5" xfId="161" xr:uid="{00000000-0005-0000-0000-000093000000}"/>
    <cellStyle name="Normal 5 5 2" xfId="162" xr:uid="{00000000-0005-0000-0000-000094000000}"/>
    <cellStyle name="Normal 5 6" xfId="163" xr:uid="{00000000-0005-0000-0000-000095000000}"/>
    <cellStyle name="Normal 5 6 2" xfId="164" xr:uid="{00000000-0005-0000-0000-000096000000}"/>
    <cellStyle name="Normal 5 7" xfId="165" xr:uid="{00000000-0005-0000-0000-000097000000}"/>
    <cellStyle name="Normal 5 8" xfId="166" xr:uid="{00000000-0005-0000-0000-000098000000}"/>
    <cellStyle name="Normal 5 9" xfId="167" xr:uid="{00000000-0005-0000-0000-000099000000}"/>
    <cellStyle name="Normal 6" xfId="63" xr:uid="{00000000-0005-0000-0000-00009A000000}"/>
    <cellStyle name="Normal 6 2" xfId="168" xr:uid="{00000000-0005-0000-0000-00009B000000}"/>
    <cellStyle name="Normal 6 2 2" xfId="169" xr:uid="{00000000-0005-0000-0000-00009C000000}"/>
    <cellStyle name="Normal 6 2 2 2" xfId="170" xr:uid="{00000000-0005-0000-0000-00009D000000}"/>
    <cellStyle name="Normal 6 2 3" xfId="171" xr:uid="{00000000-0005-0000-0000-00009E000000}"/>
    <cellStyle name="Normal 6 2 3 2" xfId="172" xr:uid="{00000000-0005-0000-0000-00009F000000}"/>
    <cellStyle name="Normal 6 2 4" xfId="173" xr:uid="{00000000-0005-0000-0000-0000A0000000}"/>
    <cellStyle name="Normal 6 2 4 2" xfId="174" xr:uid="{00000000-0005-0000-0000-0000A1000000}"/>
    <cellStyle name="Normal 6 2 5" xfId="175" xr:uid="{00000000-0005-0000-0000-0000A2000000}"/>
    <cellStyle name="Normal 6 3" xfId="176" xr:uid="{00000000-0005-0000-0000-0000A3000000}"/>
    <cellStyle name="Normal 6 3 2" xfId="177" xr:uid="{00000000-0005-0000-0000-0000A4000000}"/>
    <cellStyle name="Normal 6 3 2 2" xfId="178" xr:uid="{00000000-0005-0000-0000-0000A5000000}"/>
    <cellStyle name="Normal 6 3 3" xfId="179" xr:uid="{00000000-0005-0000-0000-0000A6000000}"/>
    <cellStyle name="Normal 6 3 3 2" xfId="180" xr:uid="{00000000-0005-0000-0000-0000A7000000}"/>
    <cellStyle name="Normal 6 3 4" xfId="181" xr:uid="{00000000-0005-0000-0000-0000A8000000}"/>
    <cellStyle name="Normal 6 3 4 2" xfId="182" xr:uid="{00000000-0005-0000-0000-0000A9000000}"/>
    <cellStyle name="Normal 6 3 5" xfId="183" xr:uid="{00000000-0005-0000-0000-0000AA000000}"/>
    <cellStyle name="Normal 6 4" xfId="184" xr:uid="{00000000-0005-0000-0000-0000AB000000}"/>
    <cellStyle name="Normal 6 4 2" xfId="185" xr:uid="{00000000-0005-0000-0000-0000AC000000}"/>
    <cellStyle name="Normal 6 5" xfId="186" xr:uid="{00000000-0005-0000-0000-0000AD000000}"/>
    <cellStyle name="Normal 6 5 2" xfId="187" xr:uid="{00000000-0005-0000-0000-0000AE000000}"/>
    <cellStyle name="Normal 6 6" xfId="188" xr:uid="{00000000-0005-0000-0000-0000AF000000}"/>
    <cellStyle name="Normal 6 6 2" xfId="189" xr:uid="{00000000-0005-0000-0000-0000B0000000}"/>
    <cellStyle name="Normal 6 7" xfId="190" xr:uid="{00000000-0005-0000-0000-0000B1000000}"/>
    <cellStyle name="Normal 6 8" xfId="191" xr:uid="{00000000-0005-0000-0000-0000B2000000}"/>
    <cellStyle name="Normal 6 9" xfId="192" xr:uid="{00000000-0005-0000-0000-0000B3000000}"/>
    <cellStyle name="Normal,80 pts rojo, Texto chispeante" xfId="43" xr:uid="{00000000-0005-0000-0000-0000B4000000}"/>
    <cellStyle name="Notas" xfId="44" xr:uid="{00000000-0005-0000-0000-0000B5000000}"/>
    <cellStyle name="Percent 2" xfId="45" xr:uid="{00000000-0005-0000-0000-0000B6000000}"/>
    <cellStyle name="Percent 3" xfId="55" xr:uid="{00000000-0005-0000-0000-0000B7000000}"/>
    <cellStyle name="Percent 3 10" xfId="193" xr:uid="{00000000-0005-0000-0000-0000B8000000}"/>
    <cellStyle name="Percent 3 2" xfId="194" xr:uid="{00000000-0005-0000-0000-0000B9000000}"/>
    <cellStyle name="Percent 3 2 2" xfId="195" xr:uid="{00000000-0005-0000-0000-0000BA000000}"/>
    <cellStyle name="Percent 3 2 2 2" xfId="196" xr:uid="{00000000-0005-0000-0000-0000BB000000}"/>
    <cellStyle name="Percent 3 2 3" xfId="197" xr:uid="{00000000-0005-0000-0000-0000BC000000}"/>
    <cellStyle name="Percent 3 2 3 2" xfId="198" xr:uid="{00000000-0005-0000-0000-0000BD000000}"/>
    <cellStyle name="Percent 3 2 4" xfId="199" xr:uid="{00000000-0005-0000-0000-0000BE000000}"/>
    <cellStyle name="Percent 3 2 4 2" xfId="200" xr:uid="{00000000-0005-0000-0000-0000BF000000}"/>
    <cellStyle name="Percent 3 2 5" xfId="201" xr:uid="{00000000-0005-0000-0000-0000C0000000}"/>
    <cellStyle name="Percent 3 3" xfId="202" xr:uid="{00000000-0005-0000-0000-0000C1000000}"/>
    <cellStyle name="Percent 3 3 2" xfId="203" xr:uid="{00000000-0005-0000-0000-0000C2000000}"/>
    <cellStyle name="Percent 3 3 2 2" xfId="204" xr:uid="{00000000-0005-0000-0000-0000C3000000}"/>
    <cellStyle name="Percent 3 3 3" xfId="205" xr:uid="{00000000-0005-0000-0000-0000C4000000}"/>
    <cellStyle name="Percent 3 3 3 2" xfId="206" xr:uid="{00000000-0005-0000-0000-0000C5000000}"/>
    <cellStyle name="Percent 3 3 4" xfId="207" xr:uid="{00000000-0005-0000-0000-0000C6000000}"/>
    <cellStyle name="Percent 3 3 4 2" xfId="208" xr:uid="{00000000-0005-0000-0000-0000C7000000}"/>
    <cellStyle name="Percent 3 3 5" xfId="209" xr:uid="{00000000-0005-0000-0000-0000C8000000}"/>
    <cellStyle name="Percent 3 4" xfId="210" xr:uid="{00000000-0005-0000-0000-0000C9000000}"/>
    <cellStyle name="Percent 3 4 2" xfId="211" xr:uid="{00000000-0005-0000-0000-0000CA000000}"/>
    <cellStyle name="Percent 3 5" xfId="212" xr:uid="{00000000-0005-0000-0000-0000CB000000}"/>
    <cellStyle name="Percent 3 5 2" xfId="213" xr:uid="{00000000-0005-0000-0000-0000CC000000}"/>
    <cellStyle name="Percent 3 6" xfId="214" xr:uid="{00000000-0005-0000-0000-0000CD000000}"/>
    <cellStyle name="Percent 3 7" xfId="215" xr:uid="{00000000-0005-0000-0000-0000CE000000}"/>
    <cellStyle name="Percent 3 7 2" xfId="216" xr:uid="{00000000-0005-0000-0000-0000CF000000}"/>
    <cellStyle name="Percent 3 8" xfId="217" xr:uid="{00000000-0005-0000-0000-0000D0000000}"/>
    <cellStyle name="Percent 3 9" xfId="218" xr:uid="{00000000-0005-0000-0000-0000D1000000}"/>
    <cellStyle name="Percent 4" xfId="60" xr:uid="{00000000-0005-0000-0000-0000D2000000}"/>
    <cellStyle name="Percent 4 10" xfId="219" xr:uid="{00000000-0005-0000-0000-0000D3000000}"/>
    <cellStyle name="Percent 4 2" xfId="220" xr:uid="{00000000-0005-0000-0000-0000D4000000}"/>
    <cellStyle name="Percent 4 2 2" xfId="221" xr:uid="{00000000-0005-0000-0000-0000D5000000}"/>
    <cellStyle name="Percent 4 2 2 2" xfId="222" xr:uid="{00000000-0005-0000-0000-0000D6000000}"/>
    <cellStyle name="Percent 4 2 3" xfId="223" xr:uid="{00000000-0005-0000-0000-0000D7000000}"/>
    <cellStyle name="Percent 4 2 3 2" xfId="224" xr:uid="{00000000-0005-0000-0000-0000D8000000}"/>
    <cellStyle name="Percent 4 2 4" xfId="225" xr:uid="{00000000-0005-0000-0000-0000D9000000}"/>
    <cellStyle name="Percent 4 2 4 2" xfId="226" xr:uid="{00000000-0005-0000-0000-0000DA000000}"/>
    <cellStyle name="Percent 4 2 5" xfId="227" xr:uid="{00000000-0005-0000-0000-0000DB000000}"/>
    <cellStyle name="Percent 4 3" xfId="228" xr:uid="{00000000-0005-0000-0000-0000DC000000}"/>
    <cellStyle name="Percent 4 3 2" xfId="229" xr:uid="{00000000-0005-0000-0000-0000DD000000}"/>
    <cellStyle name="Percent 4 3 2 2" xfId="230" xr:uid="{00000000-0005-0000-0000-0000DE000000}"/>
    <cellStyle name="Percent 4 3 3" xfId="231" xr:uid="{00000000-0005-0000-0000-0000DF000000}"/>
    <cellStyle name="Percent 4 3 3 2" xfId="232" xr:uid="{00000000-0005-0000-0000-0000E0000000}"/>
    <cellStyle name="Percent 4 3 4" xfId="233" xr:uid="{00000000-0005-0000-0000-0000E1000000}"/>
    <cellStyle name="Percent 4 3 4 2" xfId="234" xr:uid="{00000000-0005-0000-0000-0000E2000000}"/>
    <cellStyle name="Percent 4 3 5" xfId="235" xr:uid="{00000000-0005-0000-0000-0000E3000000}"/>
    <cellStyle name="Percent 4 4" xfId="236" xr:uid="{00000000-0005-0000-0000-0000E4000000}"/>
    <cellStyle name="Percent 4 4 2" xfId="237" xr:uid="{00000000-0005-0000-0000-0000E5000000}"/>
    <cellStyle name="Percent 4 5" xfId="238" xr:uid="{00000000-0005-0000-0000-0000E6000000}"/>
    <cellStyle name="Percent 4 5 2" xfId="239" xr:uid="{00000000-0005-0000-0000-0000E7000000}"/>
    <cellStyle name="Percent 4 6" xfId="240" xr:uid="{00000000-0005-0000-0000-0000E8000000}"/>
    <cellStyle name="Percent 4 7" xfId="241" xr:uid="{00000000-0005-0000-0000-0000E9000000}"/>
    <cellStyle name="Percent 4 7 2" xfId="242" xr:uid="{00000000-0005-0000-0000-0000EA000000}"/>
    <cellStyle name="Percent 4 8" xfId="243" xr:uid="{00000000-0005-0000-0000-0000EB000000}"/>
    <cellStyle name="Percent 4 9" xfId="244" xr:uid="{00000000-0005-0000-0000-0000EC000000}"/>
    <cellStyle name="Porcentual 2" xfId="58" xr:uid="{00000000-0005-0000-0000-0000ED000000}"/>
    <cellStyle name="Salida" xfId="46" xr:uid="{00000000-0005-0000-0000-0000EE000000}"/>
    <cellStyle name="Texto de advertencia" xfId="47" xr:uid="{00000000-0005-0000-0000-0000EF000000}"/>
    <cellStyle name="Texto explicativo" xfId="48" xr:uid="{00000000-0005-0000-0000-0000F0000000}"/>
    <cellStyle name="Título" xfId="49" xr:uid="{00000000-0005-0000-0000-0000F1000000}"/>
    <cellStyle name="Título 1" xfId="50" xr:uid="{00000000-0005-0000-0000-0000F2000000}"/>
    <cellStyle name="Título 2" xfId="51" xr:uid="{00000000-0005-0000-0000-0000F3000000}"/>
    <cellStyle name="Título 3" xfId="52" xr:uid="{00000000-0005-0000-0000-0000F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400050</xdr:colOff>
      <xdr:row>5</xdr:row>
      <xdr:rowOff>8982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6DC540-B3CF-41D4-8A08-7E409FE7D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019175" cy="780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734786</xdr:colOff>
      <xdr:row>3</xdr:row>
      <xdr:rowOff>267319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A9F8BC-A56C-4134-88BF-BC0C3537A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5143" cy="10837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166688</xdr:rowOff>
    </xdr:from>
    <xdr:to>
      <xdr:col>1</xdr:col>
      <xdr:colOff>644807</xdr:colOff>
      <xdr:row>3</xdr:row>
      <xdr:rowOff>285751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F30AA21-5153-45B1-980C-688B1FC10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" y="166688"/>
          <a:ext cx="1228214" cy="940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677262</xdr:colOff>
      <xdr:row>3</xdr:row>
      <xdr:rowOff>347382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F1E48F-C2C8-44CB-8FB5-7C1947F3E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0821" cy="104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D34"/>
  <sheetViews>
    <sheetView showGridLines="0" tabSelected="1" view="pageBreakPreview" zoomScaleNormal="100" zoomScaleSheetLayoutView="100" workbookViewId="0">
      <selection activeCell="A3" sqref="A3"/>
    </sheetView>
  </sheetViews>
  <sheetFormatPr defaultColWidth="11.42578125" defaultRowHeight="12.75"/>
  <cols>
    <col min="1" max="1" width="9.28515625" style="20" customWidth="1"/>
    <col min="2" max="2" width="32.42578125" style="20" customWidth="1"/>
    <col min="3" max="3" width="13" style="20" customWidth="1"/>
    <col min="4" max="4" width="32.28515625" style="20" customWidth="1"/>
    <col min="5" max="16384" width="11.42578125" style="20"/>
  </cols>
  <sheetData>
    <row r="1" spans="1:4">
      <c r="A1" s="19"/>
      <c r="C1" s="19"/>
    </row>
    <row r="2" spans="1:4">
      <c r="A2" s="19"/>
      <c r="C2" s="19"/>
    </row>
    <row r="3" spans="1:4">
      <c r="A3" s="19"/>
      <c r="C3" s="19"/>
    </row>
    <row r="4" spans="1:4">
      <c r="A4" s="19"/>
      <c r="C4" s="19"/>
    </row>
    <row r="5" spans="1:4" ht="13.5" thickBot="1">
      <c r="A5" s="19"/>
      <c r="C5" s="19"/>
    </row>
    <row r="6" spans="1:4" ht="40.5" customHeight="1" thickBot="1">
      <c r="A6" s="142" t="s">
        <v>58</v>
      </c>
      <c r="B6" s="143"/>
      <c r="C6" s="143"/>
      <c r="D6" s="144"/>
    </row>
    <row r="7" spans="1:4" ht="16.5" thickBot="1">
      <c r="A7" s="101" t="s">
        <v>38</v>
      </c>
      <c r="B7" s="148" t="s">
        <v>39</v>
      </c>
      <c r="C7" s="149"/>
      <c r="D7" s="101" t="s">
        <v>40</v>
      </c>
    </row>
    <row r="9" spans="1:4" ht="15.75">
      <c r="A9" s="21" t="s">
        <v>1</v>
      </c>
      <c r="B9" s="22" t="s">
        <v>28</v>
      </c>
      <c r="C9" s="23"/>
      <c r="D9" s="24">
        <f>+'1. EQUIPOS'!F30</f>
        <v>0</v>
      </c>
    </row>
    <row r="10" spans="1:4" ht="15.75">
      <c r="A10" s="21" t="s">
        <v>25</v>
      </c>
      <c r="B10" s="22" t="s">
        <v>29</v>
      </c>
      <c r="C10" s="23"/>
      <c r="D10" s="24">
        <f>+'2. TUBOS y ACCESORIOS'!F39</f>
        <v>0</v>
      </c>
    </row>
    <row r="11" spans="1:4" ht="15.75">
      <c r="A11" s="21" t="s">
        <v>30</v>
      </c>
      <c r="B11" s="22" t="s">
        <v>33</v>
      </c>
      <c r="C11" s="23"/>
      <c r="D11" s="24">
        <f>+'3. TRABAJOS CIVILES'!F30</f>
        <v>0</v>
      </c>
    </row>
    <row r="12" spans="1:4" ht="16.5" thickBot="1">
      <c r="A12" s="21"/>
      <c r="B12" s="22"/>
      <c r="C12" s="23"/>
      <c r="D12" s="24"/>
    </row>
    <row r="13" spans="1:4" ht="16.5" thickBot="1">
      <c r="A13" s="25"/>
      <c r="B13" s="26" t="s">
        <v>16</v>
      </c>
      <c r="C13" s="27"/>
      <c r="D13" s="28">
        <f>SUM(D9:D11)</f>
        <v>0</v>
      </c>
    </row>
    <row r="14" spans="1:4" ht="15.75">
      <c r="A14" s="43"/>
      <c r="B14" s="44"/>
      <c r="C14" s="43"/>
      <c r="D14" s="34"/>
    </row>
    <row r="15" spans="1:4" ht="15.75">
      <c r="A15" s="43"/>
      <c r="B15" s="22" t="s">
        <v>26</v>
      </c>
      <c r="C15" s="43"/>
      <c r="D15" s="24">
        <f>+'1. EQUIPOS'!F32+'2. TUBOS y ACCESORIOS'!F41+'3. TRABAJOS CIVILES'!F32</f>
        <v>0</v>
      </c>
    </row>
    <row r="17" spans="1:4" ht="15.75">
      <c r="B17" s="22" t="s">
        <v>17</v>
      </c>
    </row>
    <row r="19" spans="1:4" ht="15.75">
      <c r="A19" s="21" t="s">
        <v>18</v>
      </c>
      <c r="B19" s="29" t="s">
        <v>11</v>
      </c>
      <c r="C19" s="134">
        <v>0</v>
      </c>
      <c r="D19" s="31">
        <f>C19*$D$13</f>
        <v>0</v>
      </c>
    </row>
    <row r="20" spans="1:4" ht="15.75">
      <c r="A20" s="21" t="s">
        <v>18</v>
      </c>
      <c r="B20" s="29" t="s">
        <v>13</v>
      </c>
      <c r="C20" s="134">
        <v>0</v>
      </c>
      <c r="D20" s="31">
        <f t="shared" ref="D20:D23" si="0">C20*$D$13</f>
        <v>0</v>
      </c>
    </row>
    <row r="21" spans="1:4" ht="15.75">
      <c r="A21" s="21" t="s">
        <v>18</v>
      </c>
      <c r="B21" s="29" t="s">
        <v>12</v>
      </c>
      <c r="C21" s="134">
        <v>0</v>
      </c>
      <c r="D21" s="31">
        <f t="shared" si="0"/>
        <v>0</v>
      </c>
    </row>
    <row r="22" spans="1:4" ht="15.75">
      <c r="A22" s="21" t="s">
        <v>18</v>
      </c>
      <c r="B22" s="29" t="s">
        <v>14</v>
      </c>
      <c r="C22" s="134">
        <v>0</v>
      </c>
      <c r="D22" s="31">
        <f t="shared" si="0"/>
        <v>0</v>
      </c>
    </row>
    <row r="23" spans="1:4" ht="15.75">
      <c r="A23" s="21" t="s">
        <v>18</v>
      </c>
      <c r="B23" s="35" t="s">
        <v>19</v>
      </c>
      <c r="C23" s="134">
        <v>0</v>
      </c>
      <c r="D23" s="31">
        <f t="shared" si="0"/>
        <v>0</v>
      </c>
    </row>
    <row r="24" spans="1:4" ht="15.75">
      <c r="A24" s="21"/>
      <c r="C24" s="30"/>
    </row>
    <row r="25" spans="1:4" ht="15.75">
      <c r="A25" s="21"/>
      <c r="B25" s="146" t="s">
        <v>20</v>
      </c>
      <c r="C25" s="146"/>
      <c r="D25" s="32">
        <f>SUM(D19:D24)</f>
        <v>0</v>
      </c>
    </row>
    <row r="26" spans="1:4" ht="15.75">
      <c r="A26" s="21"/>
      <c r="B26" s="45"/>
      <c r="C26" s="30"/>
      <c r="D26" s="32"/>
    </row>
    <row r="27" spans="1:4" ht="15.75">
      <c r="A27" s="21"/>
      <c r="B27" s="146" t="s">
        <v>27</v>
      </c>
      <c r="C27" s="146"/>
      <c r="D27" s="32">
        <f>D25+D15+D13</f>
        <v>0</v>
      </c>
    </row>
    <row r="28" spans="1:4" ht="15.75">
      <c r="A28" s="21"/>
      <c r="B28" s="45"/>
      <c r="C28" s="30"/>
      <c r="D28" s="32"/>
    </row>
    <row r="29" spans="1:4" ht="15.75">
      <c r="A29" s="21"/>
      <c r="B29" s="45" t="s">
        <v>9</v>
      </c>
      <c r="C29" s="30">
        <v>0.18</v>
      </c>
      <c r="D29" s="32">
        <f>D27*C29</f>
        <v>0</v>
      </c>
    </row>
    <row r="30" spans="1:4" ht="16.5" thickBot="1">
      <c r="A30" s="21"/>
      <c r="C30" s="30"/>
    </row>
    <row r="31" spans="1:4" ht="16.5" thickBot="1">
      <c r="A31" s="25"/>
      <c r="B31" s="147" t="s">
        <v>15</v>
      </c>
      <c r="C31" s="147"/>
      <c r="D31" s="28">
        <f>D27+D29</f>
        <v>0</v>
      </c>
    </row>
    <row r="32" spans="1:4" ht="15.75">
      <c r="B32" s="33"/>
      <c r="D32" s="34"/>
    </row>
    <row r="33" spans="1:4">
      <c r="A33" s="20" t="s">
        <v>22</v>
      </c>
      <c r="B33" s="102"/>
      <c r="D33" s="103"/>
    </row>
    <row r="34" spans="1:4" ht="15.75" customHeight="1">
      <c r="A34" s="145" t="s">
        <v>41</v>
      </c>
      <c r="B34" s="145"/>
      <c r="C34" s="145"/>
      <c r="D34" s="145"/>
    </row>
  </sheetData>
  <sheetProtection formatColumns="0" formatRows="0"/>
  <mergeCells count="6">
    <mergeCell ref="A6:D6"/>
    <mergeCell ref="A34:D34"/>
    <mergeCell ref="B25:C25"/>
    <mergeCell ref="B27:C27"/>
    <mergeCell ref="B31:C31"/>
    <mergeCell ref="B7:C7"/>
  </mergeCells>
  <phoneticPr fontId="30" type="noConversion"/>
  <pageMargins left="0.55118110236220474" right="3.937007874015748E-2" top="0.98425196850393704" bottom="0.59055118110236227" header="0.51181102362204722" footer="0"/>
  <pageSetup paperSize="175" scale="42" fitToHeight="15" orientation="portrait" r:id="rId1"/>
  <headerFooter differentFirst="1" alignWithMargins="0">
    <oddHeader>&amp;RAgosto 24, 2009</oddHeader>
    <oddFooter>&amp;LPREPARADO POR:
ALDEBOT INGENIEROS CONSULTORES&amp;R&amp;14Pagina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  <pageSetUpPr fitToPage="1"/>
  </sheetPr>
  <dimension ref="A1:H37"/>
  <sheetViews>
    <sheetView showGridLines="0" view="pageBreakPreview" zoomScale="70" zoomScaleSheetLayoutView="70" workbookViewId="0">
      <pane ySplit="5" topLeftCell="A6" activePane="bottomLeft" state="frozen"/>
      <selection activeCell="F121" sqref="F121"/>
      <selection pane="bottomLeft" sqref="A1:H1"/>
    </sheetView>
  </sheetViews>
  <sheetFormatPr defaultColWidth="11.42578125" defaultRowHeight="12.75"/>
  <cols>
    <col min="1" max="1" width="10.28515625" style="12" customWidth="1"/>
    <col min="2" max="2" width="94.42578125" style="14" customWidth="1"/>
    <col min="3" max="3" width="12.5703125" bestFit="1" customWidth="1"/>
    <col min="4" max="4" width="11.42578125" customWidth="1"/>
    <col min="5" max="5" width="17.85546875" bestFit="1" customWidth="1" collapsed="1"/>
    <col min="6" max="6" width="19.140625" bestFit="1" customWidth="1"/>
    <col min="7" max="7" width="17.7109375" bestFit="1" customWidth="1"/>
    <col min="8" max="8" width="19.28515625" bestFit="1" customWidth="1"/>
  </cols>
  <sheetData>
    <row r="1" spans="1:8" ht="23.25">
      <c r="A1" s="150"/>
      <c r="B1" s="150"/>
      <c r="C1" s="150"/>
      <c r="D1" s="150"/>
      <c r="E1" s="150"/>
      <c r="F1" s="150"/>
      <c r="G1" s="150"/>
      <c r="H1" s="150"/>
    </row>
    <row r="2" spans="1:8" ht="20.25">
      <c r="A2" s="151" t="s">
        <v>60</v>
      </c>
      <c r="B2" s="151"/>
      <c r="C2" s="151"/>
      <c r="D2" s="151"/>
      <c r="E2" s="151"/>
      <c r="F2" s="151"/>
      <c r="G2" s="151"/>
      <c r="H2" s="151"/>
    </row>
    <row r="3" spans="1:8" ht="20.25">
      <c r="A3" s="151" t="s">
        <v>59</v>
      </c>
      <c r="B3" s="151"/>
      <c r="C3" s="151"/>
      <c r="D3" s="151"/>
      <c r="E3" s="151"/>
      <c r="F3" s="151"/>
      <c r="G3" s="151"/>
      <c r="H3" s="151"/>
    </row>
    <row r="4" spans="1:8" ht="39.6" customHeight="1" thickBot="1">
      <c r="A4" s="152"/>
      <c r="B4" s="152"/>
      <c r="C4" s="152"/>
      <c r="D4" s="152"/>
      <c r="E4" s="152"/>
      <c r="F4" s="152"/>
      <c r="G4" s="152"/>
      <c r="H4" s="152"/>
    </row>
    <row r="5" spans="1:8" ht="48" thickBot="1">
      <c r="A5" s="98" t="s">
        <v>3</v>
      </c>
      <c r="B5" s="99" t="s">
        <v>4</v>
      </c>
      <c r="C5" s="99" t="s">
        <v>5</v>
      </c>
      <c r="D5" s="99" t="s">
        <v>6</v>
      </c>
      <c r="E5" s="99" t="s">
        <v>7</v>
      </c>
      <c r="F5" s="99" t="s">
        <v>8</v>
      </c>
      <c r="G5" s="99" t="s">
        <v>9</v>
      </c>
      <c r="H5" s="100" t="s">
        <v>10</v>
      </c>
    </row>
    <row r="6" spans="1:8" ht="15.75">
      <c r="A6" s="1"/>
      <c r="B6" s="15"/>
      <c r="C6" s="2"/>
      <c r="D6" s="3"/>
      <c r="E6" s="4"/>
      <c r="F6" s="5"/>
      <c r="G6" s="5"/>
      <c r="H6" s="6"/>
    </row>
    <row r="7" spans="1:8" ht="15.75">
      <c r="A7" s="40">
        <v>1</v>
      </c>
      <c r="B7" s="16" t="s">
        <v>28</v>
      </c>
      <c r="C7" s="2"/>
      <c r="D7" s="3"/>
      <c r="E7" s="4"/>
      <c r="F7" s="5"/>
      <c r="G7" s="5"/>
      <c r="H7" s="6"/>
    </row>
    <row r="8" spans="1:8" ht="15.75">
      <c r="A8" s="40"/>
      <c r="B8" s="16" t="s">
        <v>35</v>
      </c>
      <c r="C8" s="2"/>
      <c r="D8" s="3"/>
      <c r="E8" s="4"/>
      <c r="F8" s="5"/>
      <c r="G8" s="5"/>
      <c r="H8" s="6"/>
    </row>
    <row r="9" spans="1:8" s="42" customFormat="1" ht="16.5" customHeight="1">
      <c r="A9" s="38"/>
      <c r="B9" s="17"/>
      <c r="C9" s="39"/>
      <c r="D9" s="3"/>
      <c r="E9" s="36"/>
      <c r="F9" s="8"/>
      <c r="G9" s="8"/>
      <c r="H9" s="7"/>
    </row>
    <row r="10" spans="1:8" s="42" customFormat="1" ht="62.25">
      <c r="A10" s="38">
        <f>+A7+0.01</f>
        <v>1.01</v>
      </c>
      <c r="B10" s="46" t="s">
        <v>62</v>
      </c>
      <c r="C10" s="39">
        <v>9</v>
      </c>
      <c r="D10" s="3" t="s">
        <v>0</v>
      </c>
      <c r="E10" s="9">
        <v>0</v>
      </c>
      <c r="F10" s="8">
        <f>+E10*C10</f>
        <v>0</v>
      </c>
      <c r="G10" s="8">
        <f>0.16*F10</f>
        <v>0</v>
      </c>
      <c r="H10" s="7">
        <f>F10+G10</f>
        <v>0</v>
      </c>
    </row>
    <row r="11" spans="1:8" s="42" customFormat="1" ht="16.5" customHeight="1">
      <c r="A11" s="38"/>
      <c r="B11" s="17"/>
      <c r="C11" s="39"/>
      <c r="D11" s="3"/>
      <c r="E11" s="36"/>
      <c r="F11" s="8"/>
      <c r="G11" s="8"/>
      <c r="H11" s="7"/>
    </row>
    <row r="12" spans="1:8" s="42" customFormat="1" ht="47.25">
      <c r="A12" s="38">
        <f>+A10+0.01</f>
        <v>1.02</v>
      </c>
      <c r="B12" s="46" t="s">
        <v>61</v>
      </c>
      <c r="C12" s="39">
        <v>1</v>
      </c>
      <c r="D12" s="3" t="s">
        <v>0</v>
      </c>
      <c r="E12" s="9">
        <v>0</v>
      </c>
      <c r="F12" s="8">
        <f>+E12*C12</f>
        <v>0</v>
      </c>
      <c r="G12" s="8">
        <f>0.16*F12</f>
        <v>0</v>
      </c>
      <c r="H12" s="7">
        <f>F12+G12</f>
        <v>0</v>
      </c>
    </row>
    <row r="13" spans="1:8" s="42" customFormat="1" ht="16.5" customHeight="1">
      <c r="A13" s="38"/>
      <c r="B13" s="17"/>
      <c r="C13" s="39"/>
      <c r="D13" s="3"/>
      <c r="E13" s="36"/>
      <c r="F13" s="8"/>
      <c r="G13" s="8"/>
      <c r="H13" s="7"/>
    </row>
    <row r="14" spans="1:8" s="42" customFormat="1" ht="47.25">
      <c r="A14" s="38">
        <f>+A12+0.01</f>
        <v>1.03</v>
      </c>
      <c r="B14" s="46" t="s">
        <v>63</v>
      </c>
      <c r="C14" s="39">
        <v>2</v>
      </c>
      <c r="D14" s="3" t="s">
        <v>0</v>
      </c>
      <c r="E14" s="9">
        <v>0</v>
      </c>
      <c r="F14" s="8">
        <f>+E14*C14</f>
        <v>0</v>
      </c>
      <c r="G14" s="8">
        <f>0.16*F14</f>
        <v>0</v>
      </c>
      <c r="H14" s="7">
        <f>F14+G14</f>
        <v>0</v>
      </c>
    </row>
    <row r="15" spans="1:8" ht="15">
      <c r="A15" s="37"/>
      <c r="B15" s="17"/>
      <c r="C15" s="39"/>
      <c r="D15" s="3"/>
      <c r="E15" s="36"/>
      <c r="F15" s="8"/>
      <c r="G15" s="8"/>
      <c r="H15" s="7"/>
    </row>
    <row r="16" spans="1:8" ht="30.75">
      <c r="A16" s="38">
        <f>+A14+0.01</f>
        <v>1.04</v>
      </c>
      <c r="B16" s="17" t="s">
        <v>64</v>
      </c>
      <c r="C16" s="39">
        <v>5</v>
      </c>
      <c r="D16" s="3" t="s">
        <v>0</v>
      </c>
      <c r="E16" s="9">
        <v>0</v>
      </c>
      <c r="F16" s="8">
        <f>+E16*C16</f>
        <v>0</v>
      </c>
      <c r="G16" s="8">
        <f>0.16*F16</f>
        <v>0</v>
      </c>
      <c r="H16" s="7">
        <f>F16+G16</f>
        <v>0</v>
      </c>
    </row>
    <row r="17" spans="1:8" ht="15">
      <c r="A17" s="37"/>
      <c r="B17" s="17"/>
      <c r="C17" s="39"/>
      <c r="D17" s="3"/>
      <c r="E17" s="36"/>
      <c r="F17" s="8"/>
      <c r="G17" s="8"/>
      <c r="H17" s="7"/>
    </row>
    <row r="18" spans="1:8" ht="30.75">
      <c r="A18" s="38">
        <f>+A16+0.01</f>
        <v>1.05</v>
      </c>
      <c r="B18" s="17" t="s">
        <v>81</v>
      </c>
      <c r="C18" s="39">
        <v>4</v>
      </c>
      <c r="D18" s="3" t="s">
        <v>0</v>
      </c>
      <c r="E18" s="9">
        <v>0</v>
      </c>
      <c r="F18" s="8">
        <f>+E18*C18</f>
        <v>0</v>
      </c>
      <c r="G18" s="8">
        <f>0.16*F18</f>
        <v>0</v>
      </c>
      <c r="H18" s="7">
        <f>F18+G18</f>
        <v>0</v>
      </c>
    </row>
    <row r="19" spans="1:8" ht="15">
      <c r="A19" s="37"/>
      <c r="B19" s="17"/>
      <c r="C19" s="39"/>
      <c r="D19" s="3"/>
      <c r="E19" s="36"/>
      <c r="F19" s="8"/>
      <c r="G19" s="8"/>
      <c r="H19" s="7"/>
    </row>
    <row r="20" spans="1:8" ht="30.75">
      <c r="A20" s="38">
        <f>+A14+0.01</f>
        <v>1.04</v>
      </c>
      <c r="B20" s="17" t="s">
        <v>65</v>
      </c>
      <c r="C20" s="39">
        <v>2</v>
      </c>
      <c r="D20" s="3" t="s">
        <v>0</v>
      </c>
      <c r="E20" s="9">
        <v>0</v>
      </c>
      <c r="F20" s="8">
        <f>+E20*C20</f>
        <v>0</v>
      </c>
      <c r="G20" s="8">
        <f>0.16*F20</f>
        <v>0</v>
      </c>
      <c r="H20" s="7">
        <f>F20+G20</f>
        <v>0</v>
      </c>
    </row>
    <row r="21" spans="1:8" ht="15">
      <c r="A21" s="37"/>
      <c r="B21" s="17"/>
      <c r="C21" s="39"/>
      <c r="D21" s="3"/>
      <c r="E21" s="36"/>
      <c r="F21" s="8"/>
      <c r="G21" s="8"/>
      <c r="H21" s="7"/>
    </row>
    <row r="22" spans="1:8" ht="30.75">
      <c r="A22" s="38">
        <f>+A16+0.01</f>
        <v>1.05</v>
      </c>
      <c r="B22" s="17" t="s">
        <v>67</v>
      </c>
      <c r="C22" s="39">
        <v>1</v>
      </c>
      <c r="D22" s="3" t="s">
        <v>0</v>
      </c>
      <c r="E22" s="9">
        <v>0</v>
      </c>
      <c r="F22" s="8">
        <f>+E22*C22</f>
        <v>0</v>
      </c>
      <c r="G22" s="8">
        <f>0.16*F22</f>
        <v>0</v>
      </c>
      <c r="H22" s="7">
        <f>F22+G22</f>
        <v>0</v>
      </c>
    </row>
    <row r="23" spans="1:8" ht="15">
      <c r="A23" s="37"/>
      <c r="B23" s="17"/>
      <c r="C23" s="39"/>
      <c r="D23" s="3"/>
      <c r="E23" s="36"/>
      <c r="F23" s="8"/>
      <c r="G23" s="8"/>
      <c r="H23" s="7"/>
    </row>
    <row r="24" spans="1:8" ht="30.75">
      <c r="A24" s="38">
        <f>+A22+0.01</f>
        <v>1.06</v>
      </c>
      <c r="B24" s="17" t="s">
        <v>66</v>
      </c>
      <c r="C24" s="39">
        <v>2</v>
      </c>
      <c r="D24" s="3" t="s">
        <v>0</v>
      </c>
      <c r="E24" s="9">
        <v>0</v>
      </c>
      <c r="F24" s="8">
        <f>+E24*C24</f>
        <v>0</v>
      </c>
      <c r="G24" s="8">
        <f>0.16*F24</f>
        <v>0</v>
      </c>
      <c r="H24" s="7">
        <f>F24+G24</f>
        <v>0</v>
      </c>
    </row>
    <row r="25" spans="1:8" ht="15">
      <c r="A25" s="37"/>
      <c r="B25" s="17"/>
      <c r="C25" s="39"/>
      <c r="D25" s="3"/>
      <c r="E25" s="36"/>
      <c r="F25" s="8"/>
      <c r="G25" s="8"/>
      <c r="H25" s="7"/>
    </row>
    <row r="26" spans="1:8" ht="30.75">
      <c r="A26" s="38">
        <f>+A24+0.01</f>
        <v>1.07</v>
      </c>
      <c r="B26" s="17" t="s">
        <v>68</v>
      </c>
      <c r="C26" s="39">
        <v>4</v>
      </c>
      <c r="D26" s="3" t="s">
        <v>0</v>
      </c>
      <c r="E26" s="9">
        <v>0</v>
      </c>
      <c r="F26" s="8">
        <f>+E26*C26</f>
        <v>0</v>
      </c>
      <c r="G26" s="8">
        <f>0.16*F26</f>
        <v>0</v>
      </c>
      <c r="H26" s="7">
        <f>F26+G26</f>
        <v>0</v>
      </c>
    </row>
    <row r="27" spans="1:8" ht="15">
      <c r="A27" s="37"/>
      <c r="B27" s="17"/>
      <c r="C27" s="39"/>
      <c r="D27" s="3"/>
      <c r="E27" s="36"/>
      <c r="F27" s="8"/>
      <c r="G27" s="8"/>
      <c r="H27" s="7"/>
    </row>
    <row r="28" spans="1:8" ht="15">
      <c r="A28" s="37"/>
      <c r="B28" s="17"/>
      <c r="C28" s="39"/>
      <c r="D28" s="3"/>
      <c r="E28" s="36"/>
      <c r="F28" s="8"/>
      <c r="G28" s="8"/>
      <c r="H28" s="7"/>
    </row>
    <row r="29" spans="1:8" ht="15.75">
      <c r="A29" s="1"/>
      <c r="B29" s="16"/>
    </row>
    <row r="30" spans="1:8" ht="15.75">
      <c r="A30" s="1"/>
      <c r="B30" s="41" t="s">
        <v>23</v>
      </c>
      <c r="E30" s="7"/>
      <c r="F30" s="7">
        <f>SUM(F11:F26)</f>
        <v>0</v>
      </c>
      <c r="G30" s="7">
        <f>F30*0.18</f>
        <v>0</v>
      </c>
      <c r="H30" s="7">
        <f>F30+G30</f>
        <v>0</v>
      </c>
    </row>
    <row r="31" spans="1:8" ht="15.75">
      <c r="A31" s="1"/>
      <c r="B31" s="16"/>
    </row>
    <row r="32" spans="1:8" ht="15.75">
      <c r="A32" s="40"/>
      <c r="B32" s="40" t="s">
        <v>21</v>
      </c>
      <c r="C32" s="40"/>
      <c r="D32" s="40"/>
      <c r="E32" s="40"/>
      <c r="F32" s="131">
        <v>0</v>
      </c>
      <c r="G32" s="131">
        <f>F32*0.18</f>
        <v>0</v>
      </c>
      <c r="H32" s="131">
        <f>F32+G32</f>
        <v>0</v>
      </c>
    </row>
    <row r="33" spans="1:8" ht="15.75">
      <c r="A33" s="1"/>
      <c r="B33" s="16"/>
    </row>
    <row r="34" spans="1:8" ht="15.75" customHeight="1">
      <c r="A34" s="40"/>
      <c r="B34" s="40" t="s">
        <v>24</v>
      </c>
      <c r="C34" s="40"/>
      <c r="D34" s="40"/>
      <c r="E34" s="40"/>
      <c r="F34" s="7">
        <f>F30+F32</f>
        <v>0</v>
      </c>
      <c r="G34" s="7">
        <f>F34*0.18</f>
        <v>0</v>
      </c>
      <c r="H34" s="13">
        <f>F34+G34</f>
        <v>0</v>
      </c>
    </row>
    <row r="35" spans="1:8" s="10" customFormat="1" ht="16.5">
      <c r="A35" s="11"/>
      <c r="B35" s="18"/>
    </row>
    <row r="36" spans="1:8" s="10" customFormat="1" ht="16.5">
      <c r="A36" s="11"/>
      <c r="B36" s="18"/>
    </row>
    <row r="37" spans="1:8" s="10" customFormat="1" ht="16.5">
      <c r="A37" s="11"/>
      <c r="B37" s="18"/>
    </row>
  </sheetData>
  <sheetProtection formatColumns="0" formatRows="0"/>
  <mergeCells count="4">
    <mergeCell ref="A1:H1"/>
    <mergeCell ref="A2:H2"/>
    <mergeCell ref="A3:H3"/>
    <mergeCell ref="A4:H4"/>
  </mergeCells>
  <pageMargins left="0.55118110236220497" right="3.9370078740157501E-2" top="0.98425196850393704" bottom="0.59055118110236204" header="0.511811023622047" footer="0"/>
  <pageSetup scale="49" fitToHeight="15" orientation="portrait" r:id="rId1"/>
  <headerFooter differentFirst="1" alignWithMargins="0">
    <oddHeader>&amp;RAgosto 24, 2009</oddHeader>
    <oddFooter>&amp;L&amp;F
&amp;A&amp;R&amp;14Pagina 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J43"/>
  <sheetViews>
    <sheetView showGridLines="0" view="pageBreakPreview" zoomScale="80" zoomScaleSheetLayoutView="80" workbookViewId="0">
      <pane ySplit="5" topLeftCell="A35" activePane="bottomLeft" state="frozen"/>
      <selection activeCell="V10" sqref="V10"/>
      <selection pane="bottomLeft" activeCell="A2" sqref="A2:H2"/>
    </sheetView>
  </sheetViews>
  <sheetFormatPr defaultColWidth="11.42578125" defaultRowHeight="12.75"/>
  <cols>
    <col min="1" max="1" width="10.28515625" style="95" customWidth="1"/>
    <col min="2" max="2" width="92.85546875" style="96" customWidth="1"/>
    <col min="3" max="3" width="13.85546875" style="47" customWidth="1"/>
    <col min="4" max="4" width="11.42578125" style="47" customWidth="1"/>
    <col min="5" max="5" width="17.85546875" style="47" bestFit="1" customWidth="1"/>
    <col min="6" max="7" width="19.140625" style="47" bestFit="1" customWidth="1"/>
    <col min="8" max="8" width="21.28515625" style="47" bestFit="1" customWidth="1"/>
    <col min="9" max="16384" width="11.42578125" style="47"/>
  </cols>
  <sheetData>
    <row r="1" spans="1:8" customFormat="1" ht="23.25">
      <c r="A1" s="150"/>
      <c r="B1" s="150"/>
      <c r="C1" s="150"/>
      <c r="D1" s="150"/>
      <c r="E1" s="150"/>
      <c r="F1" s="150"/>
      <c r="G1" s="150"/>
      <c r="H1" s="150"/>
    </row>
    <row r="2" spans="1:8" customFormat="1" ht="20.25">
      <c r="A2" s="151" t="s">
        <v>60</v>
      </c>
      <c r="B2" s="151"/>
      <c r="C2" s="151"/>
      <c r="D2" s="151"/>
      <c r="E2" s="151"/>
      <c r="F2" s="151"/>
      <c r="G2" s="151"/>
      <c r="H2" s="151"/>
    </row>
    <row r="3" spans="1:8" customFormat="1" ht="20.25">
      <c r="A3" s="151" t="s">
        <v>59</v>
      </c>
      <c r="B3" s="151"/>
      <c r="C3" s="151"/>
      <c r="D3" s="151"/>
      <c r="E3" s="151"/>
      <c r="F3" s="151"/>
      <c r="G3" s="151"/>
      <c r="H3" s="151"/>
    </row>
    <row r="4" spans="1:8" customFormat="1" ht="39.6" customHeight="1" thickBot="1">
      <c r="A4" s="152"/>
      <c r="B4" s="152"/>
      <c r="C4" s="152"/>
      <c r="D4" s="152"/>
      <c r="E4" s="152"/>
      <c r="F4" s="152"/>
      <c r="G4" s="152"/>
      <c r="H4" s="152"/>
    </row>
    <row r="5" spans="1:8" s="104" customFormat="1" ht="48" thickBot="1">
      <c r="A5" s="98" t="s">
        <v>3</v>
      </c>
      <c r="B5" s="99" t="s">
        <v>4</v>
      </c>
      <c r="C5" s="99" t="s">
        <v>5</v>
      </c>
      <c r="D5" s="99" t="s">
        <v>6</v>
      </c>
      <c r="E5" s="99" t="s">
        <v>7</v>
      </c>
      <c r="F5" s="99" t="s">
        <v>8</v>
      </c>
      <c r="G5" s="99" t="s">
        <v>9</v>
      </c>
      <c r="H5" s="100" t="s">
        <v>56</v>
      </c>
    </row>
    <row r="6" spans="1:8" ht="15.75">
      <c r="A6" s="105"/>
      <c r="B6" s="106"/>
      <c r="C6" s="56"/>
      <c r="D6" s="107"/>
      <c r="E6" s="108"/>
      <c r="F6" s="109"/>
      <c r="G6" s="109"/>
      <c r="H6" s="110"/>
    </row>
    <row r="7" spans="1:8" ht="15.75">
      <c r="A7" s="97" t="s">
        <v>57</v>
      </c>
      <c r="B7" s="111" t="s">
        <v>70</v>
      </c>
      <c r="C7" s="56"/>
      <c r="D7" s="107"/>
      <c r="E7" s="108"/>
      <c r="F7" s="109"/>
      <c r="G7" s="109"/>
      <c r="H7" s="110"/>
    </row>
    <row r="8" spans="1:8" ht="15.75">
      <c r="A8" s="97"/>
      <c r="B8" s="111"/>
      <c r="C8" s="56"/>
      <c r="D8" s="107"/>
      <c r="E8" s="108"/>
      <c r="F8" s="109"/>
      <c r="G8" s="109"/>
      <c r="H8" s="110"/>
    </row>
    <row r="9" spans="1:8" s="119" customFormat="1" ht="15">
      <c r="A9" s="112">
        <v>2.0099999999999998</v>
      </c>
      <c r="B9" s="113" t="s">
        <v>42</v>
      </c>
      <c r="C9" s="114">
        <v>135</v>
      </c>
      <c r="D9" s="115" t="s">
        <v>43</v>
      </c>
      <c r="E9" s="116">
        <v>0</v>
      </c>
      <c r="F9" s="117">
        <f>E9*C9</f>
        <v>0</v>
      </c>
      <c r="G9" s="117">
        <f>0.18*F9</f>
        <v>0</v>
      </c>
      <c r="H9" s="118">
        <f>F9+G9</f>
        <v>0</v>
      </c>
    </row>
    <row r="10" spans="1:8" s="119" customFormat="1" ht="15.75">
      <c r="A10" s="112"/>
      <c r="B10" s="120"/>
      <c r="C10" s="114"/>
      <c r="D10" s="115"/>
      <c r="E10" s="121"/>
      <c r="F10" s="117"/>
      <c r="G10" s="109"/>
      <c r="H10" s="118"/>
    </row>
    <row r="11" spans="1:8" s="119" customFormat="1" ht="15">
      <c r="A11" s="112">
        <f>+A9+0.01</f>
        <v>2.0199999999999996</v>
      </c>
      <c r="B11" s="113" t="s">
        <v>44</v>
      </c>
      <c r="C11" s="114">
        <v>25</v>
      </c>
      <c r="D11" s="115" t="s">
        <v>43</v>
      </c>
      <c r="E11" s="116">
        <v>0</v>
      </c>
      <c r="F11" s="117">
        <f>E11*C11</f>
        <v>0</v>
      </c>
      <c r="G11" s="117">
        <f t="shared" ref="G11" si="0">0.18*F11</f>
        <v>0</v>
      </c>
      <c r="H11" s="118">
        <f>F11+G11</f>
        <v>0</v>
      </c>
    </row>
    <row r="12" spans="1:8" s="119" customFormat="1" ht="15.75">
      <c r="A12" s="112"/>
      <c r="B12" s="120"/>
      <c r="C12" s="114"/>
      <c r="D12" s="115"/>
      <c r="E12" s="121"/>
      <c r="F12" s="117"/>
      <c r="G12" s="109"/>
      <c r="H12" s="118"/>
    </row>
    <row r="13" spans="1:8" s="119" customFormat="1" ht="15">
      <c r="A13" s="112">
        <f>+A11+0.01</f>
        <v>2.0299999999999994</v>
      </c>
      <c r="B13" s="113" t="s">
        <v>45</v>
      </c>
      <c r="C13" s="114">
        <v>135</v>
      </c>
      <c r="D13" s="115" t="s">
        <v>43</v>
      </c>
      <c r="E13" s="116">
        <v>0</v>
      </c>
      <c r="F13" s="117">
        <f>E13*C13</f>
        <v>0</v>
      </c>
      <c r="G13" s="117">
        <f t="shared" ref="G13" si="1">0.18*F13</f>
        <v>0</v>
      </c>
      <c r="H13" s="118">
        <f>F13+G13</f>
        <v>0</v>
      </c>
    </row>
    <row r="14" spans="1:8" ht="15.75">
      <c r="A14" s="97"/>
      <c r="B14" s="111"/>
      <c r="C14" s="56"/>
      <c r="D14" s="107"/>
      <c r="E14" s="108"/>
      <c r="F14" s="109"/>
      <c r="G14" s="109"/>
      <c r="H14" s="110"/>
    </row>
    <row r="15" spans="1:8" s="119" customFormat="1" ht="15">
      <c r="A15" s="112">
        <f>+A13+0.01</f>
        <v>2.0399999999999991</v>
      </c>
      <c r="B15" s="113" t="s">
        <v>46</v>
      </c>
      <c r="C15" s="114">
        <v>25</v>
      </c>
      <c r="D15" s="115" t="s">
        <v>43</v>
      </c>
      <c r="E15" s="116">
        <v>0</v>
      </c>
      <c r="F15" s="117">
        <f>E15*C15</f>
        <v>0</v>
      </c>
      <c r="G15" s="117">
        <f t="shared" ref="G15" si="2">0.18*F15</f>
        <v>0</v>
      </c>
      <c r="H15" s="118">
        <f>F15+G15</f>
        <v>0</v>
      </c>
    </row>
    <row r="16" spans="1:8" ht="15.75">
      <c r="A16" s="97"/>
      <c r="B16" s="111"/>
      <c r="C16" s="56"/>
      <c r="D16" s="107"/>
      <c r="E16" s="108"/>
      <c r="F16" s="109"/>
      <c r="G16" s="109"/>
      <c r="H16" s="110"/>
    </row>
    <row r="17" spans="1:8" s="119" customFormat="1" ht="15">
      <c r="A17" s="112">
        <f>+A15+0.01</f>
        <v>2.0499999999999989</v>
      </c>
      <c r="B17" s="113" t="s">
        <v>47</v>
      </c>
      <c r="C17" s="114">
        <f>C9</f>
        <v>135</v>
      </c>
      <c r="D17" s="115" t="s">
        <v>43</v>
      </c>
      <c r="E17" s="116">
        <v>0</v>
      </c>
      <c r="F17" s="117">
        <f>E17*C17</f>
        <v>0</v>
      </c>
      <c r="G17" s="117">
        <f t="shared" ref="G17" si="3">0.18*F17</f>
        <v>0</v>
      </c>
      <c r="H17" s="118">
        <f>F17+G17</f>
        <v>0</v>
      </c>
    </row>
    <row r="18" spans="1:8" s="119" customFormat="1" ht="15.75">
      <c r="A18" s="112"/>
      <c r="B18" s="122" t="s">
        <v>48</v>
      </c>
      <c r="C18" s="114"/>
      <c r="D18" s="115"/>
      <c r="E18" s="121"/>
      <c r="F18" s="117"/>
      <c r="G18" s="117"/>
      <c r="H18" s="118"/>
    </row>
    <row r="19" spans="1:8" s="119" customFormat="1" ht="15.75">
      <c r="A19" s="112"/>
      <c r="B19" s="120"/>
      <c r="C19" s="114"/>
      <c r="D19" s="115"/>
      <c r="E19" s="121"/>
      <c r="F19" s="117"/>
      <c r="G19" s="109"/>
      <c r="H19" s="118"/>
    </row>
    <row r="20" spans="1:8" s="119" customFormat="1" ht="15">
      <c r="A20" s="112">
        <f>+A17+0.01</f>
        <v>2.0599999999999987</v>
      </c>
      <c r="B20" s="113" t="s">
        <v>49</v>
      </c>
      <c r="C20" s="114">
        <f>C11</f>
        <v>25</v>
      </c>
      <c r="D20" s="115" t="s">
        <v>43</v>
      </c>
      <c r="E20" s="116">
        <v>0</v>
      </c>
      <c r="F20" s="117">
        <f>E20*C20</f>
        <v>0</v>
      </c>
      <c r="G20" s="117">
        <f t="shared" ref="G20" si="4">0.18*F20</f>
        <v>0</v>
      </c>
      <c r="H20" s="118">
        <f>F20+G20</f>
        <v>0</v>
      </c>
    </row>
    <row r="21" spans="1:8" s="119" customFormat="1" ht="15.75">
      <c r="A21" s="112"/>
      <c r="B21" s="122" t="s">
        <v>48</v>
      </c>
      <c r="C21" s="114"/>
      <c r="D21" s="115"/>
      <c r="E21" s="121"/>
      <c r="F21" s="117"/>
      <c r="G21" s="117"/>
      <c r="H21" s="118"/>
    </row>
    <row r="22" spans="1:8" s="119" customFormat="1" ht="15.75">
      <c r="A22" s="112"/>
      <c r="B22" s="120"/>
      <c r="C22" s="114"/>
      <c r="D22" s="115"/>
      <c r="E22" s="121"/>
      <c r="F22" s="117"/>
      <c r="G22" s="109"/>
      <c r="H22" s="118"/>
    </row>
    <row r="23" spans="1:8" s="119" customFormat="1" ht="15">
      <c r="A23" s="112">
        <f>+A20+0.01</f>
        <v>2.0699999999999985</v>
      </c>
      <c r="B23" s="113" t="s">
        <v>50</v>
      </c>
      <c r="C23" s="114">
        <f>C13</f>
        <v>135</v>
      </c>
      <c r="D23" s="115" t="s">
        <v>43</v>
      </c>
      <c r="E23" s="116">
        <v>0</v>
      </c>
      <c r="F23" s="117">
        <f>E23*C23</f>
        <v>0</v>
      </c>
      <c r="G23" s="117">
        <f t="shared" ref="G23" si="5">0.18*F23</f>
        <v>0</v>
      </c>
      <c r="H23" s="118">
        <f>F23+G23</f>
        <v>0</v>
      </c>
    </row>
    <row r="24" spans="1:8" s="119" customFormat="1" ht="15.75">
      <c r="A24" s="112"/>
      <c r="B24" s="122" t="s">
        <v>48</v>
      </c>
      <c r="C24" s="114"/>
      <c r="D24" s="115"/>
      <c r="E24" s="121"/>
      <c r="F24" s="117"/>
      <c r="G24" s="117"/>
      <c r="H24" s="118"/>
    </row>
    <row r="25" spans="1:8" s="119" customFormat="1" ht="15.75">
      <c r="A25" s="112"/>
      <c r="B25" s="120"/>
      <c r="C25" s="114"/>
      <c r="D25" s="115"/>
      <c r="E25" s="121"/>
      <c r="F25" s="117"/>
      <c r="G25" s="109"/>
      <c r="H25" s="118"/>
    </row>
    <row r="26" spans="1:8" s="119" customFormat="1" ht="15">
      <c r="A26" s="112">
        <f>+A23+0.01</f>
        <v>2.0799999999999983</v>
      </c>
      <c r="B26" s="113" t="s">
        <v>51</v>
      </c>
      <c r="C26" s="114">
        <f>C15</f>
        <v>25</v>
      </c>
      <c r="D26" s="115" t="s">
        <v>43</v>
      </c>
      <c r="E26" s="116">
        <v>0</v>
      </c>
      <c r="F26" s="117">
        <f>E26*C26</f>
        <v>0</v>
      </c>
      <c r="G26" s="117">
        <f t="shared" ref="G26" si="6">0.18*F26</f>
        <v>0</v>
      </c>
      <c r="H26" s="118">
        <f>F26+G26</f>
        <v>0</v>
      </c>
    </row>
    <row r="27" spans="1:8" s="119" customFormat="1" ht="15.75">
      <c r="A27" s="112"/>
      <c r="B27" s="122" t="s">
        <v>48</v>
      </c>
      <c r="C27" s="114"/>
      <c r="D27" s="115"/>
      <c r="E27" s="121"/>
      <c r="F27" s="117"/>
      <c r="G27" s="117"/>
      <c r="H27" s="118"/>
    </row>
    <row r="28" spans="1:8" s="119" customFormat="1" ht="15.75">
      <c r="A28" s="112"/>
      <c r="B28" s="120"/>
      <c r="C28" s="114"/>
      <c r="D28" s="115"/>
      <c r="E28" s="121"/>
      <c r="F28" s="117"/>
      <c r="G28" s="109"/>
      <c r="H28" s="118"/>
    </row>
    <row r="29" spans="1:8" s="119" customFormat="1" ht="45">
      <c r="A29" s="135">
        <f>+A26+0.01</f>
        <v>2.0899999999999981</v>
      </c>
      <c r="B29" s="113" t="s">
        <v>52</v>
      </c>
      <c r="C29" s="114">
        <v>1</v>
      </c>
      <c r="D29" s="123" t="s">
        <v>2</v>
      </c>
      <c r="E29" s="116">
        <v>0</v>
      </c>
      <c r="F29" s="117">
        <f>E29*C29</f>
        <v>0</v>
      </c>
      <c r="G29" s="117">
        <f>0.18*F29</f>
        <v>0</v>
      </c>
      <c r="H29" s="118">
        <f>F29+G29</f>
        <v>0</v>
      </c>
    </row>
    <row r="30" spans="1:8" ht="15.75">
      <c r="A30" s="97"/>
      <c r="B30" s="111"/>
      <c r="C30" s="56"/>
      <c r="D30" s="107"/>
      <c r="E30" s="108"/>
      <c r="F30" s="117"/>
      <c r="G30" s="117"/>
      <c r="H30" s="118"/>
    </row>
    <row r="31" spans="1:8" s="119" customFormat="1" ht="15">
      <c r="A31" s="112">
        <f>+A29+0.01</f>
        <v>2.0999999999999979</v>
      </c>
      <c r="B31" s="124" t="s">
        <v>53</v>
      </c>
      <c r="C31" s="114">
        <v>1</v>
      </c>
      <c r="D31" s="123" t="s">
        <v>2</v>
      </c>
      <c r="E31" s="116">
        <v>0</v>
      </c>
      <c r="F31" s="117">
        <f t="shared" ref="F31" si="7">E31*C31</f>
        <v>0</v>
      </c>
      <c r="G31" s="117">
        <f t="shared" ref="G31" si="8">0.18*F31</f>
        <v>0</v>
      </c>
      <c r="H31" s="118">
        <f t="shared" ref="H31" si="9">F31+G31</f>
        <v>0</v>
      </c>
    </row>
    <row r="32" spans="1:8" customFormat="1" ht="15">
      <c r="A32" s="37"/>
      <c r="B32" s="17"/>
      <c r="C32" s="39"/>
      <c r="D32" s="3"/>
      <c r="E32" s="36"/>
      <c r="F32" s="8"/>
      <c r="G32" s="8"/>
      <c r="H32" s="7"/>
    </row>
    <row r="33" spans="1:10" customFormat="1" ht="19.5" customHeight="1">
      <c r="A33" s="112">
        <f>+A31+0.01</f>
        <v>2.1099999999999977</v>
      </c>
      <c r="B33" s="46" t="s">
        <v>69</v>
      </c>
      <c r="C33" s="39">
        <v>3</v>
      </c>
      <c r="D33" s="3" t="s">
        <v>0</v>
      </c>
      <c r="E33" s="9">
        <v>0</v>
      </c>
      <c r="F33" s="8">
        <f>+E33*C33</f>
        <v>0</v>
      </c>
      <c r="G33" s="8">
        <f>0.16*F33</f>
        <v>0</v>
      </c>
      <c r="H33" s="7">
        <f>F33+G33</f>
        <v>0</v>
      </c>
    </row>
    <row r="34" spans="1:10" customFormat="1" ht="13.5" customHeight="1">
      <c r="A34" s="37"/>
      <c r="B34" s="17"/>
      <c r="C34" s="39"/>
      <c r="D34" s="3"/>
      <c r="E34" s="36"/>
      <c r="F34" s="8"/>
      <c r="G34" s="8"/>
      <c r="H34" s="7"/>
    </row>
    <row r="35" spans="1:10" customFormat="1" ht="19.5" customHeight="1">
      <c r="A35" s="38">
        <f>+A33+0.01</f>
        <v>2.1199999999999974</v>
      </c>
      <c r="B35" s="46" t="s">
        <v>37</v>
      </c>
      <c r="C35" s="39">
        <v>15</v>
      </c>
      <c r="D35" s="3" t="s">
        <v>0</v>
      </c>
      <c r="E35" s="9">
        <v>0</v>
      </c>
      <c r="F35" s="8">
        <f>+E35*C35</f>
        <v>0</v>
      </c>
      <c r="G35" s="8">
        <f>0.16*F35</f>
        <v>0</v>
      </c>
      <c r="H35" s="7">
        <f>F35+G35</f>
        <v>0</v>
      </c>
    </row>
    <row r="36" spans="1:10" ht="15">
      <c r="A36" s="74"/>
      <c r="B36" s="77"/>
      <c r="C36" s="125"/>
      <c r="D36" s="61"/>
      <c r="E36" s="78"/>
      <c r="F36" s="79"/>
      <c r="G36" s="79"/>
      <c r="H36" s="82"/>
    </row>
    <row r="37" spans="1:10" ht="15">
      <c r="A37" s="74"/>
      <c r="B37" s="77"/>
      <c r="C37" s="125"/>
      <c r="D37" s="61"/>
      <c r="E37" s="78"/>
      <c r="F37" s="79"/>
      <c r="G37" s="79"/>
      <c r="H37" s="82"/>
    </row>
    <row r="38" spans="1:10" ht="15">
      <c r="A38" s="74"/>
      <c r="B38" s="77"/>
      <c r="C38" s="125"/>
      <c r="D38" s="61"/>
      <c r="E38" s="78"/>
      <c r="F38" s="79"/>
      <c r="G38" s="79"/>
      <c r="H38" s="82"/>
    </row>
    <row r="39" spans="1:10" ht="15.75">
      <c r="A39" s="69"/>
      <c r="B39" s="69"/>
      <c r="C39" s="69"/>
      <c r="D39" s="97" t="s">
        <v>54</v>
      </c>
      <c r="F39" s="79">
        <f>SUM(F9:F35)</f>
        <v>0</v>
      </c>
      <c r="G39" s="79">
        <f>0.18*F39</f>
        <v>0</v>
      </c>
      <c r="H39" s="62">
        <f>F39+G39</f>
        <v>0</v>
      </c>
      <c r="I39" s="56"/>
      <c r="J39" s="107"/>
    </row>
    <row r="40" spans="1:10" ht="15.75">
      <c r="A40" s="105"/>
      <c r="B40" s="111"/>
      <c r="D40" s="105"/>
      <c r="F40" s="87"/>
    </row>
    <row r="41" spans="1:10" ht="16.5" thickBot="1">
      <c r="A41" s="69"/>
      <c r="B41" s="69"/>
      <c r="C41" s="69"/>
      <c r="D41" s="97" t="s">
        <v>21</v>
      </c>
      <c r="F41" s="126">
        <f>F39*0.1</f>
        <v>0</v>
      </c>
      <c r="G41" s="127">
        <f>0.18*F41</f>
        <v>0</v>
      </c>
      <c r="H41" s="127">
        <f>F41+G41</f>
        <v>0</v>
      </c>
      <c r="I41" s="128"/>
      <c r="J41" s="128"/>
    </row>
    <row r="42" spans="1:10" ht="15.75">
      <c r="A42" s="105"/>
      <c r="B42" s="111"/>
      <c r="D42" s="105"/>
      <c r="F42" s="79"/>
    </row>
    <row r="43" spans="1:10" ht="15.75" customHeight="1">
      <c r="A43" s="69"/>
      <c r="B43" s="69"/>
      <c r="C43" s="69"/>
      <c r="D43" s="97" t="s">
        <v>55</v>
      </c>
      <c r="F43" s="79">
        <f>F41+F39</f>
        <v>0</v>
      </c>
      <c r="G43" s="79">
        <f>0.18*F43</f>
        <v>0</v>
      </c>
      <c r="H43" s="62">
        <f>F43+G43</f>
        <v>0</v>
      </c>
    </row>
  </sheetData>
  <sheetProtection selectLockedCells="1"/>
  <mergeCells count="4">
    <mergeCell ref="A1:H1"/>
    <mergeCell ref="A2:H2"/>
    <mergeCell ref="A3:H3"/>
    <mergeCell ref="A4:H4"/>
  </mergeCells>
  <pageMargins left="0.55118110236220497" right="3.9370078740157501E-2" top="0.98425196850393704" bottom="0.59055118110236204" header="0.511811023622047" footer="0"/>
  <pageSetup scale="49" fitToHeight="0" orientation="portrait" r:id="rId1"/>
  <headerFooter differentFirst="1" alignWithMargins="0">
    <oddHeader>&amp;RAgosto 24, 2009</oddHeader>
    <oddFooter>&amp;L&amp;F
&amp;A&amp;R&amp;14Pagina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10"/>
  <sheetViews>
    <sheetView view="pageBreakPreview" zoomScale="85" zoomScaleNormal="80" zoomScaleSheetLayoutView="85" workbookViewId="0">
      <selection activeCell="A3" sqref="A3:H3"/>
    </sheetView>
  </sheetViews>
  <sheetFormatPr defaultColWidth="11.42578125" defaultRowHeight="12.75"/>
  <cols>
    <col min="1" max="1" width="10.28515625" style="95" customWidth="1"/>
    <col min="2" max="2" width="92.85546875" style="96" customWidth="1"/>
    <col min="3" max="3" width="15" style="47" customWidth="1"/>
    <col min="4" max="4" width="11.42578125" style="47" customWidth="1"/>
    <col min="5" max="5" width="17.28515625" style="47" customWidth="1" collapsed="1"/>
    <col min="6" max="6" width="24" style="47" customWidth="1"/>
    <col min="7" max="7" width="23.140625" style="47" customWidth="1"/>
    <col min="8" max="8" width="25" style="47" customWidth="1"/>
    <col min="9" max="9" width="11.42578125" style="47" hidden="1" customWidth="1"/>
    <col min="10" max="256" width="11.42578125" style="47"/>
    <col min="257" max="257" width="10.28515625" style="47" customWidth="1"/>
    <col min="258" max="258" width="92.85546875" style="47" customWidth="1"/>
    <col min="259" max="259" width="15" style="47" customWidth="1"/>
    <col min="260" max="260" width="11.42578125" style="47" customWidth="1"/>
    <col min="261" max="261" width="17.85546875" style="47" bestFit="1" customWidth="1"/>
    <col min="262" max="262" width="24" style="47" customWidth="1"/>
    <col min="263" max="263" width="23.140625" style="47" customWidth="1"/>
    <col min="264" max="264" width="25" style="47" customWidth="1"/>
    <col min="265" max="265" width="0" style="47" hidden="1" customWidth="1"/>
    <col min="266" max="512" width="11.42578125" style="47"/>
    <col min="513" max="513" width="10.28515625" style="47" customWidth="1"/>
    <col min="514" max="514" width="92.85546875" style="47" customWidth="1"/>
    <col min="515" max="515" width="15" style="47" customWidth="1"/>
    <col min="516" max="516" width="11.42578125" style="47" customWidth="1"/>
    <col min="517" max="517" width="17.85546875" style="47" bestFit="1" customWidth="1"/>
    <col min="518" max="518" width="24" style="47" customWidth="1"/>
    <col min="519" max="519" width="23.140625" style="47" customWidth="1"/>
    <col min="520" max="520" width="25" style="47" customWidth="1"/>
    <col min="521" max="521" width="0" style="47" hidden="1" customWidth="1"/>
    <col min="522" max="768" width="11.42578125" style="47"/>
    <col min="769" max="769" width="10.28515625" style="47" customWidth="1"/>
    <col min="770" max="770" width="92.85546875" style="47" customWidth="1"/>
    <col min="771" max="771" width="15" style="47" customWidth="1"/>
    <col min="772" max="772" width="11.42578125" style="47" customWidth="1"/>
    <col min="773" max="773" width="17.85546875" style="47" bestFit="1" customWidth="1"/>
    <col min="774" max="774" width="24" style="47" customWidth="1"/>
    <col min="775" max="775" width="23.140625" style="47" customWidth="1"/>
    <col min="776" max="776" width="25" style="47" customWidth="1"/>
    <col min="777" max="777" width="0" style="47" hidden="1" customWidth="1"/>
    <col min="778" max="1024" width="11.42578125" style="47"/>
    <col min="1025" max="1025" width="10.28515625" style="47" customWidth="1"/>
    <col min="1026" max="1026" width="92.85546875" style="47" customWidth="1"/>
    <col min="1027" max="1027" width="15" style="47" customWidth="1"/>
    <col min="1028" max="1028" width="11.42578125" style="47" customWidth="1"/>
    <col min="1029" max="1029" width="17.85546875" style="47" bestFit="1" customWidth="1"/>
    <col min="1030" max="1030" width="24" style="47" customWidth="1"/>
    <col min="1031" max="1031" width="23.140625" style="47" customWidth="1"/>
    <col min="1032" max="1032" width="25" style="47" customWidth="1"/>
    <col min="1033" max="1033" width="0" style="47" hidden="1" customWidth="1"/>
    <col min="1034" max="1280" width="11.42578125" style="47"/>
    <col min="1281" max="1281" width="10.28515625" style="47" customWidth="1"/>
    <col min="1282" max="1282" width="92.85546875" style="47" customWidth="1"/>
    <col min="1283" max="1283" width="15" style="47" customWidth="1"/>
    <col min="1284" max="1284" width="11.42578125" style="47" customWidth="1"/>
    <col min="1285" max="1285" width="17.85546875" style="47" bestFit="1" customWidth="1"/>
    <col min="1286" max="1286" width="24" style="47" customWidth="1"/>
    <col min="1287" max="1287" width="23.140625" style="47" customWidth="1"/>
    <col min="1288" max="1288" width="25" style="47" customWidth="1"/>
    <col min="1289" max="1289" width="0" style="47" hidden="1" customWidth="1"/>
    <col min="1290" max="1536" width="11.42578125" style="47"/>
    <col min="1537" max="1537" width="10.28515625" style="47" customWidth="1"/>
    <col min="1538" max="1538" width="92.85546875" style="47" customWidth="1"/>
    <col min="1539" max="1539" width="15" style="47" customWidth="1"/>
    <col min="1540" max="1540" width="11.42578125" style="47" customWidth="1"/>
    <col min="1541" max="1541" width="17.85546875" style="47" bestFit="1" customWidth="1"/>
    <col min="1542" max="1542" width="24" style="47" customWidth="1"/>
    <col min="1543" max="1543" width="23.140625" style="47" customWidth="1"/>
    <col min="1544" max="1544" width="25" style="47" customWidth="1"/>
    <col min="1545" max="1545" width="0" style="47" hidden="1" customWidth="1"/>
    <col min="1546" max="1792" width="11.42578125" style="47"/>
    <col min="1793" max="1793" width="10.28515625" style="47" customWidth="1"/>
    <col min="1794" max="1794" width="92.85546875" style="47" customWidth="1"/>
    <col min="1795" max="1795" width="15" style="47" customWidth="1"/>
    <col min="1796" max="1796" width="11.42578125" style="47" customWidth="1"/>
    <col min="1797" max="1797" width="17.85546875" style="47" bestFit="1" customWidth="1"/>
    <col min="1798" max="1798" width="24" style="47" customWidth="1"/>
    <col min="1799" max="1799" width="23.140625" style="47" customWidth="1"/>
    <col min="1800" max="1800" width="25" style="47" customWidth="1"/>
    <col min="1801" max="1801" width="0" style="47" hidden="1" customWidth="1"/>
    <col min="1802" max="2048" width="11.42578125" style="47"/>
    <col min="2049" max="2049" width="10.28515625" style="47" customWidth="1"/>
    <col min="2050" max="2050" width="92.85546875" style="47" customWidth="1"/>
    <col min="2051" max="2051" width="15" style="47" customWidth="1"/>
    <col min="2052" max="2052" width="11.42578125" style="47" customWidth="1"/>
    <col min="2053" max="2053" width="17.85546875" style="47" bestFit="1" customWidth="1"/>
    <col min="2054" max="2054" width="24" style="47" customWidth="1"/>
    <col min="2055" max="2055" width="23.140625" style="47" customWidth="1"/>
    <col min="2056" max="2056" width="25" style="47" customWidth="1"/>
    <col min="2057" max="2057" width="0" style="47" hidden="1" customWidth="1"/>
    <col min="2058" max="2304" width="11.42578125" style="47"/>
    <col min="2305" max="2305" width="10.28515625" style="47" customWidth="1"/>
    <col min="2306" max="2306" width="92.85546875" style="47" customWidth="1"/>
    <col min="2307" max="2307" width="15" style="47" customWidth="1"/>
    <col min="2308" max="2308" width="11.42578125" style="47" customWidth="1"/>
    <col min="2309" max="2309" width="17.85546875" style="47" bestFit="1" customWidth="1"/>
    <col min="2310" max="2310" width="24" style="47" customWidth="1"/>
    <col min="2311" max="2311" width="23.140625" style="47" customWidth="1"/>
    <col min="2312" max="2312" width="25" style="47" customWidth="1"/>
    <col min="2313" max="2313" width="0" style="47" hidden="1" customWidth="1"/>
    <col min="2314" max="2560" width="11.42578125" style="47"/>
    <col min="2561" max="2561" width="10.28515625" style="47" customWidth="1"/>
    <col min="2562" max="2562" width="92.85546875" style="47" customWidth="1"/>
    <col min="2563" max="2563" width="15" style="47" customWidth="1"/>
    <col min="2564" max="2564" width="11.42578125" style="47" customWidth="1"/>
    <col min="2565" max="2565" width="17.85546875" style="47" bestFit="1" customWidth="1"/>
    <col min="2566" max="2566" width="24" style="47" customWidth="1"/>
    <col min="2567" max="2567" width="23.140625" style="47" customWidth="1"/>
    <col min="2568" max="2568" width="25" style="47" customWidth="1"/>
    <col min="2569" max="2569" width="0" style="47" hidden="1" customWidth="1"/>
    <col min="2570" max="2816" width="11.42578125" style="47"/>
    <col min="2817" max="2817" width="10.28515625" style="47" customWidth="1"/>
    <col min="2818" max="2818" width="92.85546875" style="47" customWidth="1"/>
    <col min="2819" max="2819" width="15" style="47" customWidth="1"/>
    <col min="2820" max="2820" width="11.42578125" style="47" customWidth="1"/>
    <col min="2821" max="2821" width="17.85546875" style="47" bestFit="1" customWidth="1"/>
    <col min="2822" max="2822" width="24" style="47" customWidth="1"/>
    <col min="2823" max="2823" width="23.140625" style="47" customWidth="1"/>
    <col min="2824" max="2824" width="25" style="47" customWidth="1"/>
    <col min="2825" max="2825" width="0" style="47" hidden="1" customWidth="1"/>
    <col min="2826" max="3072" width="11.42578125" style="47"/>
    <col min="3073" max="3073" width="10.28515625" style="47" customWidth="1"/>
    <col min="3074" max="3074" width="92.85546875" style="47" customWidth="1"/>
    <col min="3075" max="3075" width="15" style="47" customWidth="1"/>
    <col min="3076" max="3076" width="11.42578125" style="47" customWidth="1"/>
    <col min="3077" max="3077" width="17.85546875" style="47" bestFit="1" customWidth="1"/>
    <col min="3078" max="3078" width="24" style="47" customWidth="1"/>
    <col min="3079" max="3079" width="23.140625" style="47" customWidth="1"/>
    <col min="3080" max="3080" width="25" style="47" customWidth="1"/>
    <col min="3081" max="3081" width="0" style="47" hidden="1" customWidth="1"/>
    <col min="3082" max="3328" width="11.42578125" style="47"/>
    <col min="3329" max="3329" width="10.28515625" style="47" customWidth="1"/>
    <col min="3330" max="3330" width="92.85546875" style="47" customWidth="1"/>
    <col min="3331" max="3331" width="15" style="47" customWidth="1"/>
    <col min="3332" max="3332" width="11.42578125" style="47" customWidth="1"/>
    <col min="3333" max="3333" width="17.85546875" style="47" bestFit="1" customWidth="1"/>
    <col min="3334" max="3334" width="24" style="47" customWidth="1"/>
    <col min="3335" max="3335" width="23.140625" style="47" customWidth="1"/>
    <col min="3336" max="3336" width="25" style="47" customWidth="1"/>
    <col min="3337" max="3337" width="0" style="47" hidden="1" customWidth="1"/>
    <col min="3338" max="3584" width="11.42578125" style="47"/>
    <col min="3585" max="3585" width="10.28515625" style="47" customWidth="1"/>
    <col min="3586" max="3586" width="92.85546875" style="47" customWidth="1"/>
    <col min="3587" max="3587" width="15" style="47" customWidth="1"/>
    <col min="3588" max="3588" width="11.42578125" style="47" customWidth="1"/>
    <col min="3589" max="3589" width="17.85546875" style="47" bestFit="1" customWidth="1"/>
    <col min="3590" max="3590" width="24" style="47" customWidth="1"/>
    <col min="3591" max="3591" width="23.140625" style="47" customWidth="1"/>
    <col min="3592" max="3592" width="25" style="47" customWidth="1"/>
    <col min="3593" max="3593" width="0" style="47" hidden="1" customWidth="1"/>
    <col min="3594" max="3840" width="11.42578125" style="47"/>
    <col min="3841" max="3841" width="10.28515625" style="47" customWidth="1"/>
    <col min="3842" max="3842" width="92.85546875" style="47" customWidth="1"/>
    <col min="3843" max="3843" width="15" style="47" customWidth="1"/>
    <col min="3844" max="3844" width="11.42578125" style="47" customWidth="1"/>
    <col min="3845" max="3845" width="17.85546875" style="47" bestFit="1" customWidth="1"/>
    <col min="3846" max="3846" width="24" style="47" customWidth="1"/>
    <col min="3847" max="3847" width="23.140625" style="47" customWidth="1"/>
    <col min="3848" max="3848" width="25" style="47" customWidth="1"/>
    <col min="3849" max="3849" width="0" style="47" hidden="1" customWidth="1"/>
    <col min="3850" max="4096" width="11.42578125" style="47"/>
    <col min="4097" max="4097" width="10.28515625" style="47" customWidth="1"/>
    <col min="4098" max="4098" width="92.85546875" style="47" customWidth="1"/>
    <col min="4099" max="4099" width="15" style="47" customWidth="1"/>
    <col min="4100" max="4100" width="11.42578125" style="47" customWidth="1"/>
    <col min="4101" max="4101" width="17.85546875" style="47" bestFit="1" customWidth="1"/>
    <col min="4102" max="4102" width="24" style="47" customWidth="1"/>
    <col min="4103" max="4103" width="23.140625" style="47" customWidth="1"/>
    <col min="4104" max="4104" width="25" style="47" customWidth="1"/>
    <col min="4105" max="4105" width="0" style="47" hidden="1" customWidth="1"/>
    <col min="4106" max="4352" width="11.42578125" style="47"/>
    <col min="4353" max="4353" width="10.28515625" style="47" customWidth="1"/>
    <col min="4354" max="4354" width="92.85546875" style="47" customWidth="1"/>
    <col min="4355" max="4355" width="15" style="47" customWidth="1"/>
    <col min="4356" max="4356" width="11.42578125" style="47" customWidth="1"/>
    <col min="4357" max="4357" width="17.85546875" style="47" bestFit="1" customWidth="1"/>
    <col min="4358" max="4358" width="24" style="47" customWidth="1"/>
    <col min="4359" max="4359" width="23.140625" style="47" customWidth="1"/>
    <col min="4360" max="4360" width="25" style="47" customWidth="1"/>
    <col min="4361" max="4361" width="0" style="47" hidden="1" customWidth="1"/>
    <col min="4362" max="4608" width="11.42578125" style="47"/>
    <col min="4609" max="4609" width="10.28515625" style="47" customWidth="1"/>
    <col min="4610" max="4610" width="92.85546875" style="47" customWidth="1"/>
    <col min="4611" max="4611" width="15" style="47" customWidth="1"/>
    <col min="4612" max="4612" width="11.42578125" style="47" customWidth="1"/>
    <col min="4613" max="4613" width="17.85546875" style="47" bestFit="1" customWidth="1"/>
    <col min="4614" max="4614" width="24" style="47" customWidth="1"/>
    <col min="4615" max="4615" width="23.140625" style="47" customWidth="1"/>
    <col min="4616" max="4616" width="25" style="47" customWidth="1"/>
    <col min="4617" max="4617" width="0" style="47" hidden="1" customWidth="1"/>
    <col min="4618" max="4864" width="11.42578125" style="47"/>
    <col min="4865" max="4865" width="10.28515625" style="47" customWidth="1"/>
    <col min="4866" max="4866" width="92.85546875" style="47" customWidth="1"/>
    <col min="4867" max="4867" width="15" style="47" customWidth="1"/>
    <col min="4868" max="4868" width="11.42578125" style="47" customWidth="1"/>
    <col min="4869" max="4869" width="17.85546875" style="47" bestFit="1" customWidth="1"/>
    <col min="4870" max="4870" width="24" style="47" customWidth="1"/>
    <col min="4871" max="4871" width="23.140625" style="47" customWidth="1"/>
    <col min="4872" max="4872" width="25" style="47" customWidth="1"/>
    <col min="4873" max="4873" width="0" style="47" hidden="1" customWidth="1"/>
    <col min="4874" max="5120" width="11.42578125" style="47"/>
    <col min="5121" max="5121" width="10.28515625" style="47" customWidth="1"/>
    <col min="5122" max="5122" width="92.85546875" style="47" customWidth="1"/>
    <col min="5123" max="5123" width="15" style="47" customWidth="1"/>
    <col min="5124" max="5124" width="11.42578125" style="47" customWidth="1"/>
    <col min="5125" max="5125" width="17.85546875" style="47" bestFit="1" customWidth="1"/>
    <col min="5126" max="5126" width="24" style="47" customWidth="1"/>
    <col min="5127" max="5127" width="23.140625" style="47" customWidth="1"/>
    <col min="5128" max="5128" width="25" style="47" customWidth="1"/>
    <col min="5129" max="5129" width="0" style="47" hidden="1" customWidth="1"/>
    <col min="5130" max="5376" width="11.42578125" style="47"/>
    <col min="5377" max="5377" width="10.28515625" style="47" customWidth="1"/>
    <col min="5378" max="5378" width="92.85546875" style="47" customWidth="1"/>
    <col min="5379" max="5379" width="15" style="47" customWidth="1"/>
    <col min="5380" max="5380" width="11.42578125" style="47" customWidth="1"/>
    <col min="5381" max="5381" width="17.85546875" style="47" bestFit="1" customWidth="1"/>
    <col min="5382" max="5382" width="24" style="47" customWidth="1"/>
    <col min="5383" max="5383" width="23.140625" style="47" customWidth="1"/>
    <col min="5384" max="5384" width="25" style="47" customWidth="1"/>
    <col min="5385" max="5385" width="0" style="47" hidden="1" customWidth="1"/>
    <col min="5386" max="5632" width="11.42578125" style="47"/>
    <col min="5633" max="5633" width="10.28515625" style="47" customWidth="1"/>
    <col min="5634" max="5634" width="92.85546875" style="47" customWidth="1"/>
    <col min="5635" max="5635" width="15" style="47" customWidth="1"/>
    <col min="5636" max="5636" width="11.42578125" style="47" customWidth="1"/>
    <col min="5637" max="5637" width="17.85546875" style="47" bestFit="1" customWidth="1"/>
    <col min="5638" max="5638" width="24" style="47" customWidth="1"/>
    <col min="5639" max="5639" width="23.140625" style="47" customWidth="1"/>
    <col min="5640" max="5640" width="25" style="47" customWidth="1"/>
    <col min="5641" max="5641" width="0" style="47" hidden="1" customWidth="1"/>
    <col min="5642" max="5888" width="11.42578125" style="47"/>
    <col min="5889" max="5889" width="10.28515625" style="47" customWidth="1"/>
    <col min="5890" max="5890" width="92.85546875" style="47" customWidth="1"/>
    <col min="5891" max="5891" width="15" style="47" customWidth="1"/>
    <col min="5892" max="5892" width="11.42578125" style="47" customWidth="1"/>
    <col min="5893" max="5893" width="17.85546875" style="47" bestFit="1" customWidth="1"/>
    <col min="5894" max="5894" width="24" style="47" customWidth="1"/>
    <col min="5895" max="5895" width="23.140625" style="47" customWidth="1"/>
    <col min="5896" max="5896" width="25" style="47" customWidth="1"/>
    <col min="5897" max="5897" width="0" style="47" hidden="1" customWidth="1"/>
    <col min="5898" max="6144" width="11.42578125" style="47"/>
    <col min="6145" max="6145" width="10.28515625" style="47" customWidth="1"/>
    <col min="6146" max="6146" width="92.85546875" style="47" customWidth="1"/>
    <col min="6147" max="6147" width="15" style="47" customWidth="1"/>
    <col min="6148" max="6148" width="11.42578125" style="47" customWidth="1"/>
    <col min="6149" max="6149" width="17.85546875" style="47" bestFit="1" customWidth="1"/>
    <col min="6150" max="6150" width="24" style="47" customWidth="1"/>
    <col min="6151" max="6151" width="23.140625" style="47" customWidth="1"/>
    <col min="6152" max="6152" width="25" style="47" customWidth="1"/>
    <col min="6153" max="6153" width="0" style="47" hidden="1" customWidth="1"/>
    <col min="6154" max="6400" width="11.42578125" style="47"/>
    <col min="6401" max="6401" width="10.28515625" style="47" customWidth="1"/>
    <col min="6402" max="6402" width="92.85546875" style="47" customWidth="1"/>
    <col min="6403" max="6403" width="15" style="47" customWidth="1"/>
    <col min="6404" max="6404" width="11.42578125" style="47" customWidth="1"/>
    <col min="6405" max="6405" width="17.85546875" style="47" bestFit="1" customWidth="1"/>
    <col min="6406" max="6406" width="24" style="47" customWidth="1"/>
    <col min="6407" max="6407" width="23.140625" style="47" customWidth="1"/>
    <col min="6408" max="6408" width="25" style="47" customWidth="1"/>
    <col min="6409" max="6409" width="0" style="47" hidden="1" customWidth="1"/>
    <col min="6410" max="6656" width="11.42578125" style="47"/>
    <col min="6657" max="6657" width="10.28515625" style="47" customWidth="1"/>
    <col min="6658" max="6658" width="92.85546875" style="47" customWidth="1"/>
    <col min="6659" max="6659" width="15" style="47" customWidth="1"/>
    <col min="6660" max="6660" width="11.42578125" style="47" customWidth="1"/>
    <col min="6661" max="6661" width="17.85546875" style="47" bestFit="1" customWidth="1"/>
    <col min="6662" max="6662" width="24" style="47" customWidth="1"/>
    <col min="6663" max="6663" width="23.140625" style="47" customWidth="1"/>
    <col min="6664" max="6664" width="25" style="47" customWidth="1"/>
    <col min="6665" max="6665" width="0" style="47" hidden="1" customWidth="1"/>
    <col min="6666" max="6912" width="11.42578125" style="47"/>
    <col min="6913" max="6913" width="10.28515625" style="47" customWidth="1"/>
    <col min="6914" max="6914" width="92.85546875" style="47" customWidth="1"/>
    <col min="6915" max="6915" width="15" style="47" customWidth="1"/>
    <col min="6916" max="6916" width="11.42578125" style="47" customWidth="1"/>
    <col min="6917" max="6917" width="17.85546875" style="47" bestFit="1" customWidth="1"/>
    <col min="6918" max="6918" width="24" style="47" customWidth="1"/>
    <col min="6919" max="6919" width="23.140625" style="47" customWidth="1"/>
    <col min="6920" max="6920" width="25" style="47" customWidth="1"/>
    <col min="6921" max="6921" width="0" style="47" hidden="1" customWidth="1"/>
    <col min="6922" max="7168" width="11.42578125" style="47"/>
    <col min="7169" max="7169" width="10.28515625" style="47" customWidth="1"/>
    <col min="7170" max="7170" width="92.85546875" style="47" customWidth="1"/>
    <col min="7171" max="7171" width="15" style="47" customWidth="1"/>
    <col min="7172" max="7172" width="11.42578125" style="47" customWidth="1"/>
    <col min="7173" max="7173" width="17.85546875" style="47" bestFit="1" customWidth="1"/>
    <col min="7174" max="7174" width="24" style="47" customWidth="1"/>
    <col min="7175" max="7175" width="23.140625" style="47" customWidth="1"/>
    <col min="7176" max="7176" width="25" style="47" customWidth="1"/>
    <col min="7177" max="7177" width="0" style="47" hidden="1" customWidth="1"/>
    <col min="7178" max="7424" width="11.42578125" style="47"/>
    <col min="7425" max="7425" width="10.28515625" style="47" customWidth="1"/>
    <col min="7426" max="7426" width="92.85546875" style="47" customWidth="1"/>
    <col min="7427" max="7427" width="15" style="47" customWidth="1"/>
    <col min="7428" max="7428" width="11.42578125" style="47" customWidth="1"/>
    <col min="7429" max="7429" width="17.85546875" style="47" bestFit="1" customWidth="1"/>
    <col min="7430" max="7430" width="24" style="47" customWidth="1"/>
    <col min="7431" max="7431" width="23.140625" style="47" customWidth="1"/>
    <col min="7432" max="7432" width="25" style="47" customWidth="1"/>
    <col min="7433" max="7433" width="0" style="47" hidden="1" customWidth="1"/>
    <col min="7434" max="7680" width="11.42578125" style="47"/>
    <col min="7681" max="7681" width="10.28515625" style="47" customWidth="1"/>
    <col min="7682" max="7682" width="92.85546875" style="47" customWidth="1"/>
    <col min="7683" max="7683" width="15" style="47" customWidth="1"/>
    <col min="7684" max="7684" width="11.42578125" style="47" customWidth="1"/>
    <col min="7685" max="7685" width="17.85546875" style="47" bestFit="1" customWidth="1"/>
    <col min="7686" max="7686" width="24" style="47" customWidth="1"/>
    <col min="7687" max="7687" width="23.140625" style="47" customWidth="1"/>
    <col min="7688" max="7688" width="25" style="47" customWidth="1"/>
    <col min="7689" max="7689" width="0" style="47" hidden="1" customWidth="1"/>
    <col min="7690" max="7936" width="11.42578125" style="47"/>
    <col min="7937" max="7937" width="10.28515625" style="47" customWidth="1"/>
    <col min="7938" max="7938" width="92.85546875" style="47" customWidth="1"/>
    <col min="7939" max="7939" width="15" style="47" customWidth="1"/>
    <col min="7940" max="7940" width="11.42578125" style="47" customWidth="1"/>
    <col min="7941" max="7941" width="17.85546875" style="47" bestFit="1" customWidth="1"/>
    <col min="7942" max="7942" width="24" style="47" customWidth="1"/>
    <col min="7943" max="7943" width="23.140625" style="47" customWidth="1"/>
    <col min="7944" max="7944" width="25" style="47" customWidth="1"/>
    <col min="7945" max="7945" width="0" style="47" hidden="1" customWidth="1"/>
    <col min="7946" max="8192" width="11.42578125" style="47"/>
    <col min="8193" max="8193" width="10.28515625" style="47" customWidth="1"/>
    <col min="8194" max="8194" width="92.85546875" style="47" customWidth="1"/>
    <col min="8195" max="8195" width="15" style="47" customWidth="1"/>
    <col min="8196" max="8196" width="11.42578125" style="47" customWidth="1"/>
    <col min="8197" max="8197" width="17.85546875" style="47" bestFit="1" customWidth="1"/>
    <col min="8198" max="8198" width="24" style="47" customWidth="1"/>
    <col min="8199" max="8199" width="23.140625" style="47" customWidth="1"/>
    <col min="8200" max="8200" width="25" style="47" customWidth="1"/>
    <col min="8201" max="8201" width="0" style="47" hidden="1" customWidth="1"/>
    <col min="8202" max="8448" width="11.42578125" style="47"/>
    <col min="8449" max="8449" width="10.28515625" style="47" customWidth="1"/>
    <col min="8450" max="8450" width="92.85546875" style="47" customWidth="1"/>
    <col min="8451" max="8451" width="15" style="47" customWidth="1"/>
    <col min="8452" max="8452" width="11.42578125" style="47" customWidth="1"/>
    <col min="8453" max="8453" width="17.85546875" style="47" bestFit="1" customWidth="1"/>
    <col min="8454" max="8454" width="24" style="47" customWidth="1"/>
    <col min="8455" max="8455" width="23.140625" style="47" customWidth="1"/>
    <col min="8456" max="8456" width="25" style="47" customWidth="1"/>
    <col min="8457" max="8457" width="0" style="47" hidden="1" customWidth="1"/>
    <col min="8458" max="8704" width="11.42578125" style="47"/>
    <col min="8705" max="8705" width="10.28515625" style="47" customWidth="1"/>
    <col min="8706" max="8706" width="92.85546875" style="47" customWidth="1"/>
    <col min="8707" max="8707" width="15" style="47" customWidth="1"/>
    <col min="8708" max="8708" width="11.42578125" style="47" customWidth="1"/>
    <col min="8709" max="8709" width="17.85546875" style="47" bestFit="1" customWidth="1"/>
    <col min="8710" max="8710" width="24" style="47" customWidth="1"/>
    <col min="8711" max="8711" width="23.140625" style="47" customWidth="1"/>
    <col min="8712" max="8712" width="25" style="47" customWidth="1"/>
    <col min="8713" max="8713" width="0" style="47" hidden="1" customWidth="1"/>
    <col min="8714" max="8960" width="11.42578125" style="47"/>
    <col min="8961" max="8961" width="10.28515625" style="47" customWidth="1"/>
    <col min="8962" max="8962" width="92.85546875" style="47" customWidth="1"/>
    <col min="8963" max="8963" width="15" style="47" customWidth="1"/>
    <col min="8964" max="8964" width="11.42578125" style="47" customWidth="1"/>
    <col min="8965" max="8965" width="17.85546875" style="47" bestFit="1" customWidth="1"/>
    <col min="8966" max="8966" width="24" style="47" customWidth="1"/>
    <col min="8967" max="8967" width="23.140625" style="47" customWidth="1"/>
    <col min="8968" max="8968" width="25" style="47" customWidth="1"/>
    <col min="8969" max="8969" width="0" style="47" hidden="1" customWidth="1"/>
    <col min="8970" max="9216" width="11.42578125" style="47"/>
    <col min="9217" max="9217" width="10.28515625" style="47" customWidth="1"/>
    <col min="9218" max="9218" width="92.85546875" style="47" customWidth="1"/>
    <col min="9219" max="9219" width="15" style="47" customWidth="1"/>
    <col min="9220" max="9220" width="11.42578125" style="47" customWidth="1"/>
    <col min="9221" max="9221" width="17.85546875" style="47" bestFit="1" customWidth="1"/>
    <col min="9222" max="9222" width="24" style="47" customWidth="1"/>
    <col min="9223" max="9223" width="23.140625" style="47" customWidth="1"/>
    <col min="9224" max="9224" width="25" style="47" customWidth="1"/>
    <col min="9225" max="9225" width="0" style="47" hidden="1" customWidth="1"/>
    <col min="9226" max="9472" width="11.42578125" style="47"/>
    <col min="9473" max="9473" width="10.28515625" style="47" customWidth="1"/>
    <col min="9474" max="9474" width="92.85546875" style="47" customWidth="1"/>
    <col min="9475" max="9475" width="15" style="47" customWidth="1"/>
    <col min="9476" max="9476" width="11.42578125" style="47" customWidth="1"/>
    <col min="9477" max="9477" width="17.85546875" style="47" bestFit="1" customWidth="1"/>
    <col min="9478" max="9478" width="24" style="47" customWidth="1"/>
    <col min="9479" max="9479" width="23.140625" style="47" customWidth="1"/>
    <col min="9480" max="9480" width="25" style="47" customWidth="1"/>
    <col min="9481" max="9481" width="0" style="47" hidden="1" customWidth="1"/>
    <col min="9482" max="9728" width="11.42578125" style="47"/>
    <col min="9729" max="9729" width="10.28515625" style="47" customWidth="1"/>
    <col min="9730" max="9730" width="92.85546875" style="47" customWidth="1"/>
    <col min="9731" max="9731" width="15" style="47" customWidth="1"/>
    <col min="9732" max="9732" width="11.42578125" style="47" customWidth="1"/>
    <col min="9733" max="9733" width="17.85546875" style="47" bestFit="1" customWidth="1"/>
    <col min="9734" max="9734" width="24" style="47" customWidth="1"/>
    <col min="9735" max="9735" width="23.140625" style="47" customWidth="1"/>
    <col min="9736" max="9736" width="25" style="47" customWidth="1"/>
    <col min="9737" max="9737" width="0" style="47" hidden="1" customWidth="1"/>
    <col min="9738" max="9984" width="11.42578125" style="47"/>
    <col min="9985" max="9985" width="10.28515625" style="47" customWidth="1"/>
    <col min="9986" max="9986" width="92.85546875" style="47" customWidth="1"/>
    <col min="9987" max="9987" width="15" style="47" customWidth="1"/>
    <col min="9988" max="9988" width="11.42578125" style="47" customWidth="1"/>
    <col min="9989" max="9989" width="17.85546875" style="47" bestFit="1" customWidth="1"/>
    <col min="9990" max="9990" width="24" style="47" customWidth="1"/>
    <col min="9991" max="9991" width="23.140625" style="47" customWidth="1"/>
    <col min="9992" max="9992" width="25" style="47" customWidth="1"/>
    <col min="9993" max="9993" width="0" style="47" hidden="1" customWidth="1"/>
    <col min="9994" max="10240" width="11.42578125" style="47"/>
    <col min="10241" max="10241" width="10.28515625" style="47" customWidth="1"/>
    <col min="10242" max="10242" width="92.85546875" style="47" customWidth="1"/>
    <col min="10243" max="10243" width="15" style="47" customWidth="1"/>
    <col min="10244" max="10244" width="11.42578125" style="47" customWidth="1"/>
    <col min="10245" max="10245" width="17.85546875" style="47" bestFit="1" customWidth="1"/>
    <col min="10246" max="10246" width="24" style="47" customWidth="1"/>
    <col min="10247" max="10247" width="23.140625" style="47" customWidth="1"/>
    <col min="10248" max="10248" width="25" style="47" customWidth="1"/>
    <col min="10249" max="10249" width="0" style="47" hidden="1" customWidth="1"/>
    <col min="10250" max="10496" width="11.42578125" style="47"/>
    <col min="10497" max="10497" width="10.28515625" style="47" customWidth="1"/>
    <col min="10498" max="10498" width="92.85546875" style="47" customWidth="1"/>
    <col min="10499" max="10499" width="15" style="47" customWidth="1"/>
    <col min="10500" max="10500" width="11.42578125" style="47" customWidth="1"/>
    <col min="10501" max="10501" width="17.85546875" style="47" bestFit="1" customWidth="1"/>
    <col min="10502" max="10502" width="24" style="47" customWidth="1"/>
    <col min="10503" max="10503" width="23.140625" style="47" customWidth="1"/>
    <col min="10504" max="10504" width="25" style="47" customWidth="1"/>
    <col min="10505" max="10505" width="0" style="47" hidden="1" customWidth="1"/>
    <col min="10506" max="10752" width="11.42578125" style="47"/>
    <col min="10753" max="10753" width="10.28515625" style="47" customWidth="1"/>
    <col min="10754" max="10754" width="92.85546875" style="47" customWidth="1"/>
    <col min="10755" max="10755" width="15" style="47" customWidth="1"/>
    <col min="10756" max="10756" width="11.42578125" style="47" customWidth="1"/>
    <col min="10757" max="10757" width="17.85546875" style="47" bestFit="1" customWidth="1"/>
    <col min="10758" max="10758" width="24" style="47" customWidth="1"/>
    <col min="10759" max="10759" width="23.140625" style="47" customWidth="1"/>
    <col min="10760" max="10760" width="25" style="47" customWidth="1"/>
    <col min="10761" max="10761" width="0" style="47" hidden="1" customWidth="1"/>
    <col min="10762" max="11008" width="11.42578125" style="47"/>
    <col min="11009" max="11009" width="10.28515625" style="47" customWidth="1"/>
    <col min="11010" max="11010" width="92.85546875" style="47" customWidth="1"/>
    <col min="11011" max="11011" width="15" style="47" customWidth="1"/>
    <col min="11012" max="11012" width="11.42578125" style="47" customWidth="1"/>
    <col min="11013" max="11013" width="17.85546875" style="47" bestFit="1" customWidth="1"/>
    <col min="11014" max="11014" width="24" style="47" customWidth="1"/>
    <col min="11015" max="11015" width="23.140625" style="47" customWidth="1"/>
    <col min="11016" max="11016" width="25" style="47" customWidth="1"/>
    <col min="11017" max="11017" width="0" style="47" hidden="1" customWidth="1"/>
    <col min="11018" max="11264" width="11.42578125" style="47"/>
    <col min="11265" max="11265" width="10.28515625" style="47" customWidth="1"/>
    <col min="11266" max="11266" width="92.85546875" style="47" customWidth="1"/>
    <col min="11267" max="11267" width="15" style="47" customWidth="1"/>
    <col min="11268" max="11268" width="11.42578125" style="47" customWidth="1"/>
    <col min="11269" max="11269" width="17.85546875" style="47" bestFit="1" customWidth="1"/>
    <col min="11270" max="11270" width="24" style="47" customWidth="1"/>
    <col min="11271" max="11271" width="23.140625" style="47" customWidth="1"/>
    <col min="11272" max="11272" width="25" style="47" customWidth="1"/>
    <col min="11273" max="11273" width="0" style="47" hidden="1" customWidth="1"/>
    <col min="11274" max="11520" width="11.42578125" style="47"/>
    <col min="11521" max="11521" width="10.28515625" style="47" customWidth="1"/>
    <col min="11522" max="11522" width="92.85546875" style="47" customWidth="1"/>
    <col min="11523" max="11523" width="15" style="47" customWidth="1"/>
    <col min="11524" max="11524" width="11.42578125" style="47" customWidth="1"/>
    <col min="11525" max="11525" width="17.85546875" style="47" bestFit="1" customWidth="1"/>
    <col min="11526" max="11526" width="24" style="47" customWidth="1"/>
    <col min="11527" max="11527" width="23.140625" style="47" customWidth="1"/>
    <col min="11528" max="11528" width="25" style="47" customWidth="1"/>
    <col min="11529" max="11529" width="0" style="47" hidden="1" customWidth="1"/>
    <col min="11530" max="11776" width="11.42578125" style="47"/>
    <col min="11777" max="11777" width="10.28515625" style="47" customWidth="1"/>
    <col min="11778" max="11778" width="92.85546875" style="47" customWidth="1"/>
    <col min="11779" max="11779" width="15" style="47" customWidth="1"/>
    <col min="11780" max="11780" width="11.42578125" style="47" customWidth="1"/>
    <col min="11781" max="11781" width="17.85546875" style="47" bestFit="1" customWidth="1"/>
    <col min="11782" max="11782" width="24" style="47" customWidth="1"/>
    <col min="11783" max="11783" width="23.140625" style="47" customWidth="1"/>
    <col min="11784" max="11784" width="25" style="47" customWidth="1"/>
    <col min="11785" max="11785" width="0" style="47" hidden="1" customWidth="1"/>
    <col min="11786" max="12032" width="11.42578125" style="47"/>
    <col min="12033" max="12033" width="10.28515625" style="47" customWidth="1"/>
    <col min="12034" max="12034" width="92.85546875" style="47" customWidth="1"/>
    <col min="12035" max="12035" width="15" style="47" customWidth="1"/>
    <col min="12036" max="12036" width="11.42578125" style="47" customWidth="1"/>
    <col min="12037" max="12037" width="17.85546875" style="47" bestFit="1" customWidth="1"/>
    <col min="12038" max="12038" width="24" style="47" customWidth="1"/>
    <col min="12039" max="12039" width="23.140625" style="47" customWidth="1"/>
    <col min="12040" max="12040" width="25" style="47" customWidth="1"/>
    <col min="12041" max="12041" width="0" style="47" hidden="1" customWidth="1"/>
    <col min="12042" max="12288" width="11.42578125" style="47"/>
    <col min="12289" max="12289" width="10.28515625" style="47" customWidth="1"/>
    <col min="12290" max="12290" width="92.85546875" style="47" customWidth="1"/>
    <col min="12291" max="12291" width="15" style="47" customWidth="1"/>
    <col min="12292" max="12292" width="11.42578125" style="47" customWidth="1"/>
    <col min="12293" max="12293" width="17.85546875" style="47" bestFit="1" customWidth="1"/>
    <col min="12294" max="12294" width="24" style="47" customWidth="1"/>
    <col min="12295" max="12295" width="23.140625" style="47" customWidth="1"/>
    <col min="12296" max="12296" width="25" style="47" customWidth="1"/>
    <col min="12297" max="12297" width="0" style="47" hidden="1" customWidth="1"/>
    <col min="12298" max="12544" width="11.42578125" style="47"/>
    <col min="12545" max="12545" width="10.28515625" style="47" customWidth="1"/>
    <col min="12546" max="12546" width="92.85546875" style="47" customWidth="1"/>
    <col min="12547" max="12547" width="15" style="47" customWidth="1"/>
    <col min="12548" max="12548" width="11.42578125" style="47" customWidth="1"/>
    <col min="12549" max="12549" width="17.85546875" style="47" bestFit="1" customWidth="1"/>
    <col min="12550" max="12550" width="24" style="47" customWidth="1"/>
    <col min="12551" max="12551" width="23.140625" style="47" customWidth="1"/>
    <col min="12552" max="12552" width="25" style="47" customWidth="1"/>
    <col min="12553" max="12553" width="0" style="47" hidden="1" customWidth="1"/>
    <col min="12554" max="12800" width="11.42578125" style="47"/>
    <col min="12801" max="12801" width="10.28515625" style="47" customWidth="1"/>
    <col min="12802" max="12802" width="92.85546875" style="47" customWidth="1"/>
    <col min="12803" max="12803" width="15" style="47" customWidth="1"/>
    <col min="12804" max="12804" width="11.42578125" style="47" customWidth="1"/>
    <col min="12805" max="12805" width="17.85546875" style="47" bestFit="1" customWidth="1"/>
    <col min="12806" max="12806" width="24" style="47" customWidth="1"/>
    <col min="12807" max="12807" width="23.140625" style="47" customWidth="1"/>
    <col min="12808" max="12808" width="25" style="47" customWidth="1"/>
    <col min="12809" max="12809" width="0" style="47" hidden="1" customWidth="1"/>
    <col min="12810" max="13056" width="11.42578125" style="47"/>
    <col min="13057" max="13057" width="10.28515625" style="47" customWidth="1"/>
    <col min="13058" max="13058" width="92.85546875" style="47" customWidth="1"/>
    <col min="13059" max="13059" width="15" style="47" customWidth="1"/>
    <col min="13060" max="13060" width="11.42578125" style="47" customWidth="1"/>
    <col min="13061" max="13061" width="17.85546875" style="47" bestFit="1" customWidth="1"/>
    <col min="13062" max="13062" width="24" style="47" customWidth="1"/>
    <col min="13063" max="13063" width="23.140625" style="47" customWidth="1"/>
    <col min="13064" max="13064" width="25" style="47" customWidth="1"/>
    <col min="13065" max="13065" width="0" style="47" hidden="1" customWidth="1"/>
    <col min="13066" max="13312" width="11.42578125" style="47"/>
    <col min="13313" max="13313" width="10.28515625" style="47" customWidth="1"/>
    <col min="13314" max="13314" width="92.85546875" style="47" customWidth="1"/>
    <col min="13315" max="13315" width="15" style="47" customWidth="1"/>
    <col min="13316" max="13316" width="11.42578125" style="47" customWidth="1"/>
    <col min="13317" max="13317" width="17.85546875" style="47" bestFit="1" customWidth="1"/>
    <col min="13318" max="13318" width="24" style="47" customWidth="1"/>
    <col min="13319" max="13319" width="23.140625" style="47" customWidth="1"/>
    <col min="13320" max="13320" width="25" style="47" customWidth="1"/>
    <col min="13321" max="13321" width="0" style="47" hidden="1" customWidth="1"/>
    <col min="13322" max="13568" width="11.42578125" style="47"/>
    <col min="13569" max="13569" width="10.28515625" style="47" customWidth="1"/>
    <col min="13570" max="13570" width="92.85546875" style="47" customWidth="1"/>
    <col min="13571" max="13571" width="15" style="47" customWidth="1"/>
    <col min="13572" max="13572" width="11.42578125" style="47" customWidth="1"/>
    <col min="13573" max="13573" width="17.85546875" style="47" bestFit="1" customWidth="1"/>
    <col min="13574" max="13574" width="24" style="47" customWidth="1"/>
    <col min="13575" max="13575" width="23.140625" style="47" customWidth="1"/>
    <col min="13576" max="13576" width="25" style="47" customWidth="1"/>
    <col min="13577" max="13577" width="0" style="47" hidden="1" customWidth="1"/>
    <col min="13578" max="13824" width="11.42578125" style="47"/>
    <col min="13825" max="13825" width="10.28515625" style="47" customWidth="1"/>
    <col min="13826" max="13826" width="92.85546875" style="47" customWidth="1"/>
    <col min="13827" max="13827" width="15" style="47" customWidth="1"/>
    <col min="13828" max="13828" width="11.42578125" style="47" customWidth="1"/>
    <col min="13829" max="13829" width="17.85546875" style="47" bestFit="1" customWidth="1"/>
    <col min="13830" max="13830" width="24" style="47" customWidth="1"/>
    <col min="13831" max="13831" width="23.140625" style="47" customWidth="1"/>
    <col min="13832" max="13832" width="25" style="47" customWidth="1"/>
    <col min="13833" max="13833" width="0" style="47" hidden="1" customWidth="1"/>
    <col min="13834" max="14080" width="11.42578125" style="47"/>
    <col min="14081" max="14081" width="10.28515625" style="47" customWidth="1"/>
    <col min="14082" max="14082" width="92.85546875" style="47" customWidth="1"/>
    <col min="14083" max="14083" width="15" style="47" customWidth="1"/>
    <col min="14084" max="14084" width="11.42578125" style="47" customWidth="1"/>
    <col min="14085" max="14085" width="17.85546875" style="47" bestFit="1" customWidth="1"/>
    <col min="14086" max="14086" width="24" style="47" customWidth="1"/>
    <col min="14087" max="14087" width="23.140625" style="47" customWidth="1"/>
    <col min="14088" max="14088" width="25" style="47" customWidth="1"/>
    <col min="14089" max="14089" width="0" style="47" hidden="1" customWidth="1"/>
    <col min="14090" max="14336" width="11.42578125" style="47"/>
    <col min="14337" max="14337" width="10.28515625" style="47" customWidth="1"/>
    <col min="14338" max="14338" width="92.85546875" style="47" customWidth="1"/>
    <col min="14339" max="14339" width="15" style="47" customWidth="1"/>
    <col min="14340" max="14340" width="11.42578125" style="47" customWidth="1"/>
    <col min="14341" max="14341" width="17.85546875" style="47" bestFit="1" customWidth="1"/>
    <col min="14342" max="14342" width="24" style="47" customWidth="1"/>
    <col min="14343" max="14343" width="23.140625" style="47" customWidth="1"/>
    <col min="14344" max="14344" width="25" style="47" customWidth="1"/>
    <col min="14345" max="14345" width="0" style="47" hidden="1" customWidth="1"/>
    <col min="14346" max="14592" width="11.42578125" style="47"/>
    <col min="14593" max="14593" width="10.28515625" style="47" customWidth="1"/>
    <col min="14594" max="14594" width="92.85546875" style="47" customWidth="1"/>
    <col min="14595" max="14595" width="15" style="47" customWidth="1"/>
    <col min="14596" max="14596" width="11.42578125" style="47" customWidth="1"/>
    <col min="14597" max="14597" width="17.85546875" style="47" bestFit="1" customWidth="1"/>
    <col min="14598" max="14598" width="24" style="47" customWidth="1"/>
    <col min="14599" max="14599" width="23.140625" style="47" customWidth="1"/>
    <col min="14600" max="14600" width="25" style="47" customWidth="1"/>
    <col min="14601" max="14601" width="0" style="47" hidden="1" customWidth="1"/>
    <col min="14602" max="14848" width="11.42578125" style="47"/>
    <col min="14849" max="14849" width="10.28515625" style="47" customWidth="1"/>
    <col min="14850" max="14850" width="92.85546875" style="47" customWidth="1"/>
    <col min="14851" max="14851" width="15" style="47" customWidth="1"/>
    <col min="14852" max="14852" width="11.42578125" style="47" customWidth="1"/>
    <col min="14853" max="14853" width="17.85546875" style="47" bestFit="1" customWidth="1"/>
    <col min="14854" max="14854" width="24" style="47" customWidth="1"/>
    <col min="14855" max="14855" width="23.140625" style="47" customWidth="1"/>
    <col min="14856" max="14856" width="25" style="47" customWidth="1"/>
    <col min="14857" max="14857" width="0" style="47" hidden="1" customWidth="1"/>
    <col min="14858" max="15104" width="11.42578125" style="47"/>
    <col min="15105" max="15105" width="10.28515625" style="47" customWidth="1"/>
    <col min="15106" max="15106" width="92.85546875" style="47" customWidth="1"/>
    <col min="15107" max="15107" width="15" style="47" customWidth="1"/>
    <col min="15108" max="15108" width="11.42578125" style="47" customWidth="1"/>
    <col min="15109" max="15109" width="17.85546875" style="47" bestFit="1" customWidth="1"/>
    <col min="15110" max="15110" width="24" style="47" customWidth="1"/>
    <col min="15111" max="15111" width="23.140625" style="47" customWidth="1"/>
    <col min="15112" max="15112" width="25" style="47" customWidth="1"/>
    <col min="15113" max="15113" width="0" style="47" hidden="1" customWidth="1"/>
    <col min="15114" max="15360" width="11.42578125" style="47"/>
    <col min="15361" max="15361" width="10.28515625" style="47" customWidth="1"/>
    <col min="15362" max="15362" width="92.85546875" style="47" customWidth="1"/>
    <col min="15363" max="15363" width="15" style="47" customWidth="1"/>
    <col min="15364" max="15364" width="11.42578125" style="47" customWidth="1"/>
    <col min="15365" max="15365" width="17.85546875" style="47" bestFit="1" customWidth="1"/>
    <col min="15366" max="15366" width="24" style="47" customWidth="1"/>
    <col min="15367" max="15367" width="23.140625" style="47" customWidth="1"/>
    <col min="15368" max="15368" width="25" style="47" customWidth="1"/>
    <col min="15369" max="15369" width="0" style="47" hidden="1" customWidth="1"/>
    <col min="15370" max="15616" width="11.42578125" style="47"/>
    <col min="15617" max="15617" width="10.28515625" style="47" customWidth="1"/>
    <col min="15618" max="15618" width="92.85546875" style="47" customWidth="1"/>
    <col min="15619" max="15619" width="15" style="47" customWidth="1"/>
    <col min="15620" max="15620" width="11.42578125" style="47" customWidth="1"/>
    <col min="15621" max="15621" width="17.85546875" style="47" bestFit="1" customWidth="1"/>
    <col min="15622" max="15622" width="24" style="47" customWidth="1"/>
    <col min="15623" max="15623" width="23.140625" style="47" customWidth="1"/>
    <col min="15624" max="15624" width="25" style="47" customWidth="1"/>
    <col min="15625" max="15625" width="0" style="47" hidden="1" customWidth="1"/>
    <col min="15626" max="15872" width="11.42578125" style="47"/>
    <col min="15873" max="15873" width="10.28515625" style="47" customWidth="1"/>
    <col min="15874" max="15874" width="92.85546875" style="47" customWidth="1"/>
    <col min="15875" max="15875" width="15" style="47" customWidth="1"/>
    <col min="15876" max="15876" width="11.42578125" style="47" customWidth="1"/>
    <col min="15877" max="15877" width="17.85546875" style="47" bestFit="1" customWidth="1"/>
    <col min="15878" max="15878" width="24" style="47" customWidth="1"/>
    <col min="15879" max="15879" width="23.140625" style="47" customWidth="1"/>
    <col min="15880" max="15880" width="25" style="47" customWidth="1"/>
    <col min="15881" max="15881" width="0" style="47" hidden="1" customWidth="1"/>
    <col min="15882" max="16128" width="11.42578125" style="47"/>
    <col min="16129" max="16129" width="10.28515625" style="47" customWidth="1"/>
    <col min="16130" max="16130" width="92.85546875" style="47" customWidth="1"/>
    <col min="16131" max="16131" width="15" style="47" customWidth="1"/>
    <col min="16132" max="16132" width="11.42578125" style="47" customWidth="1"/>
    <col min="16133" max="16133" width="17.85546875" style="47" bestFit="1" customWidth="1"/>
    <col min="16134" max="16134" width="24" style="47" customWidth="1"/>
    <col min="16135" max="16135" width="23.140625" style="47" customWidth="1"/>
    <col min="16136" max="16136" width="25" style="47" customWidth="1"/>
    <col min="16137" max="16137" width="0" style="47" hidden="1" customWidth="1"/>
    <col min="16138" max="16384" width="11.42578125" style="47"/>
  </cols>
  <sheetData>
    <row r="1" spans="1:10" customFormat="1" ht="14.25">
      <c r="A1" s="154"/>
      <c r="B1" s="154"/>
      <c r="C1" s="154"/>
      <c r="D1" s="154"/>
      <c r="E1" s="154"/>
      <c r="F1" s="154"/>
      <c r="G1" s="154"/>
      <c r="H1" s="154"/>
    </row>
    <row r="2" spans="1:10" customFormat="1" ht="20.25">
      <c r="A2" s="153" t="s">
        <v>60</v>
      </c>
      <c r="B2" s="153"/>
      <c r="C2" s="153"/>
      <c r="D2" s="153"/>
      <c r="E2" s="153"/>
      <c r="F2" s="153"/>
      <c r="G2" s="153"/>
      <c r="H2" s="153"/>
    </row>
    <row r="3" spans="1:10" customFormat="1" ht="20.25">
      <c r="A3" s="153" t="s">
        <v>82</v>
      </c>
      <c r="B3" s="153"/>
      <c r="C3" s="153"/>
      <c r="D3" s="153"/>
      <c r="E3" s="153"/>
      <c r="F3" s="153"/>
      <c r="G3" s="153"/>
      <c r="H3" s="153"/>
    </row>
    <row r="4" spans="1:10" customFormat="1" ht="39.6" customHeight="1" thickBot="1">
      <c r="A4" s="154"/>
      <c r="B4" s="154"/>
      <c r="C4" s="154"/>
      <c r="D4" s="154"/>
      <c r="E4" s="154"/>
      <c r="F4" s="154"/>
      <c r="G4" s="154"/>
      <c r="H4" s="154"/>
    </row>
    <row r="5" spans="1:10" ht="48" thickBot="1">
      <c r="A5" s="136" t="s">
        <v>3</v>
      </c>
      <c r="B5" s="137" t="s">
        <v>4</v>
      </c>
      <c r="C5" s="137" t="s">
        <v>5</v>
      </c>
      <c r="D5" s="137" t="s">
        <v>6</v>
      </c>
      <c r="E5" s="137" t="s">
        <v>7</v>
      </c>
      <c r="F5" s="137" t="s">
        <v>8</v>
      </c>
      <c r="G5" s="137" t="s">
        <v>9</v>
      </c>
      <c r="H5" s="138" t="s">
        <v>56</v>
      </c>
      <c r="I5" s="48" t="s">
        <v>5</v>
      </c>
    </row>
    <row r="6" spans="1:10" ht="15.75">
      <c r="A6" s="49"/>
      <c r="B6" s="50"/>
      <c r="C6" s="51"/>
      <c r="D6" s="52"/>
      <c r="E6" s="53"/>
      <c r="F6" s="54"/>
      <c r="G6" s="54"/>
      <c r="H6" s="55"/>
      <c r="I6" s="56"/>
    </row>
    <row r="7" spans="1:10" ht="15.75">
      <c r="A7" s="130">
        <v>3</v>
      </c>
      <c r="B7" s="57" t="s">
        <v>31</v>
      </c>
      <c r="C7" s="51"/>
      <c r="D7" s="52"/>
      <c r="E7" s="53"/>
      <c r="F7" s="54"/>
      <c r="G7" s="54"/>
      <c r="H7" s="55"/>
      <c r="I7" s="56"/>
    </row>
    <row r="8" spans="1:10" ht="15.75">
      <c r="A8" s="49"/>
      <c r="B8" s="57"/>
      <c r="C8" s="51"/>
      <c r="D8" s="52"/>
      <c r="E8" s="53"/>
      <c r="F8" s="54"/>
      <c r="G8" s="54"/>
      <c r="H8" s="55"/>
      <c r="I8" s="56"/>
    </row>
    <row r="9" spans="1:10" ht="33.75" customHeight="1">
      <c r="A9" s="38">
        <v>3.01</v>
      </c>
      <c r="B9" s="129" t="s">
        <v>71</v>
      </c>
      <c r="C9" s="52">
        <v>1</v>
      </c>
      <c r="D9" s="52" t="s">
        <v>2</v>
      </c>
      <c r="E9" s="60">
        <v>0</v>
      </c>
      <c r="F9" s="54">
        <f>E9*C9</f>
        <v>0</v>
      </c>
      <c r="G9" s="54">
        <f>0.16*F9</f>
        <v>0</v>
      </c>
      <c r="H9" s="53">
        <f>F9+G9</f>
        <v>0</v>
      </c>
      <c r="I9" s="56"/>
      <c r="J9" s="107"/>
    </row>
    <row r="10" spans="1:10" ht="15.75">
      <c r="A10" s="49"/>
      <c r="B10" s="57"/>
      <c r="C10" s="51"/>
      <c r="D10" s="52"/>
      <c r="E10" s="53"/>
      <c r="F10" s="54"/>
      <c r="G10" s="54"/>
      <c r="H10" s="55"/>
      <c r="I10" s="56"/>
    </row>
    <row r="11" spans="1:10" ht="14.45" customHeight="1">
      <c r="A11" s="38">
        <v>3.02</v>
      </c>
      <c r="B11" s="139" t="s">
        <v>72</v>
      </c>
      <c r="C11" s="52">
        <v>11</v>
      </c>
      <c r="D11" s="52" t="s">
        <v>0</v>
      </c>
      <c r="E11" s="60">
        <v>0</v>
      </c>
      <c r="F11" s="54">
        <f>E11*C11</f>
        <v>0</v>
      </c>
      <c r="G11" s="54">
        <f>0.16*F11</f>
        <v>0</v>
      </c>
      <c r="H11" s="53">
        <f>F11+G11</f>
        <v>0</v>
      </c>
      <c r="I11" s="56"/>
      <c r="J11" s="107"/>
    </row>
    <row r="12" spans="1:10">
      <c r="A12" s="140"/>
      <c r="B12" s="141"/>
      <c r="C12" s="58"/>
      <c r="D12" s="58"/>
      <c r="E12" s="58"/>
      <c r="F12" s="58"/>
      <c r="G12" s="58"/>
      <c r="H12" s="58"/>
    </row>
    <row r="13" spans="1:10" ht="15">
      <c r="A13" s="38">
        <v>3.03</v>
      </c>
      <c r="B13" s="59" t="s">
        <v>73</v>
      </c>
      <c r="C13" s="52">
        <v>1</v>
      </c>
      <c r="D13" s="52" t="s">
        <v>2</v>
      </c>
      <c r="E13" s="60">
        <v>0</v>
      </c>
      <c r="F13" s="54">
        <f>E13*C13</f>
        <v>0</v>
      </c>
      <c r="G13" s="54">
        <f>0.18*F13</f>
        <v>0</v>
      </c>
      <c r="H13" s="53">
        <f>F13+G13</f>
        <v>0</v>
      </c>
      <c r="I13" s="61"/>
    </row>
    <row r="14" spans="1:10" ht="15.75">
      <c r="A14" s="59"/>
      <c r="B14" s="59"/>
      <c r="C14" s="51"/>
      <c r="D14" s="52"/>
      <c r="E14" s="62"/>
      <c r="F14" s="54"/>
      <c r="G14" s="54"/>
      <c r="H14" s="55"/>
      <c r="I14" s="61">
        <v>2</v>
      </c>
    </row>
    <row r="15" spans="1:10" ht="15">
      <c r="A15" s="38">
        <v>3.04</v>
      </c>
      <c r="B15" s="59" t="s">
        <v>74</v>
      </c>
      <c r="C15" s="52">
        <v>1</v>
      </c>
      <c r="D15" s="52" t="s">
        <v>2</v>
      </c>
      <c r="E15" s="60">
        <v>0</v>
      </c>
      <c r="F15" s="54">
        <f>E15*C15</f>
        <v>0</v>
      </c>
      <c r="G15" s="54">
        <f>0.18*F15</f>
        <v>0</v>
      </c>
      <c r="H15" s="53">
        <f>F15+G15</f>
        <v>0</v>
      </c>
      <c r="I15" s="61"/>
    </row>
    <row r="16" spans="1:10" ht="15.75">
      <c r="A16" s="59"/>
      <c r="B16" s="59"/>
      <c r="C16" s="51"/>
      <c r="D16" s="52"/>
      <c r="E16" s="62"/>
      <c r="F16" s="54"/>
      <c r="G16" s="54"/>
      <c r="H16" s="55"/>
      <c r="I16" s="61">
        <v>2</v>
      </c>
    </row>
    <row r="17" spans="1:9" ht="15">
      <c r="A17" s="38">
        <v>3.05</v>
      </c>
      <c r="B17" s="59" t="s">
        <v>75</v>
      </c>
      <c r="C17" s="52">
        <v>1</v>
      </c>
      <c r="D17" s="52" t="s">
        <v>0</v>
      </c>
      <c r="E17" s="60">
        <v>0</v>
      </c>
      <c r="F17" s="54">
        <f>E17*C17</f>
        <v>0</v>
      </c>
      <c r="G17" s="54">
        <f>0.18*F17</f>
        <v>0</v>
      </c>
      <c r="H17" s="53">
        <f>F17+G17</f>
        <v>0</v>
      </c>
      <c r="I17" s="61"/>
    </row>
    <row r="18" spans="1:9" ht="15.75">
      <c r="A18" s="59"/>
      <c r="B18" s="59"/>
      <c r="C18" s="51"/>
      <c r="D18" s="52"/>
      <c r="E18" s="62"/>
      <c r="F18" s="54"/>
      <c r="G18" s="54"/>
      <c r="H18" s="55"/>
      <c r="I18" s="61">
        <v>2</v>
      </c>
    </row>
    <row r="19" spans="1:9" ht="15">
      <c r="A19" s="38">
        <v>3.06</v>
      </c>
      <c r="B19" s="59" t="s">
        <v>76</v>
      </c>
      <c r="C19" s="52">
        <v>1</v>
      </c>
      <c r="D19" s="52" t="s">
        <v>2</v>
      </c>
      <c r="E19" s="60">
        <v>0</v>
      </c>
      <c r="F19" s="54">
        <f>E19*C19</f>
        <v>0</v>
      </c>
      <c r="G19" s="54">
        <f>0.18*F19</f>
        <v>0</v>
      </c>
      <c r="H19" s="53">
        <f>F19+G19</f>
        <v>0</v>
      </c>
      <c r="I19" s="61"/>
    </row>
    <row r="20" spans="1:9" ht="15.75">
      <c r="A20" s="59"/>
      <c r="B20" s="59"/>
      <c r="C20" s="51"/>
      <c r="D20" s="52"/>
      <c r="E20" s="62"/>
      <c r="F20" s="54"/>
      <c r="G20" s="54"/>
      <c r="H20" s="55"/>
      <c r="I20" s="61">
        <v>2</v>
      </c>
    </row>
    <row r="21" spans="1:9" ht="14.25" customHeight="1">
      <c r="A21" s="38">
        <v>3.07</v>
      </c>
      <c r="B21" s="59" t="s">
        <v>77</v>
      </c>
      <c r="C21" s="52">
        <v>1</v>
      </c>
      <c r="D21" s="52" t="s">
        <v>2</v>
      </c>
      <c r="E21" s="60">
        <v>0</v>
      </c>
      <c r="F21" s="54">
        <f>E21*C21</f>
        <v>0</v>
      </c>
      <c r="G21" s="54">
        <f>0.18*F21</f>
        <v>0</v>
      </c>
      <c r="H21" s="53">
        <f>F21+G21</f>
        <v>0</v>
      </c>
      <c r="I21" s="61"/>
    </row>
    <row r="22" spans="1:9" ht="15.75">
      <c r="A22" s="59"/>
      <c r="B22" s="59"/>
      <c r="C22" s="51"/>
      <c r="D22" s="52"/>
      <c r="E22" s="62"/>
      <c r="F22" s="54"/>
      <c r="G22" s="54"/>
      <c r="H22" s="55"/>
      <c r="I22" s="61">
        <v>2</v>
      </c>
    </row>
    <row r="23" spans="1:9" ht="14.25" customHeight="1">
      <c r="A23" s="38">
        <v>3.08</v>
      </c>
      <c r="B23" s="59" t="s">
        <v>80</v>
      </c>
      <c r="C23" s="52">
        <v>1</v>
      </c>
      <c r="D23" s="52" t="s">
        <v>2</v>
      </c>
      <c r="E23" s="60">
        <v>0</v>
      </c>
      <c r="F23" s="54">
        <f>E23*C23</f>
        <v>0</v>
      </c>
      <c r="G23" s="54">
        <f>0.18*F23</f>
        <v>0</v>
      </c>
      <c r="H23" s="53">
        <f>F23+G23</f>
        <v>0</v>
      </c>
      <c r="I23" s="61"/>
    </row>
    <row r="24" spans="1:9" ht="15.75">
      <c r="A24" s="59"/>
      <c r="B24" s="59"/>
      <c r="C24" s="51"/>
      <c r="D24" s="52"/>
      <c r="E24" s="62"/>
      <c r="F24" s="54"/>
      <c r="G24" s="54"/>
      <c r="H24" s="55"/>
      <c r="I24" s="61">
        <v>2</v>
      </c>
    </row>
    <row r="25" spans="1:9" ht="14.25" customHeight="1">
      <c r="A25" s="38">
        <v>3.09</v>
      </c>
      <c r="B25" s="59" t="s">
        <v>78</v>
      </c>
      <c r="C25" s="52">
        <v>1</v>
      </c>
      <c r="D25" s="52" t="s">
        <v>2</v>
      </c>
      <c r="E25" s="60">
        <v>0</v>
      </c>
      <c r="F25" s="54">
        <f>E25*C25</f>
        <v>0</v>
      </c>
      <c r="G25" s="54">
        <f>0.18*F25</f>
        <v>0</v>
      </c>
      <c r="H25" s="53">
        <f>F25+G25</f>
        <v>0</v>
      </c>
      <c r="I25" s="61"/>
    </row>
    <row r="26" spans="1:9" ht="15.75">
      <c r="A26" s="59"/>
      <c r="B26" s="59"/>
      <c r="C26" s="51"/>
      <c r="D26" s="52"/>
      <c r="E26" s="62"/>
      <c r="F26" s="54"/>
      <c r="G26" s="54"/>
      <c r="H26" s="55"/>
      <c r="I26" s="61">
        <v>2</v>
      </c>
    </row>
    <row r="27" spans="1:9" ht="14.25" customHeight="1">
      <c r="A27" s="38">
        <v>3.1</v>
      </c>
      <c r="B27" s="59" t="s">
        <v>79</v>
      </c>
      <c r="C27" s="52">
        <v>20</v>
      </c>
      <c r="D27" s="52" t="s">
        <v>0</v>
      </c>
      <c r="E27" s="60">
        <v>0</v>
      </c>
      <c r="F27" s="54">
        <f>E27*C27</f>
        <v>0</v>
      </c>
      <c r="G27" s="54">
        <f>0.18*F27</f>
        <v>0</v>
      </c>
      <c r="H27" s="53">
        <f>F27+G27</f>
        <v>0</v>
      </c>
      <c r="I27" s="61"/>
    </row>
    <row r="28" spans="1:9" ht="15.75">
      <c r="A28" s="63"/>
      <c r="B28" s="64"/>
      <c r="C28" s="52"/>
      <c r="D28" s="52"/>
      <c r="E28" s="65"/>
      <c r="F28" s="54"/>
      <c r="G28" s="54"/>
      <c r="H28" s="53"/>
      <c r="I28" s="61"/>
    </row>
    <row r="29" spans="1:9" ht="15.75">
      <c r="A29" s="66"/>
      <c r="B29" s="64"/>
      <c r="C29" s="52"/>
      <c r="D29" s="52"/>
      <c r="E29" s="67"/>
      <c r="F29" s="54"/>
      <c r="G29" s="54"/>
      <c r="H29" s="53"/>
      <c r="I29" s="61"/>
    </row>
    <row r="30" spans="1:9" ht="15.75">
      <c r="A30" s="49"/>
      <c r="B30" s="158" t="s">
        <v>34</v>
      </c>
      <c r="C30" s="158"/>
      <c r="D30" s="156"/>
      <c r="E30" s="156"/>
      <c r="F30" s="70">
        <f>SUM(F9:F29)</f>
        <v>0</v>
      </c>
      <c r="G30" s="70">
        <f>F30*18%</f>
        <v>0</v>
      </c>
      <c r="H30" s="70">
        <f>G30+F30</f>
        <v>0</v>
      </c>
    </row>
    <row r="31" spans="1:9" ht="15">
      <c r="A31" s="49"/>
      <c r="B31" s="52"/>
      <c r="C31" s="58"/>
      <c r="D31" s="52"/>
      <c r="E31" s="58"/>
      <c r="F31" s="58"/>
      <c r="G31" s="58"/>
      <c r="H31" s="58"/>
    </row>
    <row r="32" spans="1:9" ht="15.75">
      <c r="A32" s="49"/>
      <c r="B32" s="68"/>
      <c r="C32" s="71" t="s">
        <v>32</v>
      </c>
      <c r="D32" s="68"/>
      <c r="E32" s="71"/>
      <c r="F32" s="133">
        <f>F30*10%</f>
        <v>0</v>
      </c>
      <c r="G32" s="132">
        <f>0.18*F32</f>
        <v>0</v>
      </c>
      <c r="H32" s="132">
        <f>F32+G32</f>
        <v>0</v>
      </c>
    </row>
    <row r="33" spans="1:8" ht="15">
      <c r="A33" s="49"/>
      <c r="B33" s="68"/>
      <c r="C33" s="72"/>
      <c r="D33" s="68"/>
      <c r="E33" s="72"/>
      <c r="F33" s="73"/>
      <c r="G33" s="73"/>
      <c r="H33" s="58"/>
    </row>
    <row r="34" spans="1:8" ht="15.75">
      <c r="A34" s="49"/>
      <c r="B34" s="52"/>
      <c r="C34" s="97" t="s">
        <v>36</v>
      </c>
      <c r="D34" s="52"/>
      <c r="E34" s="69"/>
      <c r="F34" s="70">
        <f>F30+F32</f>
        <v>0</v>
      </c>
      <c r="G34" s="70">
        <f>G30+G32</f>
        <v>0</v>
      </c>
      <c r="H34" s="70">
        <f>H30+H32</f>
        <v>0</v>
      </c>
    </row>
    <row r="35" spans="1:8" ht="15">
      <c r="A35" s="49"/>
      <c r="B35" s="64"/>
      <c r="C35" s="68"/>
      <c r="D35" s="68"/>
      <c r="E35" s="68"/>
      <c r="F35" s="68"/>
      <c r="G35" s="68"/>
      <c r="H35" s="68"/>
    </row>
    <row r="36" spans="1:8" ht="15.75">
      <c r="A36" s="49"/>
      <c r="B36" s="57"/>
      <c r="C36" s="68"/>
      <c r="D36" s="68"/>
      <c r="E36" s="68"/>
      <c r="F36" s="68"/>
      <c r="G36" s="68"/>
      <c r="H36" s="68"/>
    </row>
    <row r="37" spans="1:8" ht="15">
      <c r="A37" s="49"/>
      <c r="B37" s="59"/>
      <c r="C37" s="52"/>
      <c r="D37" s="52"/>
      <c r="E37" s="65"/>
      <c r="F37" s="54"/>
      <c r="G37" s="54"/>
      <c r="H37" s="53"/>
    </row>
    <row r="38" spans="1:8" ht="15">
      <c r="A38" s="49"/>
      <c r="B38" s="59"/>
      <c r="C38" s="68"/>
      <c r="D38" s="68"/>
      <c r="E38" s="68"/>
      <c r="F38" s="68"/>
      <c r="G38" s="68"/>
      <c r="H38" s="68"/>
    </row>
    <row r="39" spans="1:8" ht="15">
      <c r="A39" s="49"/>
      <c r="B39" s="59"/>
      <c r="C39" s="52"/>
      <c r="D39" s="52"/>
      <c r="E39" s="65"/>
      <c r="F39" s="54"/>
      <c r="G39" s="54"/>
      <c r="H39" s="53"/>
    </row>
    <row r="40" spans="1:8" ht="15.75">
      <c r="A40" s="74"/>
      <c r="B40" s="75"/>
      <c r="C40" s="76"/>
      <c r="D40" s="76"/>
      <c r="E40" s="76"/>
      <c r="F40" s="76"/>
      <c r="G40" s="76"/>
      <c r="H40" s="76"/>
    </row>
    <row r="41" spans="1:8" ht="15">
      <c r="A41" s="74"/>
      <c r="B41" s="77"/>
      <c r="C41" s="61"/>
      <c r="D41" s="61"/>
      <c r="E41" s="78"/>
      <c r="F41" s="79"/>
      <c r="G41" s="79"/>
      <c r="H41" s="62"/>
    </row>
    <row r="42" spans="1:8" ht="15.75">
      <c r="A42" s="74"/>
      <c r="B42" s="75"/>
      <c r="C42" s="76"/>
      <c r="D42" s="76"/>
      <c r="E42" s="76"/>
      <c r="F42" s="76"/>
      <c r="G42" s="76"/>
      <c r="H42" s="76"/>
    </row>
    <row r="43" spans="1:8" ht="15">
      <c r="A43" s="74"/>
      <c r="B43" s="155"/>
      <c r="C43" s="76"/>
      <c r="D43" s="76"/>
      <c r="E43" s="76"/>
      <c r="F43" s="76"/>
      <c r="G43" s="76"/>
      <c r="H43" s="76"/>
    </row>
    <row r="44" spans="1:8" ht="15">
      <c r="A44" s="74"/>
      <c r="B44" s="155"/>
      <c r="C44" s="76"/>
      <c r="D44" s="76"/>
      <c r="E44" s="76"/>
      <c r="F44" s="76"/>
      <c r="G44" s="76"/>
      <c r="H44" s="76"/>
    </row>
    <row r="45" spans="1:8" ht="15">
      <c r="A45" s="74"/>
      <c r="B45" s="155"/>
      <c r="C45" s="76"/>
      <c r="D45" s="76"/>
      <c r="E45" s="76"/>
      <c r="F45" s="76"/>
      <c r="G45" s="76"/>
      <c r="H45" s="76"/>
    </row>
    <row r="46" spans="1:8" ht="15">
      <c r="A46" s="74"/>
      <c r="B46" s="155"/>
      <c r="C46" s="76"/>
      <c r="D46" s="76"/>
      <c r="E46" s="76"/>
      <c r="F46" s="76"/>
      <c r="G46" s="76"/>
      <c r="H46" s="76"/>
    </row>
    <row r="47" spans="1:8" ht="15">
      <c r="A47" s="74"/>
      <c r="B47" s="155"/>
      <c r="C47" s="76"/>
      <c r="D47" s="76"/>
      <c r="E47" s="76"/>
      <c r="F47" s="76"/>
      <c r="G47" s="76"/>
      <c r="H47" s="76"/>
    </row>
    <row r="48" spans="1:8" ht="15">
      <c r="A48" s="74"/>
      <c r="B48" s="155"/>
      <c r="C48" s="76"/>
      <c r="D48" s="76"/>
      <c r="E48" s="76"/>
      <c r="F48" s="76"/>
      <c r="G48" s="76"/>
      <c r="H48" s="76"/>
    </row>
    <row r="49" spans="1:9" ht="15.75">
      <c r="A49" s="74"/>
      <c r="B49" s="75"/>
      <c r="C49" s="76"/>
      <c r="D49" s="76"/>
      <c r="E49" s="76"/>
      <c r="F49" s="76"/>
      <c r="G49" s="76"/>
      <c r="H49" s="76"/>
    </row>
    <row r="50" spans="1:9" ht="15.75">
      <c r="A50" s="74"/>
      <c r="B50" s="75"/>
      <c r="C50" s="76"/>
      <c r="D50" s="76"/>
      <c r="E50" s="76"/>
      <c r="F50" s="76"/>
      <c r="G50" s="76"/>
      <c r="H50" s="76"/>
    </row>
    <row r="51" spans="1:9" ht="15.75">
      <c r="A51" s="157"/>
      <c r="B51" s="157"/>
      <c r="C51" s="157"/>
      <c r="D51" s="157"/>
      <c r="E51" s="157"/>
      <c r="F51" s="157"/>
      <c r="G51" s="157"/>
      <c r="H51" s="80"/>
    </row>
    <row r="52" spans="1:9" ht="15.75">
      <c r="A52" s="74"/>
      <c r="B52" s="75"/>
      <c r="C52" s="76"/>
      <c r="D52" s="76"/>
      <c r="E52" s="76"/>
      <c r="F52" s="76"/>
      <c r="G52" s="76"/>
      <c r="H52" s="76"/>
    </row>
    <row r="53" spans="1:9" ht="15.75">
      <c r="A53" s="74"/>
      <c r="B53" s="75"/>
      <c r="C53" s="76"/>
      <c r="D53" s="76"/>
      <c r="E53" s="76"/>
      <c r="F53" s="76"/>
      <c r="G53" s="76"/>
      <c r="H53" s="76"/>
    </row>
    <row r="54" spans="1:9" ht="15.75">
      <c r="A54" s="81"/>
      <c r="B54" s="75"/>
      <c r="C54" s="56"/>
      <c r="D54" s="61"/>
      <c r="E54" s="62"/>
      <c r="F54" s="79"/>
      <c r="G54" s="79"/>
      <c r="H54" s="82"/>
      <c r="I54" s="56"/>
    </row>
    <row r="55" spans="1:9" ht="15.75">
      <c r="A55" s="83"/>
      <c r="B55" s="77"/>
      <c r="C55" s="56"/>
      <c r="D55" s="61"/>
      <c r="E55" s="62"/>
      <c r="F55" s="79"/>
      <c r="G55" s="79"/>
      <c r="H55" s="82"/>
      <c r="I55" s="56"/>
    </row>
    <row r="56" spans="1:9" ht="15">
      <c r="A56" s="83"/>
      <c r="B56" s="77"/>
      <c r="C56" s="61"/>
      <c r="D56" s="61"/>
      <c r="E56" s="78"/>
      <c r="F56" s="79"/>
      <c r="G56" s="79"/>
      <c r="H56" s="62"/>
      <c r="I56" s="61">
        <v>134.75</v>
      </c>
    </row>
    <row r="57" spans="1:9" ht="15.75">
      <c r="A57" s="83"/>
      <c r="B57" s="77"/>
      <c r="C57" s="56"/>
      <c r="D57" s="61"/>
      <c r="E57" s="62"/>
      <c r="F57" s="79"/>
      <c r="G57" s="79"/>
      <c r="H57" s="82"/>
      <c r="I57" s="56"/>
    </row>
    <row r="58" spans="1:9" ht="15">
      <c r="A58" s="83"/>
      <c r="B58" s="77"/>
      <c r="C58" s="61"/>
      <c r="D58" s="61"/>
      <c r="E58" s="78"/>
      <c r="F58" s="79"/>
      <c r="G58" s="79"/>
      <c r="H58" s="62"/>
      <c r="I58" s="61">
        <v>1700</v>
      </c>
    </row>
    <row r="59" spans="1:9" ht="15">
      <c r="A59" s="83"/>
      <c r="B59" s="77"/>
      <c r="C59" s="61"/>
      <c r="D59" s="61"/>
      <c r="E59" s="62"/>
      <c r="F59" s="79"/>
      <c r="G59" s="79"/>
      <c r="H59" s="82"/>
      <c r="I59" s="61"/>
    </row>
    <row r="60" spans="1:9" ht="15">
      <c r="A60" s="83"/>
      <c r="B60" s="77"/>
      <c r="C60" s="61"/>
      <c r="D60" s="61"/>
      <c r="E60" s="78"/>
      <c r="F60" s="79"/>
      <c r="G60" s="79"/>
      <c r="H60" s="62"/>
      <c r="I60" s="61">
        <v>2</v>
      </c>
    </row>
    <row r="61" spans="1:9" ht="15">
      <c r="A61" s="83"/>
      <c r="B61" s="77"/>
      <c r="C61" s="61"/>
      <c r="D61" s="61"/>
      <c r="E61" s="62"/>
      <c r="F61" s="79"/>
      <c r="G61" s="79"/>
      <c r="H61" s="82"/>
      <c r="I61" s="61"/>
    </row>
    <row r="62" spans="1:9" ht="15">
      <c r="A62" s="83"/>
      <c r="B62" s="77"/>
      <c r="C62" s="61"/>
      <c r="D62" s="61"/>
      <c r="E62" s="78"/>
      <c r="F62" s="79"/>
      <c r="G62" s="79"/>
      <c r="H62" s="62"/>
      <c r="I62" s="61">
        <v>1</v>
      </c>
    </row>
    <row r="63" spans="1:9" ht="15">
      <c r="A63" s="83"/>
      <c r="B63" s="77"/>
      <c r="C63" s="61"/>
      <c r="D63" s="61"/>
      <c r="E63" s="62"/>
      <c r="F63" s="79"/>
      <c r="G63" s="79"/>
      <c r="H63" s="82"/>
      <c r="I63" s="61"/>
    </row>
    <row r="64" spans="1:9" ht="15">
      <c r="A64" s="83"/>
      <c r="B64" s="77"/>
      <c r="C64" s="61"/>
      <c r="D64" s="61"/>
      <c r="E64" s="78"/>
      <c r="F64" s="79"/>
      <c r="G64" s="79"/>
      <c r="H64" s="62"/>
      <c r="I64" s="61">
        <v>0.5</v>
      </c>
    </row>
    <row r="65" spans="1:9" ht="15">
      <c r="A65" s="83"/>
      <c r="B65" s="77"/>
      <c r="C65" s="61"/>
      <c r="D65" s="61"/>
      <c r="E65" s="62"/>
      <c r="F65" s="79"/>
      <c r="G65" s="79"/>
      <c r="H65" s="82"/>
      <c r="I65" s="84"/>
    </row>
    <row r="66" spans="1:9" ht="15">
      <c r="A66" s="83"/>
      <c r="B66" s="77"/>
      <c r="C66" s="61"/>
      <c r="D66" s="61"/>
      <c r="E66" s="78"/>
      <c r="F66" s="79"/>
      <c r="G66" s="79"/>
      <c r="H66" s="62"/>
      <c r="I66" s="61">
        <v>3</v>
      </c>
    </row>
    <row r="67" spans="1:9" ht="15">
      <c r="A67" s="83"/>
      <c r="B67" s="77"/>
      <c r="C67" s="61"/>
      <c r="D67" s="61"/>
      <c r="E67" s="62"/>
      <c r="F67" s="79"/>
      <c r="G67" s="79"/>
      <c r="H67" s="82"/>
      <c r="I67" s="61"/>
    </row>
    <row r="68" spans="1:9" ht="15">
      <c r="A68" s="83"/>
      <c r="B68" s="77"/>
      <c r="C68" s="61"/>
      <c r="D68" s="61"/>
      <c r="E68" s="78"/>
      <c r="F68" s="79"/>
      <c r="G68" s="79"/>
      <c r="H68" s="62"/>
      <c r="I68" s="61">
        <v>1</v>
      </c>
    </row>
    <row r="69" spans="1:9" ht="15">
      <c r="A69" s="83"/>
      <c r="B69" s="77"/>
      <c r="C69" s="61"/>
      <c r="D69" s="61"/>
      <c r="E69" s="62"/>
      <c r="F69" s="79"/>
      <c r="G69" s="79"/>
      <c r="H69" s="82"/>
      <c r="I69" s="61"/>
    </row>
    <row r="70" spans="1:9" ht="15">
      <c r="A70" s="83"/>
      <c r="B70" s="77"/>
      <c r="C70" s="61"/>
      <c r="D70" s="61"/>
      <c r="E70" s="78"/>
      <c r="F70" s="79"/>
      <c r="G70" s="79"/>
      <c r="H70" s="62"/>
      <c r="I70" s="61">
        <v>27</v>
      </c>
    </row>
    <row r="71" spans="1:9" ht="15">
      <c r="A71" s="83"/>
      <c r="B71" s="77"/>
      <c r="C71" s="61"/>
      <c r="D71" s="61"/>
      <c r="E71" s="62"/>
      <c r="F71" s="79"/>
      <c r="G71" s="79"/>
      <c r="H71" s="82"/>
      <c r="I71" s="61"/>
    </row>
    <row r="72" spans="1:9" ht="15">
      <c r="A72" s="83"/>
      <c r="B72" s="77"/>
      <c r="C72" s="61"/>
      <c r="D72" s="61"/>
      <c r="E72" s="78"/>
      <c r="F72" s="79"/>
      <c r="G72" s="79"/>
      <c r="H72" s="62"/>
      <c r="I72" s="61">
        <v>3</v>
      </c>
    </row>
    <row r="73" spans="1:9" ht="15">
      <c r="A73" s="83"/>
      <c r="B73" s="77"/>
      <c r="C73" s="61"/>
      <c r="D73" s="61"/>
      <c r="E73" s="62"/>
      <c r="F73" s="79"/>
      <c r="G73" s="79"/>
      <c r="H73" s="82"/>
      <c r="I73" s="61"/>
    </row>
    <row r="74" spans="1:9" ht="15">
      <c r="A74" s="83"/>
      <c r="B74" s="77"/>
      <c r="C74" s="61"/>
      <c r="D74" s="61"/>
      <c r="E74" s="78"/>
      <c r="F74" s="79"/>
      <c r="G74" s="79"/>
      <c r="H74" s="62"/>
      <c r="I74" s="61">
        <v>1</v>
      </c>
    </row>
    <row r="75" spans="1:9" ht="15">
      <c r="A75" s="83"/>
      <c r="B75" s="77"/>
      <c r="C75" s="61"/>
      <c r="D75" s="61"/>
      <c r="E75" s="62"/>
      <c r="F75" s="79"/>
      <c r="G75" s="79"/>
      <c r="H75" s="82"/>
      <c r="I75" s="61"/>
    </row>
    <row r="76" spans="1:9" ht="15">
      <c r="A76" s="83"/>
      <c r="B76" s="77"/>
      <c r="C76" s="61"/>
      <c r="D76" s="61"/>
      <c r="E76" s="78"/>
      <c r="F76" s="79"/>
      <c r="G76" s="79"/>
      <c r="H76" s="62"/>
      <c r="I76" s="61"/>
    </row>
    <row r="77" spans="1:9" ht="15">
      <c r="A77" s="83"/>
      <c r="B77" s="77"/>
      <c r="C77" s="76"/>
      <c r="D77" s="76"/>
      <c r="E77" s="76"/>
      <c r="F77" s="76"/>
      <c r="G77" s="76"/>
      <c r="H77" s="76"/>
      <c r="I77" s="61">
        <v>4</v>
      </c>
    </row>
    <row r="78" spans="1:9" ht="15">
      <c r="A78" s="74"/>
      <c r="B78" s="77"/>
      <c r="C78" s="61"/>
      <c r="D78" s="61"/>
      <c r="E78" s="78"/>
      <c r="F78" s="79"/>
      <c r="G78" s="79"/>
      <c r="H78" s="62"/>
    </row>
    <row r="79" spans="1:9" ht="15">
      <c r="A79" s="74"/>
      <c r="B79" s="85"/>
      <c r="C79" s="76"/>
      <c r="D79" s="76"/>
      <c r="E79" s="76"/>
      <c r="F79" s="76"/>
      <c r="G79" s="76"/>
      <c r="H79" s="76"/>
    </row>
    <row r="80" spans="1:9" ht="15">
      <c r="A80" s="74"/>
      <c r="B80" s="77"/>
      <c r="C80" s="61"/>
      <c r="D80" s="61"/>
      <c r="E80" s="78"/>
      <c r="F80" s="79"/>
      <c r="G80" s="79"/>
      <c r="H80" s="62"/>
    </row>
    <row r="81" spans="1:9" ht="15">
      <c r="A81" s="74"/>
      <c r="B81" s="77"/>
      <c r="C81" s="76"/>
      <c r="D81" s="76"/>
      <c r="E81" s="76"/>
      <c r="F81" s="76"/>
      <c r="G81" s="76"/>
      <c r="H81" s="76"/>
    </row>
    <row r="82" spans="1:9" ht="15">
      <c r="A82" s="74"/>
      <c r="B82" s="77"/>
      <c r="C82" s="61"/>
      <c r="D82" s="61"/>
      <c r="E82" s="78"/>
      <c r="F82" s="79"/>
      <c r="G82" s="79"/>
      <c r="H82" s="62"/>
    </row>
    <row r="83" spans="1:9" ht="15">
      <c r="A83" s="74"/>
      <c r="B83" s="77"/>
      <c r="C83" s="76"/>
      <c r="D83" s="76"/>
      <c r="E83" s="76"/>
      <c r="F83" s="76"/>
      <c r="G83" s="76"/>
      <c r="H83" s="76"/>
    </row>
    <row r="84" spans="1:9" s="86" customFormat="1" ht="15">
      <c r="A84" s="74"/>
      <c r="B84" s="77"/>
      <c r="C84" s="61"/>
      <c r="D84" s="61"/>
      <c r="E84" s="78"/>
      <c r="F84" s="79"/>
      <c r="G84" s="79"/>
      <c r="H84" s="62"/>
      <c r="I84" s="61"/>
    </row>
    <row r="85" spans="1:9" s="86" customFormat="1" ht="15">
      <c r="A85" s="83"/>
      <c r="B85" s="77"/>
      <c r="C85" s="61"/>
      <c r="D85" s="61"/>
      <c r="E85" s="78"/>
      <c r="F85" s="79"/>
      <c r="G85" s="79"/>
      <c r="H85" s="62"/>
      <c r="I85" s="61"/>
    </row>
    <row r="86" spans="1:9" s="86" customFormat="1" ht="15">
      <c r="A86" s="74"/>
      <c r="B86" s="77"/>
      <c r="C86" s="61"/>
      <c r="D86" s="61"/>
      <c r="E86" s="78"/>
      <c r="F86" s="79"/>
      <c r="G86" s="79"/>
      <c r="H86" s="62"/>
      <c r="I86" s="61"/>
    </row>
    <row r="87" spans="1:9" ht="15.75">
      <c r="A87" s="74"/>
      <c r="B87" s="75"/>
      <c r="C87" s="76"/>
      <c r="D87" s="76"/>
      <c r="E87" s="76"/>
      <c r="F87" s="76"/>
      <c r="G87" s="76"/>
      <c r="H87" s="76"/>
    </row>
    <row r="88" spans="1:9" ht="15">
      <c r="A88" s="74"/>
      <c r="B88" s="77"/>
      <c r="C88" s="61"/>
      <c r="D88" s="61"/>
      <c r="E88" s="78"/>
      <c r="F88" s="79"/>
      <c r="G88" s="79"/>
      <c r="H88" s="62"/>
    </row>
    <row r="89" spans="1:9" ht="15.75">
      <c r="A89" s="74"/>
      <c r="B89" s="75"/>
      <c r="C89" s="76"/>
      <c r="D89" s="76"/>
      <c r="E89" s="76"/>
      <c r="F89" s="76"/>
      <c r="G89" s="76"/>
      <c r="H89" s="76"/>
    </row>
    <row r="90" spans="1:9" ht="15.75">
      <c r="A90" s="74"/>
      <c r="B90" s="75"/>
      <c r="C90" s="76"/>
      <c r="D90" s="76"/>
      <c r="E90" s="76"/>
      <c r="F90" s="76"/>
      <c r="G90" s="76"/>
      <c r="H90" s="76"/>
    </row>
    <row r="91" spans="1:9" ht="15">
      <c r="A91" s="74"/>
      <c r="B91" s="87"/>
      <c r="C91" s="61"/>
      <c r="D91" s="61"/>
      <c r="E91" s="78"/>
      <c r="F91" s="79"/>
      <c r="G91" s="79"/>
      <c r="H91" s="62"/>
    </row>
    <row r="92" spans="1:9" ht="15">
      <c r="A92" s="74"/>
      <c r="B92" s="88"/>
      <c r="C92" s="76"/>
      <c r="D92" s="76"/>
      <c r="E92" s="76"/>
      <c r="F92" s="76"/>
      <c r="G92" s="76"/>
      <c r="H92" s="76"/>
    </row>
    <row r="93" spans="1:9" ht="15">
      <c r="A93" s="89"/>
      <c r="B93" s="77"/>
      <c r="C93" s="76"/>
      <c r="D93" s="76"/>
      <c r="E93" s="76"/>
      <c r="F93" s="76"/>
      <c r="G93" s="76"/>
      <c r="H93" s="76"/>
    </row>
    <row r="94" spans="1:9" ht="15">
      <c r="A94" s="74"/>
      <c r="B94" s="77"/>
      <c r="C94" s="61"/>
      <c r="D94" s="61"/>
      <c r="E94" s="78"/>
      <c r="F94" s="79"/>
      <c r="G94" s="79"/>
      <c r="H94" s="62"/>
    </row>
    <row r="95" spans="1:9" ht="15">
      <c r="A95" s="74"/>
      <c r="B95" s="77"/>
      <c r="C95" s="76"/>
      <c r="D95" s="76"/>
      <c r="E95" s="76"/>
      <c r="F95" s="76"/>
      <c r="G95" s="76"/>
      <c r="H95" s="76"/>
    </row>
    <row r="96" spans="1:9" ht="15">
      <c r="A96" s="74"/>
      <c r="B96" s="77"/>
      <c r="C96" s="61"/>
      <c r="D96" s="61"/>
      <c r="E96" s="78"/>
      <c r="F96" s="79"/>
      <c r="G96" s="79"/>
      <c r="H96" s="62"/>
    </row>
    <row r="97" spans="1:8" ht="15.75">
      <c r="A97" s="74"/>
      <c r="B97" s="75"/>
      <c r="C97" s="76"/>
      <c r="D97" s="76"/>
      <c r="E97" s="76"/>
      <c r="F97" s="76"/>
      <c r="G97" s="76"/>
      <c r="H97" s="76"/>
    </row>
    <row r="98" spans="1:8" ht="15">
      <c r="A98" s="74"/>
      <c r="B98" s="77"/>
      <c r="C98" s="61"/>
      <c r="D98" s="61"/>
      <c r="E98" s="78"/>
      <c r="F98" s="79"/>
      <c r="G98" s="79"/>
      <c r="H98" s="62"/>
    </row>
    <row r="99" spans="1:8" ht="15">
      <c r="A99" s="89"/>
      <c r="B99" s="77"/>
      <c r="C99" s="76"/>
      <c r="D99" s="76"/>
      <c r="E99" s="76"/>
      <c r="F99" s="76"/>
      <c r="G99" s="76"/>
      <c r="H99" s="76"/>
    </row>
    <row r="100" spans="1:8" ht="15.75">
      <c r="A100" s="157"/>
      <c r="B100" s="157"/>
      <c r="C100" s="157"/>
      <c r="D100" s="157"/>
      <c r="E100" s="157"/>
      <c r="F100" s="157"/>
      <c r="G100" s="157"/>
      <c r="H100" s="80"/>
    </row>
    <row r="101" spans="1:8" ht="15">
      <c r="A101" s="89"/>
      <c r="B101" s="77"/>
      <c r="C101" s="76"/>
      <c r="D101" s="76"/>
      <c r="E101" s="76"/>
      <c r="F101" s="76"/>
      <c r="G101" s="76"/>
      <c r="H101" s="76"/>
    </row>
    <row r="102" spans="1:8">
      <c r="A102" s="89"/>
      <c r="B102" s="155"/>
      <c r="C102" s="76"/>
      <c r="D102" s="76"/>
      <c r="E102" s="76"/>
      <c r="F102" s="76"/>
      <c r="G102" s="76"/>
      <c r="H102" s="76"/>
    </row>
    <row r="103" spans="1:8">
      <c r="A103" s="89"/>
      <c r="B103" s="155"/>
      <c r="C103" s="76"/>
      <c r="D103" s="76"/>
      <c r="E103" s="76"/>
      <c r="F103" s="76"/>
      <c r="G103" s="76"/>
      <c r="H103" s="76"/>
    </row>
    <row r="104" spans="1:8">
      <c r="A104" s="89"/>
      <c r="B104" s="155"/>
      <c r="C104" s="76"/>
      <c r="D104" s="76"/>
      <c r="E104" s="76"/>
      <c r="F104" s="76"/>
      <c r="G104" s="76"/>
      <c r="H104" s="76"/>
    </row>
    <row r="105" spans="1:8" s="92" customFormat="1" ht="16.5">
      <c r="A105" s="90"/>
      <c r="B105" s="155"/>
      <c r="C105" s="91"/>
      <c r="D105" s="91"/>
      <c r="E105" s="91"/>
      <c r="F105" s="91"/>
      <c r="G105" s="91"/>
      <c r="H105" s="91"/>
    </row>
    <row r="106" spans="1:8" s="92" customFormat="1" ht="16.5">
      <c r="A106" s="90"/>
      <c r="B106" s="155"/>
      <c r="C106" s="91"/>
      <c r="D106" s="91"/>
      <c r="E106" s="91"/>
      <c r="F106" s="91"/>
      <c r="G106" s="91"/>
      <c r="H106" s="91"/>
    </row>
    <row r="107" spans="1:8" s="92" customFormat="1" ht="16.5">
      <c r="A107" s="90"/>
      <c r="B107" s="155"/>
      <c r="C107" s="91"/>
      <c r="D107" s="91"/>
      <c r="E107" s="91"/>
      <c r="F107" s="91"/>
      <c r="G107" s="91"/>
      <c r="H107" s="91"/>
    </row>
    <row r="108" spans="1:8" s="92" customFormat="1" ht="16.5">
      <c r="A108" s="93"/>
      <c r="B108" s="94"/>
    </row>
    <row r="109" spans="1:8" s="92" customFormat="1" ht="16.5">
      <c r="A109" s="93"/>
      <c r="B109" s="94"/>
    </row>
    <row r="110" spans="1:8" s="92" customFormat="1" ht="16.5">
      <c r="A110" s="93"/>
      <c r="B110" s="94"/>
    </row>
  </sheetData>
  <mergeCells count="10">
    <mergeCell ref="A1:H1"/>
    <mergeCell ref="A2:H2"/>
    <mergeCell ref="A3:H3"/>
    <mergeCell ref="A4:H4"/>
    <mergeCell ref="B102:B107"/>
    <mergeCell ref="D30:E30"/>
    <mergeCell ref="B43:B48"/>
    <mergeCell ref="A51:G51"/>
    <mergeCell ref="A100:G100"/>
    <mergeCell ref="B30:C30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RESUMEN</vt:lpstr>
      <vt:lpstr>1. EQUIPOS</vt:lpstr>
      <vt:lpstr>2. TUBOS y ACCESORIOS</vt:lpstr>
      <vt:lpstr>3. TRABAJOS CIVILES</vt:lpstr>
      <vt:lpstr>'1. EQUIPOS'!Print_Area</vt:lpstr>
      <vt:lpstr>'2. TUBOS y ACCESORIOS'!Print_Area</vt:lpstr>
      <vt:lpstr>'3. TRABAJOS CIVILES'!Print_Area</vt:lpstr>
      <vt:lpstr>RESUMEN!Print_Area</vt:lpstr>
      <vt:lpstr>'1. EQUIPOS'!Print_Titles</vt:lpstr>
      <vt:lpstr>'2. TUBOS y ACCESORIOS'!Print_Titles</vt:lpstr>
    </vt:vector>
  </TitlesOfParts>
  <Manager>Ing. Gabriel Aldebot</Manager>
  <Company>Aldebot Ingenieros Consultores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Volumetría Sistema Aire Acondicionado</dc:title>
  <dc:subject>Instituto de Religión de Haití</dc:subject>
  <dc:creator>Ing. Ramón E. Portes</dc:creator>
  <cp:lastModifiedBy>Sabrina Estepan</cp:lastModifiedBy>
  <cp:lastPrinted>2017-06-09T15:49:21Z</cp:lastPrinted>
  <dcterms:created xsi:type="dcterms:W3CDTF">2006-05-19T16:03:14Z</dcterms:created>
  <dcterms:modified xsi:type="dcterms:W3CDTF">2018-03-02T14:22:22Z</dcterms:modified>
</cp:coreProperties>
</file>