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vrdocumentos02\Sigop-Seguimiento y Evaluacion\Departamento de Formulacion\Enc. De división de Evaluación (Gonell)\DIGEPRES\DIGEPRES 2022\TRIMESTRAL\ABR-JUN 22\"/>
    </mc:Choice>
  </mc:AlternateContent>
  <xr:revisionPtr revIDLastSave="0" documentId="13_ncr:1_{60878A49-A054-468A-9095-331273D7BF2D}"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5" i="1" l="1"/>
  <c r="I134" i="1"/>
  <c r="J87" i="1"/>
  <c r="J88" i="1"/>
  <c r="J89" i="1"/>
  <c r="J86" i="1"/>
  <c r="I87" i="1"/>
  <c r="I88" i="1"/>
  <c r="I89" i="1"/>
  <c r="I86" i="1"/>
  <c r="J33" i="1"/>
  <c r="J31" i="1"/>
  <c r="J32" i="1"/>
  <c r="J30" i="1"/>
  <c r="J29" i="1"/>
  <c r="F25" i="1"/>
  <c r="I33" i="1"/>
  <c r="F130" i="1"/>
  <c r="I130" i="1" s="1"/>
  <c r="F82" i="1"/>
  <c r="I82" i="1" s="1"/>
  <c r="I25" i="1"/>
  <c r="I29" i="1"/>
  <c r="I30" i="1"/>
  <c r="I31" i="1"/>
  <c r="I32" i="1"/>
  <c r="J135" i="1" l="1"/>
  <c r="J134" i="1"/>
  <c r="B15" i="1" l="1"/>
  <c r="B14" i="1"/>
</calcChain>
</file>

<file path=xl/sharedStrings.xml><?xml version="1.0" encoding="utf-8"?>
<sst xmlns="http://schemas.openxmlformats.org/spreadsheetml/2006/main" count="282" uniqueCount="161">
  <si>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</si>
  <si>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</si>
  <si>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</si>
  <si>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</si>
  <si>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</si>
  <si>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</si>
  <si>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</si>
  <si>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</si>
  <si>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</si>
  <si>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</si>
  <si>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</si>
  <si>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</si>
  <si>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</si>
  <si>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</si>
  <si>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</si>
  <si>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</si>
  <si>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</si>
  <si>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</si>
  <si>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</si>
  <si>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</si>
  <si>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</si>
  <si>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</si>
  <si>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</si>
  <si>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</si>
  <si>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</si>
  <si>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</si>
  <si>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</si>
  <si>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</si>
  <si>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</si>
  <si>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</si>
  <si>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</si>
  <si>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</si>
  <si>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</si>
  <si>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</si>
  <si>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</si>
  <si>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</si>
  <si>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</si>
  <si>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</si>
  <si>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</si>
  <si>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</si>
  <si>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</si>
  <si>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</si>
  <si>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</si>
  <si>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</si>
  <si>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</si>
  <si>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</si>
  <si>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</si>
  <si>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</si>
  <si>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</si>
  <si>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</si>
  <si>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</si>
  <si>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</si>
  <si>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Producto 6234</t>
  </si>
  <si>
    <t>Productores agrícolas reciben insumos y material de siembra para el fomento y desarrollo de la producción nacional.</t>
  </si>
  <si>
    <t>Agroempresas Agrícolas reciben capacitación y asistencia técnica para dar valor agregado a la producción.</t>
  </si>
  <si>
    <t>Producto 6236</t>
  </si>
  <si>
    <t>Productores reciben apoyo y asistencia para la producción de frutales</t>
  </si>
  <si>
    <t>Productores reciben plántulas in-vitro.</t>
  </si>
  <si>
    <t>Análisis de los Logros y Desviaciones</t>
  </si>
  <si>
    <t xml:space="preserve"> Información de Logros y Desviaciones por Producto</t>
  </si>
  <si>
    <t>Consiste en apoyo brindado con capacitación y asistencia técnica a productores y técnicos, realizando cursos, talleres, reuniones y visitas con el objetivo de transferir conocimientos de la importancia que ofrece laborar de forma asociadas y organizadas como son las Agroempresas, que permite proporcionar valor agregado a su producción agrícola por medio del fomento de la agrodustria.</t>
  </si>
  <si>
    <t>Consiste en beneficiar con apoyo, asistencia técnica y capacitación a productores para la producción y distribución de plantas frutales como: mango, lechosa, aguacate, guayaba, cítricos, entre otros.</t>
  </si>
  <si>
    <r>
      <rPr>
        <b/>
        <sz val="11"/>
        <color theme="1"/>
        <rFont val="Calibri"/>
        <family val="2"/>
        <scheme val="minor"/>
      </rPr>
      <t xml:space="preserve">Producto 6236: </t>
    </r>
    <r>
      <rPr>
        <sz val="11"/>
        <color theme="1"/>
        <rFont val="Calibri"/>
        <family val="2"/>
        <scheme val="minor"/>
      </rPr>
      <t>Productores reciben apoyo y asistencia para la producción de frutales</t>
    </r>
  </si>
  <si>
    <r>
      <rPr>
        <b/>
        <sz val="11"/>
        <color theme="1"/>
        <rFont val="Calibri"/>
        <family val="2"/>
        <scheme val="minor"/>
      </rPr>
      <t>Producto 6234:</t>
    </r>
    <r>
      <rPr>
        <sz val="11"/>
        <color theme="1"/>
        <rFont val="Calibri"/>
        <family val="2"/>
        <scheme val="minor"/>
      </rPr>
      <t xml:space="preserve"> Productores agrícolas reciben insumos y material de siembra para el fomento y desarrollo de la producción nacional.</t>
    </r>
  </si>
  <si>
    <t xml:space="preserve">Consiste en producir y distribuir plántulas In-vitro de plátano con alto valor genético. </t>
  </si>
  <si>
    <t>Consiste en beneficiar a pequeños y medianos productores agrícolas y pecuarios en todo el país, con asistencia técnica para la transferencia de tecnología.</t>
  </si>
  <si>
    <t>Producto 6238</t>
  </si>
  <si>
    <t>Productores y técnicos agrícolas reciben asistencia técnica para la transferencia tecnológica</t>
  </si>
  <si>
    <t>Producto 6803</t>
  </si>
  <si>
    <t>Productores reciben Transferencia de Embriones Bovinos</t>
  </si>
  <si>
    <t>Producto 6804</t>
  </si>
  <si>
    <t>Mujeres y jóvenes involucrados en actividades agropecuarias.</t>
  </si>
  <si>
    <t>Producto 6805</t>
  </si>
  <si>
    <t>Terrenos agrícolas con riego tecnificados</t>
  </si>
  <si>
    <t>Producto 6806</t>
  </si>
  <si>
    <t>Unidades productivas reciben Programas de Control de Inocuidad Agroalimentaria para la aplicación de buenas prácticas.</t>
  </si>
  <si>
    <t>Producto 6241</t>
  </si>
  <si>
    <t>Productores reciben apoyo técnico para la prevención fitosanitaria y control de plagas y enfermedades.</t>
  </si>
  <si>
    <r>
      <rPr>
        <b/>
        <sz val="11"/>
        <color theme="1"/>
        <rFont val="Calibri"/>
        <family val="2"/>
        <scheme val="minor"/>
      </rPr>
      <t>Producto 6238:</t>
    </r>
    <r>
      <rPr>
        <sz val="11"/>
        <color theme="1"/>
        <rFont val="Calibri"/>
        <family val="2"/>
        <scheme val="minor"/>
      </rPr>
      <t xml:space="preserve"> Productores y técnicos agrícolas reciben asistencia técnica para la transferencia tecnológica.</t>
    </r>
  </si>
  <si>
    <t>Consiste en asistir y capacitar técnicos agrícolas y productores(as) de la República Dominicana, con el objetivo de mejorar la producción y productividad de sus cosechas, mediante el conocimiento de nuevas tecnologías por mediación de cursos, talleres, días de campo y adiestramientos.</t>
  </si>
  <si>
    <t>Información de Logros y Desviaciones por Producto</t>
  </si>
  <si>
    <r>
      <rPr>
        <b/>
        <sz val="11"/>
        <color theme="1"/>
        <rFont val="Calibri"/>
        <family val="2"/>
        <scheme val="minor"/>
      </rPr>
      <t>Producto 6803:</t>
    </r>
    <r>
      <rPr>
        <sz val="11"/>
        <color theme="1"/>
        <rFont val="Calibri"/>
        <family val="2"/>
        <scheme val="minor"/>
      </rPr>
      <t xml:space="preserve"> Productores reciben Transferencia de Embriones Bovinos</t>
    </r>
  </si>
  <si>
    <t>Consiste en producir y transferir embriones de razas de ganados vacunos, con rendimientos mejorados y adaptados al trópico. También, incluyen capacitar a ganaderos y técnicos pecuarios en tecnologías reproductivas.</t>
  </si>
  <si>
    <r>
      <rPr>
        <b/>
        <sz val="11"/>
        <color theme="1"/>
        <rFont val="Calibri"/>
        <family val="2"/>
        <scheme val="minor"/>
      </rPr>
      <t>Producto 6804:</t>
    </r>
    <r>
      <rPr>
        <sz val="11"/>
        <color theme="1"/>
        <rFont val="Calibri"/>
        <family val="2"/>
        <scheme val="minor"/>
      </rPr>
      <t xml:space="preserve"> Mujeres y jóvenes involucrados en actividades agropecuarias.</t>
    </r>
  </si>
  <si>
    <t>Consiste en brindar apoyo para que mujeres y jóvenes contribuyan con su aporte al desarrollo de la producción rural, incorporándolos en actividades agrícolas.</t>
  </si>
  <si>
    <r>
      <rPr>
        <b/>
        <sz val="11"/>
        <color theme="1"/>
        <rFont val="Calibri"/>
        <family val="2"/>
        <scheme val="minor"/>
      </rPr>
      <t>Producto 6805:</t>
    </r>
    <r>
      <rPr>
        <sz val="11"/>
        <color theme="1"/>
        <rFont val="Calibri"/>
        <family val="2"/>
        <scheme val="minor"/>
      </rPr>
      <t xml:space="preserve"> Terrenos agrícolas con riego tecnificados.</t>
    </r>
  </si>
  <si>
    <r>
      <rPr>
        <b/>
        <sz val="11"/>
        <color theme="1"/>
        <rFont val="Calibri"/>
        <family val="2"/>
        <scheme val="minor"/>
      </rPr>
      <t>Producto 6806:</t>
    </r>
    <r>
      <rPr>
        <sz val="11"/>
        <color theme="1"/>
        <rFont val="Calibri"/>
        <family val="2"/>
        <scheme val="minor"/>
      </rPr>
      <t xml:space="preserve"> Unidades productivas reciben Programas de Control de Inocuidad Agroalimentaria para la aplicación de buenas prácticas.</t>
    </r>
  </si>
  <si>
    <t>Consiste en el aumento de inspecciones en las unidades productivas con condiciones inocuas, con el objetivo de crear la base para garantizar la seguridad alimentaria en República Dominicana, además de asegurar alta calidad en la canasta básica.</t>
  </si>
  <si>
    <r>
      <rPr>
        <b/>
        <sz val="11"/>
        <color theme="1"/>
        <rFont val="Calibri"/>
        <family val="2"/>
        <scheme val="minor"/>
      </rPr>
      <t>Producto 6241:</t>
    </r>
    <r>
      <rPr>
        <sz val="11"/>
        <color theme="1"/>
        <rFont val="Calibri"/>
        <family val="2"/>
        <scheme val="minor"/>
      </rPr>
      <t xml:space="preserve"> Productores reciben apoyo técnico para la prevención fitosanitaria y control de plagas y enfermedades.</t>
    </r>
  </si>
  <si>
    <t>Consiste en brindar a productores agrícolas apoyo técnico para la producción fitosanitaria y control de plagas y enfermedades, además, forma parte del proyecto Mejoramiento de la Sanidad Agroalimentaria en República Dominicana.</t>
  </si>
  <si>
    <t>0210- Ministerio de Agricultura</t>
  </si>
  <si>
    <t>01- Ministerio de Agricultura</t>
  </si>
  <si>
    <t>0001- Ministerio de agricultura</t>
  </si>
  <si>
    <t>Formular y dirigir las políticas agropecuarias de acuerdo con los planes generales de desarrollo del país, articular las actividades entre las instituciones del sector, promover el desarrollo económico y social rural para el mejoramiento de las condiciones de vida del campo, además de garantizar la seguridad alimentaria. Así como la generación y calidad de empleos para impulsar la capacidad productiva y la competitividad de los productos agropecuarios en los mercados nacionales e internacionales.</t>
  </si>
  <si>
    <t>Un sector agropecuario eficiente, competitivo, innovador y emprendedor que sirva de base a la economía dominicana, proporcionándole fuente alimentaria a la población, generador de oportunidades, beneficios económicos y sociales para los(as) productores(as) y consumidores(as).</t>
  </si>
  <si>
    <t>3.5.3 Elevar la productividad, competitividad, sostenibilidad ambiental y financiera de las cadenas agroproductivas, a fin de contribuir a la seguridad alimentaria, aprovechar el potencial exportador y generar empleo e ingresos para la población rural.</t>
  </si>
  <si>
    <r>
      <rPr>
        <b/>
        <sz val="11"/>
        <color theme="1"/>
        <rFont val="Calibri"/>
        <family val="2"/>
        <scheme val="minor"/>
      </rPr>
      <t>Programa 14:</t>
    </r>
    <r>
      <rPr>
        <sz val="11"/>
        <color theme="1"/>
        <rFont val="Calibri"/>
        <family val="2"/>
        <scheme val="minor"/>
      </rPr>
      <t xml:space="preserve"> Inocuidad Agroalimentaria y sanidad vegetal.</t>
    </r>
  </si>
  <si>
    <t>Consiste en el control de inocuidad agroalimentaria para aplicación de buenas practicas agropecuarias (BPA) y para la prevención fitosanitaria y control de plagas y enfermedades.</t>
  </si>
  <si>
    <t>Son beneficiados los productores y personas que reciben unidades de producción primaria.</t>
  </si>
  <si>
    <r>
      <rPr>
        <b/>
        <sz val="11"/>
        <color theme="1"/>
        <rFont val="Calibri"/>
        <family val="2"/>
        <scheme val="minor"/>
      </rPr>
      <t xml:space="preserve">Programa 12: </t>
    </r>
    <r>
      <rPr>
        <sz val="11"/>
        <color theme="1"/>
        <rFont val="Calibri"/>
        <family val="2"/>
        <scheme val="minor"/>
      </rPr>
      <t xml:space="preserve">Transferencia de tecnologías agropecuarias. </t>
    </r>
  </si>
  <si>
    <t>Oportunidades de Mejora</t>
  </si>
  <si>
    <t xml:space="preserve">De acuerdo a los eventos presentados durante la ejecución del producto, ¿qué aspecto puede mejorarse? </t>
  </si>
  <si>
    <t>3-. Desarrollo Productivo.</t>
  </si>
  <si>
    <t>3.5-. Estructura productiva.</t>
  </si>
  <si>
    <r>
      <rPr>
        <b/>
        <sz val="11"/>
        <color theme="1"/>
        <rFont val="Calibri"/>
        <family val="2"/>
        <scheme val="minor"/>
      </rPr>
      <t xml:space="preserve"> Programa 11</t>
    </r>
    <r>
      <rPr>
        <sz val="11"/>
        <color theme="1"/>
        <rFont val="Calibri"/>
        <family val="2"/>
        <scheme val="minor"/>
      </rPr>
      <t>: Fomento de la producción agrícola</t>
    </r>
  </si>
  <si>
    <t>Aumentar el dinamismo de la producción agropecuaria, medido como la tasa de crecimiento promedio cuatrienal, de 14.58% en el año 2020 a 29% en el año 2024.</t>
  </si>
  <si>
    <t>Aumentar el desarrollo de tecnologías agropecuarias, a través de la asistencia técnica a productores, de 282,392 en el año 2020 a 410,372 en el año 2024, a fin de mejorar la productividad y la competitividad de los rubros de importancia para agricultura dominicana.</t>
  </si>
  <si>
    <t>Incrementar las agroexportaciones para la generación de divisas de 0.20% en el año 2020 a 0.25% en el año 2024, por medio de la reducción de las notificaciones por las intercepciones de plagas y residuos de plaguicidas recibidas.</t>
  </si>
  <si>
    <t>Este programa tiene como objetivo beneficiar a productores agrícolas en todo el país, dotándolos de insumos y material de siembra.</t>
  </si>
  <si>
    <t xml:space="preserve">Este producto tiene el propósito de dinamizar e incentivar la producción agrícola, con este fin, el Ministerio de Agricultura (MARD), hizo entrega de semillas y otros materiales de siembra como: Plantitas de cacao, cepas y plantas de plátano y banano y camionadas de esquejes de yuca y abanas de batata a productores agrícolas. </t>
  </si>
  <si>
    <t xml:space="preserve">Lineamiento para la Ejecución Presupuestaria 2022 el Gobierno General Nacional </t>
  </si>
  <si>
    <t xml:space="preserve">Pequeños y medianos productores agrícolas de todo el territorio nacional. </t>
  </si>
  <si>
    <t>Productores agrícolas  y productores pecuarios.</t>
  </si>
  <si>
    <r>
      <rPr>
        <b/>
        <sz val="11"/>
        <color theme="1"/>
        <rFont val="Calibri"/>
        <family val="2"/>
        <scheme val="minor"/>
      </rPr>
      <t>Producto 6800:</t>
    </r>
    <r>
      <rPr>
        <sz val="11"/>
        <color theme="1"/>
        <rFont val="Calibri"/>
        <family val="2"/>
        <scheme val="minor"/>
      </rPr>
      <t xml:space="preserve"> Agroempresas Agrícolas reciben capacitación y asistencia técnica para dar valor agregado a la producción.</t>
    </r>
  </si>
  <si>
    <r>
      <rPr>
        <b/>
        <sz val="11"/>
        <color theme="1"/>
        <rFont val="Calibri"/>
        <family val="2"/>
        <scheme val="minor"/>
      </rPr>
      <t xml:space="preserve">Producto 6801: </t>
    </r>
    <r>
      <rPr>
        <sz val="11"/>
        <color theme="1"/>
        <rFont val="Calibri"/>
        <family val="2"/>
        <scheme val="minor"/>
      </rPr>
      <t>Productores reciben plántulas in-vitro.</t>
    </r>
  </si>
  <si>
    <t>Producto 6800</t>
  </si>
  <si>
    <t>Producto 6801</t>
  </si>
  <si>
    <t xml:space="preserve">                                    </t>
  </si>
  <si>
    <t>Producto 6802</t>
  </si>
  <si>
    <t>Políticas y Acciones interinstitucionales Coordinadas para la población rural</t>
  </si>
  <si>
    <t>Datos financieros:</t>
  </si>
  <si>
    <r>
      <t xml:space="preserve">Respecto a este producto, el departamento de frutales tuvo como meta apoyar, asistir y capacitar </t>
    </r>
    <r>
      <rPr>
        <b/>
        <sz val="11"/>
        <color theme="1"/>
        <rFont val="Calibri"/>
        <family val="2"/>
        <scheme val="minor"/>
      </rPr>
      <t>1,800</t>
    </r>
    <r>
      <rPr>
        <sz val="11"/>
        <color theme="1"/>
        <rFont val="Calibri"/>
        <family val="2"/>
        <scheme val="minor"/>
      </rPr>
      <t xml:space="preserve"> productores y técnicos para la producción de frutas en el trimestre abril– junio del 2022, de los cuales fueron beneficiados </t>
    </r>
    <r>
      <rPr>
        <b/>
        <sz val="11"/>
        <color theme="1"/>
        <rFont val="Calibri"/>
        <family val="2"/>
        <scheme val="minor"/>
      </rPr>
      <t>1,444</t>
    </r>
    <r>
      <rPr>
        <sz val="11"/>
        <color theme="1"/>
        <rFont val="Calibri"/>
        <family val="2"/>
        <scheme val="minor"/>
      </rPr>
      <t xml:space="preserve">, indicándose que del total de favorecidos </t>
    </r>
    <r>
      <rPr>
        <b/>
        <sz val="11"/>
        <color theme="1"/>
        <rFont val="Calibri"/>
        <family val="2"/>
        <scheme val="minor"/>
      </rPr>
      <t>1,091</t>
    </r>
    <r>
      <rPr>
        <sz val="11"/>
        <color theme="1"/>
        <rFont val="Calibri"/>
        <family val="2"/>
        <scheme val="minor"/>
      </rPr>
      <t xml:space="preserve"> fueron hombres y</t>
    </r>
    <r>
      <rPr>
        <b/>
        <sz val="11"/>
        <color theme="1"/>
        <rFont val="Calibri"/>
        <family val="2"/>
        <scheme val="minor"/>
      </rPr>
      <t xml:space="preserve"> 353 </t>
    </r>
    <r>
      <rPr>
        <sz val="11"/>
        <color theme="1"/>
        <rFont val="Calibri"/>
        <family val="2"/>
        <scheme val="minor"/>
      </rPr>
      <t xml:space="preserve">mujeres, equivalentes al </t>
    </r>
    <r>
      <rPr>
        <b/>
        <sz val="11"/>
        <color theme="1"/>
        <rFont val="Calibri"/>
        <family val="2"/>
        <scheme val="minor"/>
      </rPr>
      <t xml:space="preserve">80.22% </t>
    </r>
    <r>
      <rPr>
        <sz val="11"/>
        <color theme="1"/>
        <rFont val="Calibri"/>
        <family val="2"/>
        <scheme val="minor"/>
      </rPr>
      <t xml:space="preserve">de la meta programada. Para un desvío negativo de </t>
    </r>
    <r>
      <rPr>
        <b/>
        <sz val="11"/>
        <color theme="1"/>
        <rFont val="Calibri"/>
        <family val="2"/>
        <scheme val="minor"/>
      </rPr>
      <t>356</t>
    </r>
    <r>
      <rPr>
        <sz val="11"/>
        <color theme="1"/>
        <rFont val="Calibri"/>
        <family val="2"/>
        <scheme val="minor"/>
      </rPr>
      <t xml:space="preserve"> productores de frutales, equivalente a un </t>
    </r>
    <r>
      <rPr>
        <b/>
        <sz val="11"/>
        <color theme="1"/>
        <rFont val="Calibri"/>
        <family val="2"/>
        <scheme val="minor"/>
      </rPr>
      <t>19.78%</t>
    </r>
    <r>
      <rPr>
        <sz val="11"/>
        <color theme="1"/>
        <rFont val="Calibri"/>
        <family val="2"/>
        <scheme val="minor"/>
      </rPr>
      <t xml:space="preserve">. </t>
    </r>
  </si>
  <si>
    <r>
      <t xml:space="preserve">El Departamento de Frutales (DEFRUT), con un desvío de </t>
    </r>
    <r>
      <rPr>
        <b/>
        <sz val="11"/>
        <color theme="1"/>
        <rFont val="Calibri"/>
        <family val="2"/>
        <scheme val="minor"/>
      </rPr>
      <t>356</t>
    </r>
    <r>
      <rPr>
        <sz val="11"/>
        <color theme="1"/>
        <rFont val="Calibri"/>
        <family val="2"/>
        <scheme val="minor"/>
      </rPr>
      <t xml:space="preserve"> productores sin recibir asistencia técnica, con respecto a la meta, indicando el </t>
    </r>
    <r>
      <rPr>
        <b/>
        <sz val="11"/>
        <color theme="1"/>
        <rFont val="Calibri"/>
        <family val="2"/>
        <scheme val="minor"/>
      </rPr>
      <t>19.78%</t>
    </r>
    <r>
      <rPr>
        <sz val="11"/>
        <color theme="1"/>
        <rFont val="Calibri"/>
        <family val="2"/>
        <scheme val="minor"/>
      </rPr>
      <t xml:space="preserve">, presentó varios inconvenientes durante el segundo trimestre del año 2022, indicados a continuación:
</t>
    </r>
    <r>
      <rPr>
        <b/>
        <sz val="11"/>
        <color theme="1"/>
        <rFont val="Calibri"/>
        <family val="2"/>
        <scheme val="minor"/>
      </rPr>
      <t>1.</t>
    </r>
    <r>
      <rPr>
        <sz val="11"/>
        <color theme="1"/>
        <rFont val="Calibri"/>
        <family val="2"/>
        <scheme val="minor"/>
      </rPr>
      <t xml:space="preserve">	La condición del tiempo, como las fuertes lluvias durante ese periodo que, en algunas zonas como Sabana Grande de Boyá, afectaron a las actividades de siembra,  llenado de fundas a tiempo, el acantarado y trasplante de plantas, 
</t>
    </r>
    <r>
      <rPr>
        <b/>
        <sz val="11"/>
        <color theme="1"/>
        <rFont val="Calibri"/>
        <family val="2"/>
        <scheme val="minor"/>
      </rPr>
      <t>2.</t>
    </r>
    <r>
      <rPr>
        <sz val="11"/>
        <color theme="1"/>
        <rFont val="Calibri"/>
        <family val="2"/>
        <scheme val="minor"/>
      </rPr>
      <t xml:space="preserve">	Se paralizaron las actividades de acondicionamiento de plantas, en la zona de Pantoja, debido a que los recursos necesarios no se encontraban disponibles. 
</t>
    </r>
    <r>
      <rPr>
        <b/>
        <sz val="11"/>
        <color theme="1"/>
        <rFont val="Calibri"/>
        <family val="2"/>
        <scheme val="minor"/>
      </rPr>
      <t>3.</t>
    </r>
    <r>
      <rPr>
        <sz val="11"/>
        <color theme="1"/>
        <rFont val="Calibri"/>
        <family val="2"/>
        <scheme val="minor"/>
      </rPr>
      <t xml:space="preserve">	Las actividades programadas de asistencia técnica se vieron afectadas debido a que no se contaba con transporte para el personal.</t>
    </r>
  </si>
  <si>
    <r>
      <t xml:space="preserve">Con relación a la programación financiera, este producto obtuvo una asignación presupuestaria de </t>
    </r>
    <r>
      <rPr>
        <b/>
        <sz val="11"/>
        <color theme="1"/>
        <rFont val="Calibri"/>
        <family val="2"/>
        <scheme val="minor"/>
      </rPr>
      <t>RD$11,063,792.00</t>
    </r>
    <r>
      <rPr>
        <sz val="11"/>
        <color theme="1"/>
        <rFont val="Calibri"/>
        <family val="2"/>
        <scheme val="minor"/>
      </rPr>
      <t xml:space="preserve"> durante el periodo mencionado, ejecutándose de esta </t>
    </r>
    <r>
      <rPr>
        <b/>
        <sz val="11"/>
        <color theme="1"/>
        <rFont val="Calibri"/>
        <family val="2"/>
        <scheme val="minor"/>
      </rPr>
      <t>RD$105,386.81</t>
    </r>
    <r>
      <rPr>
        <sz val="11"/>
        <color theme="1"/>
        <rFont val="Calibri"/>
        <family val="2"/>
        <scheme val="minor"/>
      </rPr>
      <t xml:space="preserve">, equivalente a </t>
    </r>
    <r>
      <rPr>
        <b/>
        <sz val="11"/>
        <color theme="1"/>
        <rFont val="Calibri"/>
        <family val="2"/>
        <scheme val="minor"/>
      </rPr>
      <t>0.95%</t>
    </r>
    <r>
      <rPr>
        <sz val="11"/>
        <color theme="1"/>
        <rFont val="Calibri"/>
        <family val="2"/>
        <scheme val="minor"/>
      </rPr>
      <t xml:space="preserve"> de lo programado, presentando un desvío financiero negativo de </t>
    </r>
    <r>
      <rPr>
        <b/>
        <sz val="11"/>
        <color theme="1"/>
        <rFont val="Calibri"/>
        <family val="2"/>
        <scheme val="minor"/>
      </rPr>
      <t>RD$10,958,405.19</t>
    </r>
    <r>
      <rPr>
        <sz val="11"/>
        <color theme="1"/>
        <rFont val="Calibri"/>
        <family val="2"/>
        <scheme val="minor"/>
      </rPr>
      <t xml:space="preserve">, igual a </t>
    </r>
    <r>
      <rPr>
        <b/>
        <sz val="11"/>
        <color theme="1"/>
        <rFont val="Calibri"/>
        <family val="2"/>
        <scheme val="minor"/>
      </rPr>
      <t>99.05%</t>
    </r>
    <r>
      <rPr>
        <sz val="11"/>
        <color theme="1"/>
        <rFont val="Calibri"/>
        <family val="2"/>
        <scheme val="minor"/>
      </rPr>
      <t>.</t>
    </r>
  </si>
  <si>
    <r>
      <t xml:space="preserve">Con relación a la programación financiera, este producto tuvo un presupuesto asignado de </t>
    </r>
    <r>
      <rPr>
        <b/>
        <sz val="11"/>
        <color theme="1"/>
        <rFont val="Calibri"/>
        <family val="2"/>
        <scheme val="minor"/>
      </rPr>
      <t>RD$4,743,993.00</t>
    </r>
    <r>
      <rPr>
        <sz val="11"/>
        <color theme="1"/>
        <rFont val="Calibri"/>
        <family val="2"/>
        <scheme val="minor"/>
      </rPr>
      <t xml:space="preserve">, ejecutándose un total de </t>
    </r>
    <r>
      <rPr>
        <b/>
        <sz val="11"/>
        <color theme="1"/>
        <rFont val="Calibri"/>
        <family val="2"/>
        <scheme val="minor"/>
      </rPr>
      <t>RD$1,590,202.81</t>
    </r>
    <r>
      <rPr>
        <sz val="11"/>
        <color theme="1"/>
        <rFont val="Calibri"/>
        <family val="2"/>
        <scheme val="minor"/>
      </rPr>
      <t xml:space="preserve"> de la programación, igual a </t>
    </r>
    <r>
      <rPr>
        <b/>
        <sz val="11"/>
        <color theme="1"/>
        <rFont val="Calibri"/>
        <family val="2"/>
        <scheme val="minor"/>
      </rPr>
      <t>33.52%</t>
    </r>
    <r>
      <rPr>
        <sz val="11"/>
        <color theme="1"/>
        <rFont val="Calibri"/>
        <family val="2"/>
        <scheme val="minor"/>
      </rPr>
      <t xml:space="preserve">, presentando un desvío negativo de </t>
    </r>
    <r>
      <rPr>
        <b/>
        <sz val="11"/>
        <color theme="1"/>
        <rFont val="Calibri"/>
        <family val="2"/>
        <scheme val="minor"/>
      </rPr>
      <t>RD$3,153,790.19</t>
    </r>
    <r>
      <rPr>
        <sz val="11"/>
        <color theme="1"/>
        <rFont val="Calibri"/>
        <family val="2"/>
        <scheme val="minor"/>
      </rPr>
      <t xml:space="preserve">, para el </t>
    </r>
    <r>
      <rPr>
        <b/>
        <sz val="11"/>
        <color theme="1"/>
        <rFont val="Calibri"/>
        <family val="2"/>
        <scheme val="minor"/>
      </rPr>
      <t>66.48%</t>
    </r>
    <r>
      <rPr>
        <sz val="11"/>
        <color theme="1"/>
        <rFont val="Calibri"/>
        <family val="2"/>
        <scheme val="minor"/>
      </rPr>
      <t xml:space="preserve"> de la programación.  </t>
    </r>
  </si>
  <si>
    <r>
      <rPr>
        <b/>
        <sz val="11"/>
        <color theme="1"/>
        <rFont val="Calibri"/>
        <family val="2"/>
        <scheme val="minor"/>
      </rPr>
      <t xml:space="preserve">Producto 6802: </t>
    </r>
    <r>
      <rPr>
        <sz val="11"/>
        <color theme="1"/>
        <rFont val="Calibri"/>
        <family val="2"/>
        <scheme val="minor"/>
      </rPr>
      <t>Políticas y Acciones interinstitucionales Coordinadas para la población rural.</t>
    </r>
  </si>
  <si>
    <t>Consiste en propiciar la participación y apoyo de los programas de capacitación para jóvenes profesionales agropecuarios, identificar y coordinar con las comunidades rurales y otras instancias, obras de infraestructura tendientes a mejorar la calidad de vida de la población rural, así como impulsar un modelo económico que priorice la seguridad alimentaria y nutricional, favoreciendo el mejoramiento de las condiciones de vida de la población dominicana.</t>
  </si>
  <si>
    <r>
      <t xml:space="preserve">El Viceministerio de Desarrollo Rural, en el periodo Abril-Junio del 2022, contó con una programación de </t>
    </r>
    <r>
      <rPr>
        <b/>
        <sz val="11"/>
        <color theme="1"/>
        <rFont val="Calibri"/>
        <family val="2"/>
        <scheme val="minor"/>
      </rPr>
      <t>600</t>
    </r>
    <r>
      <rPr>
        <sz val="11"/>
        <color theme="1"/>
        <rFont val="Calibri"/>
        <family val="2"/>
        <scheme val="minor"/>
      </rPr>
      <t xml:space="preserve"> beneficiados en asistencia y capacitación, con el objetivo de fomentar el empoderamiento de los territorios rurales, así como el fortalecimiento de las organizaciones rurales, logrando favorecer a </t>
    </r>
    <r>
      <rPr>
        <b/>
        <sz val="11"/>
        <color theme="1"/>
        <rFont val="Calibri"/>
        <family val="2"/>
        <scheme val="minor"/>
      </rPr>
      <t>3,252</t>
    </r>
    <r>
      <rPr>
        <sz val="11"/>
        <color theme="1"/>
        <rFont val="Calibri"/>
        <family val="2"/>
        <scheme val="minor"/>
      </rPr>
      <t xml:space="preserve">, de los cuales </t>
    </r>
    <r>
      <rPr>
        <b/>
        <sz val="11"/>
        <color theme="1"/>
        <rFont val="Calibri"/>
        <family val="2"/>
        <scheme val="minor"/>
      </rPr>
      <t>3,233</t>
    </r>
    <r>
      <rPr>
        <sz val="11"/>
        <color theme="1"/>
        <rFont val="Calibri"/>
        <family val="2"/>
        <scheme val="minor"/>
      </rPr>
      <t xml:space="preserve"> son productores (1,964 hombres y 1,269 mujeres) y </t>
    </r>
    <r>
      <rPr>
        <b/>
        <sz val="11"/>
        <color theme="1"/>
        <rFont val="Calibri"/>
        <family val="2"/>
        <scheme val="minor"/>
      </rPr>
      <t>19</t>
    </r>
    <r>
      <rPr>
        <sz val="11"/>
        <color theme="1"/>
        <rFont val="Calibri"/>
        <family val="2"/>
        <scheme val="minor"/>
      </rPr>
      <t xml:space="preserve"> son organizaciones beneficiadas con fortalecimiento institucional. Esto representa el</t>
    </r>
    <r>
      <rPr>
        <b/>
        <sz val="11"/>
        <color theme="1"/>
        <rFont val="Calibri"/>
        <family val="2"/>
        <scheme val="minor"/>
      </rPr>
      <t xml:space="preserve"> 542.00%</t>
    </r>
    <r>
      <rPr>
        <sz val="11"/>
        <color theme="1"/>
        <rFont val="Calibri"/>
        <family val="2"/>
        <scheme val="minor"/>
      </rPr>
      <t xml:space="preserve"> de la ejecución con respecto a la meta. Se produce un superávit de </t>
    </r>
    <r>
      <rPr>
        <b/>
        <sz val="11"/>
        <color theme="1"/>
        <rFont val="Calibri"/>
        <family val="2"/>
        <scheme val="minor"/>
      </rPr>
      <t>2,652</t>
    </r>
    <r>
      <rPr>
        <sz val="11"/>
        <color theme="1"/>
        <rFont val="Calibri"/>
        <family val="2"/>
        <scheme val="minor"/>
      </rPr>
      <t xml:space="preserve"> favorecidos, equivalente a un </t>
    </r>
    <r>
      <rPr>
        <b/>
        <sz val="11"/>
        <color theme="1"/>
        <rFont val="Calibri"/>
        <family val="2"/>
        <scheme val="minor"/>
      </rPr>
      <t>442.00%</t>
    </r>
    <r>
      <rPr>
        <sz val="11"/>
        <color theme="1"/>
        <rFont val="Calibri"/>
        <family val="2"/>
        <scheme val="minor"/>
      </rPr>
      <t>.</t>
    </r>
  </si>
  <si>
    <r>
      <t xml:space="preserve">El producto 6802, comprendido por el Viceministerio de Desarrollo Rural, gracias al apoyo logístico y participación de Instituciones internas y, sobre todo, externas, favorecieron al logro de las actividades de asistencia técnica y capacitación para el fomento del crecimiento institucional, logrando un superávit de </t>
    </r>
    <r>
      <rPr>
        <b/>
        <sz val="11"/>
        <color theme="1"/>
        <rFont val="Calibri"/>
        <family val="2"/>
        <scheme val="minor"/>
      </rPr>
      <t xml:space="preserve">2,652 </t>
    </r>
    <r>
      <rPr>
        <sz val="11"/>
        <color theme="1"/>
        <rFont val="Calibri"/>
        <family val="2"/>
        <scheme val="minor"/>
      </rPr>
      <t xml:space="preserve"> personas asistidas, ejecutándose un </t>
    </r>
    <r>
      <rPr>
        <b/>
        <sz val="11"/>
        <color theme="1"/>
        <rFont val="Calibri"/>
        <family val="2"/>
        <scheme val="minor"/>
      </rPr>
      <t>442.00%</t>
    </r>
    <r>
      <rPr>
        <sz val="11"/>
        <color theme="1"/>
        <rFont val="Calibri"/>
        <family val="2"/>
        <scheme val="minor"/>
      </rPr>
      <t xml:space="preserve"> por encima de la meta, además del interés en educar a la población sobre aspectos sociales relevantes, como programas y proyectos enfocados a los jóvenes rurales, impulsando las Buenas Prácticas Agrícolas (BPA). </t>
    </r>
  </si>
  <si>
    <r>
      <t xml:space="preserve">En el ámbito financiero, para el periodo Abril-Junio del 2022, este producto tenía programado recibir </t>
    </r>
    <r>
      <rPr>
        <b/>
        <sz val="11"/>
        <color theme="1"/>
        <rFont val="Calibri"/>
        <family val="2"/>
        <scheme val="minor"/>
      </rPr>
      <t>RD$13,800,000.00</t>
    </r>
    <r>
      <rPr>
        <sz val="11"/>
        <color theme="1"/>
        <rFont val="Calibri"/>
        <family val="2"/>
        <scheme val="minor"/>
      </rPr>
      <t xml:space="preserve">, ejecutando la unidad ejecutora un total de     </t>
    </r>
    <r>
      <rPr>
        <b/>
        <sz val="11"/>
        <color theme="1"/>
        <rFont val="Calibri"/>
        <family val="2"/>
        <scheme val="minor"/>
      </rPr>
      <t>RD$358,714.10</t>
    </r>
    <r>
      <rPr>
        <sz val="11"/>
        <color theme="1"/>
        <rFont val="Calibri"/>
        <family val="2"/>
        <scheme val="minor"/>
      </rPr>
      <t xml:space="preserve">, para un </t>
    </r>
    <r>
      <rPr>
        <b/>
        <sz val="11"/>
        <color theme="1"/>
        <rFont val="Calibri"/>
        <family val="2"/>
        <scheme val="minor"/>
      </rPr>
      <t>2.60%</t>
    </r>
    <r>
      <rPr>
        <sz val="11"/>
        <color theme="1"/>
        <rFont val="Calibri"/>
        <family val="2"/>
        <scheme val="minor"/>
      </rPr>
      <t xml:space="preserve">, quedando como desvío negativo </t>
    </r>
    <r>
      <rPr>
        <b/>
        <sz val="11"/>
        <color theme="1"/>
        <rFont val="Calibri"/>
        <family val="2"/>
        <scheme val="minor"/>
      </rPr>
      <t>RD$13,441,285.90</t>
    </r>
    <r>
      <rPr>
        <sz val="11"/>
        <color theme="1"/>
        <rFont val="Calibri"/>
        <family val="2"/>
        <scheme val="minor"/>
      </rPr>
      <t xml:space="preserve">, igual al </t>
    </r>
    <r>
      <rPr>
        <b/>
        <sz val="11"/>
        <color theme="1"/>
        <rFont val="Calibri"/>
        <family val="2"/>
        <scheme val="minor"/>
      </rPr>
      <t>97.40%</t>
    </r>
    <r>
      <rPr>
        <sz val="11"/>
        <color theme="1"/>
        <rFont val="Calibri"/>
        <family val="2"/>
        <scheme val="minor"/>
      </rPr>
      <t>.</t>
    </r>
  </si>
  <si>
    <r>
      <t xml:space="preserve">Las unidades ejecutoras de este producto son: Departamento de Organización Rural, Departamento Extensión y Capacitación y el Departamento de Agricultura Orgánica. Estas unidades ejecutoras tenían programadas, dotar de asistencia técnica a </t>
    </r>
    <r>
      <rPr>
        <b/>
        <sz val="11"/>
        <color theme="1"/>
        <rFont val="Calibri"/>
        <family val="2"/>
        <scheme val="minor"/>
      </rPr>
      <t>36,200</t>
    </r>
    <r>
      <rPr>
        <sz val="11"/>
        <color theme="1"/>
        <rFont val="Calibri"/>
        <family val="2"/>
        <scheme val="minor"/>
      </rPr>
      <t xml:space="preserve"> productores (as) para la transferencia de tecnología, logrando asistir a </t>
    </r>
    <r>
      <rPr>
        <b/>
        <sz val="11"/>
        <color theme="1"/>
        <rFont val="Calibri"/>
        <family val="2"/>
        <scheme val="minor"/>
      </rPr>
      <t>119,608</t>
    </r>
    <r>
      <rPr>
        <sz val="11"/>
        <color theme="1"/>
        <rFont val="Calibri"/>
        <family val="2"/>
        <scheme val="minor"/>
      </rPr>
      <t xml:space="preserve"> productores(as), equivalente a </t>
    </r>
    <r>
      <rPr>
        <b/>
        <sz val="11"/>
        <color theme="1"/>
        <rFont val="Calibri"/>
        <family val="2"/>
        <scheme val="minor"/>
      </rPr>
      <t>330.41%</t>
    </r>
    <r>
      <rPr>
        <sz val="11"/>
        <color theme="1"/>
        <rFont val="Calibri"/>
        <family val="2"/>
        <scheme val="minor"/>
      </rPr>
      <t xml:space="preserve">, con relación a la meta, de los cuales </t>
    </r>
    <r>
      <rPr>
        <b/>
        <sz val="11"/>
        <color theme="1"/>
        <rFont val="Calibri"/>
        <family val="2"/>
        <scheme val="minor"/>
      </rPr>
      <t>105,147</t>
    </r>
    <r>
      <rPr>
        <sz val="11"/>
        <color theme="1"/>
        <rFont val="Calibri"/>
        <family val="2"/>
        <scheme val="minor"/>
      </rPr>
      <t xml:space="preserve"> fueron masculinos y </t>
    </r>
    <r>
      <rPr>
        <b/>
        <sz val="11"/>
        <color theme="1"/>
        <rFont val="Calibri"/>
        <family val="2"/>
        <scheme val="minor"/>
      </rPr>
      <t>14,461</t>
    </r>
    <r>
      <rPr>
        <sz val="11"/>
        <color theme="1"/>
        <rFont val="Calibri"/>
        <family val="2"/>
        <scheme val="minor"/>
      </rPr>
      <t xml:space="preserve"> femeninos. Presentando un desvío positivo o superávit de </t>
    </r>
    <r>
      <rPr>
        <b/>
        <sz val="11"/>
        <color theme="1"/>
        <rFont val="Calibri"/>
        <family val="2"/>
        <scheme val="minor"/>
      </rPr>
      <t>83,408</t>
    </r>
    <r>
      <rPr>
        <sz val="11"/>
        <color theme="1"/>
        <rFont val="Calibri"/>
        <family val="2"/>
        <scheme val="minor"/>
      </rPr>
      <t xml:space="preserve"> productores, igual a </t>
    </r>
    <r>
      <rPr>
        <b/>
        <sz val="11"/>
        <color theme="1"/>
        <rFont val="Calibri"/>
        <family val="2"/>
        <scheme val="minor"/>
      </rPr>
      <t>230.41%</t>
    </r>
    <r>
      <rPr>
        <sz val="11"/>
        <color theme="1"/>
        <rFont val="Calibri"/>
        <family val="2"/>
        <scheme val="minor"/>
      </rPr>
      <t xml:space="preserve">. </t>
    </r>
  </si>
  <si>
    <r>
      <t>En este producto, la razón principal de este favorable superávit de</t>
    </r>
    <r>
      <rPr>
        <b/>
        <sz val="11"/>
        <color theme="1"/>
        <rFont val="Calibri"/>
        <family val="2"/>
        <scheme val="minor"/>
      </rPr>
      <t xml:space="preserve"> 83,408</t>
    </r>
    <r>
      <rPr>
        <sz val="11"/>
        <color theme="1"/>
        <rFont val="Calibri"/>
        <family val="2"/>
        <scheme val="minor"/>
      </rPr>
      <t xml:space="preserve"> productores y técnicos capacitados, indicando el </t>
    </r>
    <r>
      <rPr>
        <b/>
        <sz val="11"/>
        <color theme="1"/>
        <rFont val="Calibri"/>
        <family val="2"/>
        <scheme val="minor"/>
      </rPr>
      <t>230.41%</t>
    </r>
    <r>
      <rPr>
        <sz val="11"/>
        <color theme="1"/>
        <rFont val="Calibri"/>
        <family val="2"/>
        <scheme val="minor"/>
      </rPr>
      <t xml:space="preserve"> por encima de la programación trimestral, fue la metodología usada para compartir las actividades de asistencia técnica en todas las unidades ejecutoras, tanto presencial como virtual, contando con la integración y masivo interés de la población más joven, con el proyecto de Diplomados y talleres para el fomento de la agricultura y mejoramiento de la seguridad alimentaria, en las Regiones: Norcentral y Noroeste, además de contar con alianzas externas (públicas y privadas), quienes brindaron apoyo logístico para el logro de las actividades.</t>
    </r>
  </si>
  <si>
    <r>
      <t>Con relación a la programación financiera, el monto asignado fue de R</t>
    </r>
    <r>
      <rPr>
        <b/>
        <sz val="11"/>
        <color theme="1"/>
        <rFont val="Calibri"/>
        <family val="2"/>
        <scheme val="minor"/>
      </rPr>
      <t>D$70,373,400.00</t>
    </r>
    <r>
      <rPr>
        <sz val="11"/>
        <color theme="1"/>
        <rFont val="Calibri"/>
        <family val="2"/>
        <scheme val="minor"/>
      </rPr>
      <t xml:space="preserve"> ejecutándose </t>
    </r>
    <r>
      <rPr>
        <b/>
        <sz val="11"/>
        <color theme="1"/>
        <rFont val="Calibri"/>
        <family val="2"/>
        <scheme val="minor"/>
      </rPr>
      <t>RD$27,000,741.41</t>
    </r>
    <r>
      <rPr>
        <sz val="11"/>
        <color theme="1"/>
        <rFont val="Calibri"/>
        <family val="2"/>
        <scheme val="minor"/>
      </rPr>
      <t xml:space="preserve">, equivalente a </t>
    </r>
    <r>
      <rPr>
        <b/>
        <sz val="11"/>
        <color theme="1"/>
        <rFont val="Calibri"/>
        <family val="2"/>
        <scheme val="minor"/>
      </rPr>
      <t>38.37%</t>
    </r>
    <r>
      <rPr>
        <sz val="11"/>
        <color theme="1"/>
        <rFont val="Calibri"/>
        <family val="2"/>
        <scheme val="minor"/>
      </rPr>
      <t xml:space="preserve">, presentando un desvío negativo de </t>
    </r>
    <r>
      <rPr>
        <b/>
        <sz val="11"/>
        <color theme="1"/>
        <rFont val="Calibri"/>
        <family val="2"/>
        <scheme val="minor"/>
      </rPr>
      <t>RD$43,372,658.59</t>
    </r>
    <r>
      <rPr>
        <sz val="11"/>
        <color theme="1"/>
        <rFont val="Calibri"/>
        <family val="2"/>
        <scheme val="minor"/>
      </rPr>
      <t>, igual al</t>
    </r>
    <r>
      <rPr>
        <b/>
        <sz val="11"/>
        <color theme="1"/>
        <rFont val="Calibri"/>
        <family val="2"/>
        <scheme val="minor"/>
      </rPr>
      <t xml:space="preserve"> 61.63% </t>
    </r>
    <r>
      <rPr>
        <sz val="11"/>
        <color theme="1"/>
        <rFont val="Calibri"/>
        <family val="2"/>
        <scheme val="minor"/>
      </rPr>
      <t>de programación financiera no ejecutada.</t>
    </r>
  </si>
  <si>
    <r>
      <t xml:space="preserve">El Centro Biotecnológico de Reproducción Animal (CEBIORA), como unidad ejecutora, para el periodo abril- junio del año en curso, tenía como meta beneficiar a </t>
    </r>
    <r>
      <rPr>
        <b/>
        <sz val="11"/>
        <color theme="1"/>
        <rFont val="Calibri"/>
        <family val="2"/>
        <scheme val="minor"/>
      </rPr>
      <t>50</t>
    </r>
    <r>
      <rPr>
        <sz val="11"/>
        <color theme="1"/>
        <rFont val="Calibri"/>
        <family val="2"/>
        <scheme val="minor"/>
      </rPr>
      <t xml:space="preserve"> productores, logrando una ejecución de </t>
    </r>
    <r>
      <rPr>
        <b/>
        <sz val="11"/>
        <color theme="1"/>
        <rFont val="Calibri"/>
        <family val="2"/>
        <scheme val="minor"/>
      </rPr>
      <t>87</t>
    </r>
    <r>
      <rPr>
        <sz val="11"/>
        <color theme="1"/>
        <rFont val="Calibri"/>
        <family val="2"/>
        <scheme val="minor"/>
      </rPr>
      <t xml:space="preserve"> favorecidos (38 hombres y 49 mujeres), de los cuales se realizaron: 29 inseminaciones artificiales de </t>
    </r>
    <r>
      <rPr>
        <b/>
        <sz val="11"/>
        <color theme="1"/>
        <rFont val="Calibri"/>
        <family val="2"/>
        <scheme val="minor"/>
      </rPr>
      <t>03</t>
    </r>
    <r>
      <rPr>
        <sz val="11"/>
        <color theme="1"/>
        <rFont val="Calibri"/>
        <family val="2"/>
        <scheme val="minor"/>
      </rPr>
      <t xml:space="preserve"> productores propietarios ubicados en las Regiones Sur y Este, así también, se realizaron 02 capacitaciones en las universidades del Gran Santo Domingo: INTEC y UNPHU, favoreciendo </t>
    </r>
    <r>
      <rPr>
        <b/>
        <sz val="11"/>
        <color theme="1"/>
        <rFont val="Calibri"/>
        <family val="2"/>
        <scheme val="minor"/>
      </rPr>
      <t>84</t>
    </r>
    <r>
      <rPr>
        <sz val="11"/>
        <color theme="1"/>
        <rFont val="Calibri"/>
        <family val="2"/>
        <scheme val="minor"/>
      </rPr>
      <t xml:space="preserve"> estudiantes (35 hombres y 49 mujeres), equivalente a </t>
    </r>
    <r>
      <rPr>
        <b/>
        <sz val="11"/>
        <color theme="1"/>
        <rFont val="Calibri"/>
        <family val="2"/>
        <scheme val="minor"/>
      </rPr>
      <t>174.00%</t>
    </r>
    <r>
      <rPr>
        <sz val="11"/>
        <color theme="1"/>
        <rFont val="Calibri"/>
        <family val="2"/>
        <scheme val="minor"/>
      </rPr>
      <t xml:space="preserve"> de la meta propuesta. Logrando un superávit de </t>
    </r>
    <r>
      <rPr>
        <b/>
        <sz val="11"/>
        <color theme="1"/>
        <rFont val="Calibri"/>
        <family val="2"/>
        <scheme val="minor"/>
      </rPr>
      <t xml:space="preserve">37 </t>
    </r>
    <r>
      <rPr>
        <sz val="11"/>
        <color theme="1"/>
        <rFont val="Calibri"/>
        <family val="2"/>
        <scheme val="minor"/>
      </rPr>
      <t xml:space="preserve">beneficiados, para un </t>
    </r>
    <r>
      <rPr>
        <b/>
        <sz val="11"/>
        <color theme="1"/>
        <rFont val="Calibri"/>
        <family val="2"/>
        <scheme val="minor"/>
      </rPr>
      <t>74.00%</t>
    </r>
    <r>
      <rPr>
        <sz val="11"/>
        <color theme="1"/>
        <rFont val="Calibri"/>
        <family val="2"/>
        <scheme val="minor"/>
      </rPr>
      <t xml:space="preserve"> de aumento en la eficiencia. </t>
    </r>
  </si>
  <si>
    <r>
      <t xml:space="preserve">El Centro Biotecnológico de Reproducción Animal (CEBIORA), para el trimestre Abril-Junio del 2022, a través del </t>
    </r>
    <r>
      <rPr>
        <b/>
        <sz val="11"/>
        <color theme="1"/>
        <rFont val="Calibri"/>
        <family val="2"/>
        <scheme val="minor"/>
      </rPr>
      <t>74.00%</t>
    </r>
    <r>
      <rPr>
        <sz val="11"/>
        <color theme="1"/>
        <rFont val="Calibri"/>
        <family val="2"/>
        <scheme val="minor"/>
      </rPr>
      <t xml:space="preserve"> de ejecución sobre la meta propuesta, favoreciendo a </t>
    </r>
    <r>
      <rPr>
        <b/>
        <sz val="11"/>
        <color theme="1"/>
        <rFont val="Calibri"/>
        <family val="2"/>
        <scheme val="minor"/>
      </rPr>
      <t>37</t>
    </r>
    <r>
      <rPr>
        <sz val="11"/>
        <color theme="1"/>
        <rFont val="Calibri"/>
        <family val="2"/>
        <scheme val="minor"/>
      </rPr>
      <t xml:space="preserve"> personas, pudo superar la meta propuesta de favorecidos, debido a sus actividades de Capacitación sobre “Biotecnologías Reproductivas”, realizadas en varias universidades del gran Santo Domingo. 
                                                                                                                                                                                                                                                                                                                Sin embargo, para el indicador “</t>
    </r>
    <r>
      <rPr>
        <b/>
        <i/>
        <sz val="11"/>
        <color theme="1"/>
        <rFont val="Calibri"/>
        <family val="2"/>
        <scheme val="minor"/>
      </rPr>
      <t>Transferencia de tecnología reproductiva</t>
    </r>
    <r>
      <rPr>
        <sz val="11"/>
        <color theme="1"/>
        <rFont val="Calibri"/>
        <family val="2"/>
        <scheme val="minor"/>
      </rPr>
      <t>”, no se pudo llevar a cabo, debido a que, para ejecutarse esta actividad, el laboratorio donde se realiza debe estar desinfectado en todas las áreas, así como las herramientas a utilizar, para luego, poder ejecutarse adecuadamente la transferencia de embriones.</t>
    </r>
  </si>
  <si>
    <r>
      <t xml:space="preserve">Con relación a la programación financiera, para el segundo trimestre del año en curso, el monto asignado para el producto 6803 fue de </t>
    </r>
    <r>
      <rPr>
        <b/>
        <sz val="11"/>
        <color theme="1"/>
        <rFont val="Calibri"/>
        <family val="2"/>
        <scheme val="minor"/>
      </rPr>
      <t>RD$12,657,000.00</t>
    </r>
    <r>
      <rPr>
        <sz val="11"/>
        <color theme="1"/>
        <rFont val="Calibri"/>
        <family val="2"/>
        <scheme val="minor"/>
      </rPr>
      <t xml:space="preserve"> ejecutándose </t>
    </r>
    <r>
      <rPr>
        <b/>
        <sz val="11"/>
        <color theme="1"/>
        <rFont val="Calibri"/>
        <family val="2"/>
        <scheme val="minor"/>
      </rPr>
      <t>RD$1,180,329.60</t>
    </r>
    <r>
      <rPr>
        <sz val="11"/>
        <color theme="1"/>
        <rFont val="Calibri"/>
        <family val="2"/>
        <scheme val="minor"/>
      </rPr>
      <t xml:space="preserve">, equivalente al </t>
    </r>
    <r>
      <rPr>
        <b/>
        <sz val="11"/>
        <color theme="1"/>
        <rFont val="Calibri"/>
        <family val="2"/>
        <scheme val="minor"/>
      </rPr>
      <t>09.33%</t>
    </r>
    <r>
      <rPr>
        <sz val="11"/>
        <color theme="1"/>
        <rFont val="Calibri"/>
        <family val="2"/>
        <scheme val="minor"/>
      </rPr>
      <t xml:space="preserve"> con respecto a la meta, presentando un desvío negativo de </t>
    </r>
    <r>
      <rPr>
        <b/>
        <sz val="11"/>
        <color theme="1"/>
        <rFont val="Calibri"/>
        <family val="2"/>
        <scheme val="minor"/>
      </rPr>
      <t>RD$11,476,670.40</t>
    </r>
    <r>
      <rPr>
        <sz val="11"/>
        <color theme="1"/>
        <rFont val="Calibri"/>
        <family val="2"/>
        <scheme val="minor"/>
      </rPr>
      <t xml:space="preserve">, igual a </t>
    </r>
    <r>
      <rPr>
        <b/>
        <sz val="11"/>
        <color theme="1"/>
        <rFont val="Calibri"/>
        <family val="2"/>
        <scheme val="minor"/>
      </rPr>
      <t>90.67%</t>
    </r>
    <r>
      <rPr>
        <sz val="11"/>
        <color theme="1"/>
        <rFont val="Calibri"/>
        <family val="2"/>
        <scheme val="minor"/>
      </rPr>
      <t xml:space="preserve"> del presupuesto.	</t>
    </r>
  </si>
  <si>
    <r>
      <t>La Oficina Sectorial Agropecuaria de la Mujer (OSAM) como unidad ejecutora de este producto, tenía como meta involucrar</t>
    </r>
    <r>
      <rPr>
        <b/>
        <sz val="11"/>
        <color theme="1"/>
        <rFont val="Calibri"/>
        <family val="2"/>
        <scheme val="minor"/>
      </rPr>
      <t xml:space="preserve"> 550</t>
    </r>
    <r>
      <rPr>
        <sz val="11"/>
        <color theme="1"/>
        <rFont val="Calibri"/>
        <family val="2"/>
        <scheme val="minor"/>
      </rPr>
      <t xml:space="preserve"> personas (mujeres y jóvenes) a la producción y actividades agrícolas. Durante el trimestre abril – junio 2022, se lograron incorporar </t>
    </r>
    <r>
      <rPr>
        <b/>
        <sz val="11"/>
        <color theme="1"/>
        <rFont val="Calibri"/>
        <family val="2"/>
        <scheme val="minor"/>
      </rPr>
      <t>2,959</t>
    </r>
    <r>
      <rPr>
        <sz val="11"/>
        <color theme="1"/>
        <rFont val="Calibri"/>
        <family val="2"/>
        <scheme val="minor"/>
      </rPr>
      <t xml:space="preserve"> (733 masculinos y 2,226 femeninas) por medios de capacitación y asistencia técnica, para una ejecución de </t>
    </r>
    <r>
      <rPr>
        <b/>
        <sz val="11"/>
        <color theme="1"/>
        <rFont val="Calibri"/>
        <family val="2"/>
        <scheme val="minor"/>
      </rPr>
      <t>538.00%</t>
    </r>
    <r>
      <rPr>
        <sz val="11"/>
        <color theme="1"/>
        <rFont val="Calibri"/>
        <family val="2"/>
        <scheme val="minor"/>
      </rPr>
      <t xml:space="preserve"> con respecto a lo programado, presentando un desvío positivo o superávit de </t>
    </r>
    <r>
      <rPr>
        <b/>
        <sz val="11"/>
        <color theme="1"/>
        <rFont val="Calibri"/>
        <family val="2"/>
        <scheme val="minor"/>
      </rPr>
      <t>2,409</t>
    </r>
    <r>
      <rPr>
        <sz val="11"/>
        <color theme="1"/>
        <rFont val="Calibri"/>
        <family val="2"/>
        <scheme val="minor"/>
      </rPr>
      <t xml:space="preserve"> personas, equivalente a </t>
    </r>
    <r>
      <rPr>
        <b/>
        <sz val="11"/>
        <color theme="1"/>
        <rFont val="Calibri"/>
        <family val="2"/>
        <scheme val="minor"/>
      </rPr>
      <t>438.00%.</t>
    </r>
    <r>
      <rPr>
        <sz val="11"/>
        <color theme="1"/>
        <rFont val="Calibri"/>
        <family val="2"/>
        <scheme val="minor"/>
      </rPr>
      <t xml:space="preserve">  </t>
    </r>
  </si>
  <si>
    <r>
      <t xml:space="preserve">La razón de este desvío positivo de </t>
    </r>
    <r>
      <rPr>
        <b/>
        <sz val="11"/>
        <color theme="1"/>
        <rFont val="Calibri"/>
        <family val="2"/>
        <scheme val="minor"/>
      </rPr>
      <t xml:space="preserve">438.00% </t>
    </r>
    <r>
      <rPr>
        <sz val="11"/>
        <color theme="1"/>
        <rFont val="Calibri"/>
        <family val="2"/>
        <scheme val="minor"/>
      </rPr>
      <t xml:space="preserve">para beneficiar a </t>
    </r>
    <r>
      <rPr>
        <b/>
        <sz val="11"/>
        <color theme="1"/>
        <rFont val="Calibri"/>
        <family val="2"/>
        <scheme val="minor"/>
      </rPr>
      <t xml:space="preserve">2,409 </t>
    </r>
    <r>
      <rPr>
        <sz val="11"/>
        <color theme="1"/>
        <rFont val="Calibri"/>
        <family val="2"/>
        <scheme val="minor"/>
      </rPr>
      <t>personas por encima de la meta, en el periodo Abril-Junio del 2022, se debió al memorable esfuerzo por parte de la dirección y equipo operativo de la Oficina Sectorial Agropecuaria de la Mujer (OSAM), quienes idearon una estrategia para ejecutar capacitaciones educativas y de género, utilizando los lazos establecidos con los directores regionales, los ayuntamientos, la Universidad Autónoma de Santo Domingo (UASD), así como acuerdos laborales con otras instituciones del estado para el traslado/transporte de mujeres a los lugares destinados para jornadas educativas.
En ese mismo orden, los programas de fomento e instalación de huertos urbanos en el Gran Santo Domingo y el Distrito Nacional han presentado un aumento significativo, favoreciendo el impacto en el aumento de ejecuciones. Se destaca la responsabilidad de la dirección de gestionar ejecuciones a pesar de contar con un presupuesto limitado. Esto es, gracias al compromiso que ha manifestado la unidad ejecutora con el objetivo de capacitar y asistir mujeres y jóvenes en todo el territorio Nacional.</t>
    </r>
  </si>
  <si>
    <r>
      <t xml:space="preserve">En lo que concierne a la programación financiera, el monto asignado a este producto durante el periodo fue de </t>
    </r>
    <r>
      <rPr>
        <b/>
        <sz val="11"/>
        <color theme="1"/>
        <rFont val="Calibri"/>
        <family val="2"/>
        <scheme val="minor"/>
      </rPr>
      <t>RD$2,544,000.00</t>
    </r>
    <r>
      <rPr>
        <sz val="11"/>
        <color theme="1"/>
        <rFont val="Calibri"/>
        <family val="2"/>
        <scheme val="minor"/>
      </rPr>
      <t xml:space="preserve">, de estos fueron utilizados </t>
    </r>
    <r>
      <rPr>
        <b/>
        <sz val="11"/>
        <color theme="1"/>
        <rFont val="Calibri"/>
        <family val="2"/>
        <scheme val="minor"/>
      </rPr>
      <t>RD$949,562.00</t>
    </r>
    <r>
      <rPr>
        <sz val="11"/>
        <color theme="1"/>
        <rFont val="Calibri"/>
        <family val="2"/>
        <scheme val="minor"/>
      </rPr>
      <t xml:space="preserve">, equivalente al </t>
    </r>
    <r>
      <rPr>
        <b/>
        <sz val="11"/>
        <color theme="1"/>
        <rFont val="Calibri"/>
        <family val="2"/>
        <scheme val="minor"/>
      </rPr>
      <t>37.33%</t>
    </r>
    <r>
      <rPr>
        <sz val="11"/>
        <color theme="1"/>
        <rFont val="Calibri"/>
        <family val="2"/>
        <scheme val="minor"/>
      </rPr>
      <t xml:space="preserve"> de la meta establecida, presentando un desvío negativo de </t>
    </r>
    <r>
      <rPr>
        <b/>
        <sz val="11"/>
        <color theme="1"/>
        <rFont val="Calibri"/>
        <family val="2"/>
        <scheme val="minor"/>
      </rPr>
      <t>RD$1,594,438.00</t>
    </r>
    <r>
      <rPr>
        <sz val="11"/>
        <color theme="1"/>
        <rFont val="Calibri"/>
        <family val="2"/>
        <scheme val="minor"/>
      </rPr>
      <t>, igual a</t>
    </r>
    <r>
      <rPr>
        <b/>
        <sz val="11"/>
        <color theme="1"/>
        <rFont val="Calibri"/>
        <family val="2"/>
        <scheme val="minor"/>
      </rPr>
      <t xml:space="preserve"> 62.67%</t>
    </r>
    <r>
      <rPr>
        <sz val="11"/>
        <color theme="1"/>
        <rFont val="Calibri"/>
        <family val="2"/>
        <scheme val="minor"/>
      </rPr>
      <t>.</t>
    </r>
  </si>
  <si>
    <t xml:space="preserve">La Dirección Ejecutiva de la Comisión de Fomento a la Tecnificación Nacional de Riego (Tecnificación Nacional de Riego, TNR), bajo su programa productivo “Fomento a la Tecnificación del Sistema Nacional de Riego”, consiste básicamente en la instalación de sistemas de riego tecnificado en terrenos utilizados para la agricultura intensiva de productos agrícolas considerados prioritarios por el consumo de la población dominicana, así como para ser exportados al extranjero. </t>
  </si>
  <si>
    <r>
      <t xml:space="preserve">La Dirección Ejecutiva de la Comisión de Fomento a la Tecnificación del Sistema Nacional de Riego, en el trimestre abril– junio 2022, presentó una programación </t>
    </r>
    <r>
      <rPr>
        <b/>
        <sz val="11"/>
        <color theme="1"/>
        <rFont val="Calibri"/>
        <family val="2"/>
        <scheme val="minor"/>
      </rPr>
      <t>4,000</t>
    </r>
    <r>
      <rPr>
        <sz val="11"/>
        <color theme="1"/>
        <rFont val="Calibri"/>
        <family val="2"/>
        <scheme val="minor"/>
      </rPr>
      <t xml:space="preserve"> tareas a tecnificar, las cuales se realizarían con un fondo del fideicomiso público (FOTESIR), sin embargo, no hubo ejecución. Cabe señalar que, en este trimestre, la institución realizó diferentes actividades de socialización, capacitación y asistencia técnica, en los cuales se han beneficiado </t>
    </r>
    <r>
      <rPr>
        <b/>
        <sz val="11"/>
        <color theme="1"/>
        <rFont val="Calibri"/>
        <family val="2"/>
        <scheme val="minor"/>
      </rPr>
      <t xml:space="preserve">285 </t>
    </r>
    <r>
      <rPr>
        <sz val="11"/>
        <color theme="1"/>
        <rFont val="Calibri"/>
        <family val="2"/>
        <scheme val="minor"/>
      </rPr>
      <t xml:space="preserve">productores agrícolas: </t>
    </r>
    <r>
      <rPr>
        <b/>
        <sz val="11"/>
        <color theme="1"/>
        <rFont val="Calibri"/>
        <family val="2"/>
        <scheme val="minor"/>
      </rPr>
      <t>261</t>
    </r>
    <r>
      <rPr>
        <sz val="11"/>
        <color theme="1"/>
        <rFont val="Calibri"/>
        <family val="2"/>
        <scheme val="minor"/>
      </rPr>
      <t xml:space="preserve"> hombres y </t>
    </r>
    <r>
      <rPr>
        <b/>
        <sz val="11"/>
        <color theme="1"/>
        <rFont val="Calibri"/>
        <family val="2"/>
        <scheme val="minor"/>
      </rPr>
      <t>24</t>
    </r>
    <r>
      <rPr>
        <sz val="11"/>
        <color theme="1"/>
        <rFont val="Calibri"/>
        <family val="2"/>
        <scheme val="minor"/>
      </rPr>
      <t xml:space="preserve"> mujeres, realizándose en las siguientes provincias: pedernales, Peravia, Independencia y Azua. En dichas capacitaciones y asistencias se enfocaron en los siguientes aspectos:  
•	Uso eficiente del agua para la agricultura.
•	Beneficios de la tecnificación del riego agrícola.
•	Uso correcto de los Sistemas de Riego Agrícolas
•	Mantenimiento de los sistemas de riego.</t>
    </r>
  </si>
  <si>
    <r>
      <t xml:space="preserve">Para este trimestre, se programó </t>
    </r>
    <r>
      <rPr>
        <b/>
        <sz val="11"/>
        <color theme="1"/>
        <rFont val="Calibri"/>
        <family val="2"/>
        <scheme val="minor"/>
      </rPr>
      <t>4,000</t>
    </r>
    <r>
      <rPr>
        <sz val="11"/>
        <color theme="1"/>
        <rFont val="Calibri"/>
        <family val="2"/>
        <scheme val="minor"/>
      </rPr>
      <t xml:space="preserve"> tareas de tierra, sin embargo, por razones que escapan al poder de la institución a la fecha no se han depositado fondos en el Fideicomiso, por lo que no se tecnificó ninguna tarea de tierra.</t>
    </r>
  </si>
  <si>
    <r>
      <t xml:space="preserve">En lo relativo al presupuesto asignado para este producto en el segundo trimestre 2022, fue de </t>
    </r>
    <r>
      <rPr>
        <b/>
        <sz val="11"/>
        <color theme="1"/>
        <rFont val="Calibri"/>
        <family val="2"/>
        <scheme val="minor"/>
      </rPr>
      <t>RD$45,000,000.00</t>
    </r>
    <r>
      <rPr>
        <sz val="11"/>
        <color theme="1"/>
        <rFont val="Calibri"/>
        <family val="2"/>
        <scheme val="minor"/>
      </rPr>
      <t>, sin embargo, no hubo ejecución financiera.</t>
    </r>
  </si>
  <si>
    <r>
      <t xml:space="preserve">Según lo realizado en el programa 12, podemos señalar las siguientes oportunidades de mejora:
</t>
    </r>
    <r>
      <rPr>
        <b/>
        <sz val="11"/>
        <color theme="1"/>
        <rFont val="Calibri"/>
        <family val="2"/>
        <scheme val="minor"/>
      </rPr>
      <t>1.</t>
    </r>
    <r>
      <rPr>
        <sz val="11"/>
        <color theme="1"/>
        <rFont val="Calibri"/>
        <family val="2"/>
        <scheme val="minor"/>
      </rPr>
      <t xml:space="preserve">Gestión de transportes adecuados para el uso en la movilidad del personal, así como para trasladar participantes de capacitaciones, jornadas de trabajo, encuentros u otras actividades organizadas por las unidades ejecutoras.
</t>
    </r>
    <r>
      <rPr>
        <b/>
        <sz val="11"/>
        <color theme="1"/>
        <rFont val="Calibri"/>
        <family val="2"/>
        <scheme val="minor"/>
      </rPr>
      <t xml:space="preserve">
2.</t>
    </r>
    <r>
      <rPr>
        <sz val="11"/>
        <color theme="1"/>
        <rFont val="Calibri"/>
        <family val="2"/>
        <scheme val="minor"/>
      </rPr>
      <t xml:space="preserve"> Se debe dar seguimiento a los medios de transporte asignados a las unidades ejecutoras, para evitar accidentes y/o averías que puedan poner en riesgo la vida tanto del personal como de los participantes.
</t>
    </r>
    <r>
      <rPr>
        <b/>
        <sz val="11"/>
        <color theme="1"/>
        <rFont val="Calibri"/>
        <family val="2"/>
        <scheme val="minor"/>
      </rPr>
      <t xml:space="preserve">
3. </t>
    </r>
    <r>
      <rPr>
        <sz val="11"/>
        <color theme="1"/>
        <rFont val="Calibri"/>
        <family val="2"/>
        <scheme val="minor"/>
      </rPr>
      <t xml:space="preserve">Realización oportuna en el pago de viáticos, así como aprobación del presupuesto para realizar las actividades programadas y cumplir con los objetivos del departamento, según lo estipulado en la Planificación. </t>
    </r>
  </si>
  <si>
    <r>
      <t xml:space="preserve">Este producto tuvo como meta capacitar, registrar, inspeccionar y monitorear </t>
    </r>
    <r>
      <rPr>
        <b/>
        <sz val="11"/>
        <color theme="1"/>
        <rFont val="Calibri"/>
        <family val="2"/>
        <scheme val="minor"/>
      </rPr>
      <t xml:space="preserve">1,452 </t>
    </r>
    <r>
      <rPr>
        <sz val="11"/>
        <color theme="1"/>
        <rFont val="Calibri"/>
        <family val="2"/>
        <scheme val="minor"/>
      </rPr>
      <t>unidades productivas que garantizan la calidad de alimentos de la canasta básica, durante el segundo trimestre abril– junio 2022, de las cuales se beneficiaron unas</t>
    </r>
    <r>
      <rPr>
        <b/>
        <sz val="11"/>
        <color theme="1"/>
        <rFont val="Calibri"/>
        <family val="2"/>
        <scheme val="minor"/>
      </rPr>
      <t xml:space="preserve"> 292 </t>
    </r>
    <r>
      <rPr>
        <sz val="11"/>
        <color theme="1"/>
        <rFont val="Calibri"/>
        <family val="2"/>
        <scheme val="minor"/>
      </rPr>
      <t xml:space="preserve">unidades productivas en BPAyG, equivalente a </t>
    </r>
    <r>
      <rPr>
        <b/>
        <sz val="11"/>
        <color theme="1"/>
        <rFont val="Calibri"/>
        <family val="2"/>
        <scheme val="minor"/>
      </rPr>
      <t>20.11%</t>
    </r>
    <r>
      <rPr>
        <sz val="11"/>
        <color theme="1"/>
        <rFont val="Calibri"/>
        <family val="2"/>
        <scheme val="minor"/>
      </rPr>
      <t xml:space="preserve"> de la meta establecida. Esto indica</t>
    </r>
    <r>
      <rPr>
        <b/>
        <sz val="11"/>
        <color theme="1"/>
        <rFont val="Calibri"/>
        <family val="2"/>
        <scheme val="minor"/>
      </rPr>
      <t xml:space="preserve"> 1,160</t>
    </r>
    <r>
      <rPr>
        <sz val="11"/>
        <color theme="1"/>
        <rFont val="Calibri"/>
        <family val="2"/>
        <scheme val="minor"/>
      </rPr>
      <t xml:space="preserve"> unidades no favorecidas, de acuerdo con la programación, representando el </t>
    </r>
    <r>
      <rPr>
        <b/>
        <sz val="11"/>
        <color theme="1"/>
        <rFont val="Calibri"/>
        <family val="2"/>
        <scheme val="minor"/>
      </rPr>
      <t xml:space="preserve">79.89% </t>
    </r>
    <r>
      <rPr>
        <sz val="11"/>
        <color theme="1"/>
        <rFont val="Calibri"/>
        <family val="2"/>
        <scheme val="minor"/>
      </rPr>
      <t>de la meta no ejecutada.</t>
    </r>
  </si>
  <si>
    <r>
      <t xml:space="preserve">El Departamento de Inocuidad Agroalimentaria (DIA), en el logro de sus actividades recurrentes, a través del desvío negativo de </t>
    </r>
    <r>
      <rPr>
        <b/>
        <sz val="11"/>
        <color theme="1"/>
        <rFont val="Calibri"/>
        <family val="2"/>
        <scheme val="minor"/>
      </rPr>
      <t>1,160</t>
    </r>
    <r>
      <rPr>
        <sz val="11"/>
        <color theme="1"/>
        <rFont val="Calibri"/>
        <family val="2"/>
        <scheme val="minor"/>
      </rPr>
      <t xml:space="preserve"> unidades productivas no beneficiadas, para el</t>
    </r>
    <r>
      <rPr>
        <b/>
        <sz val="11"/>
        <color theme="1"/>
        <rFont val="Calibri"/>
        <family val="2"/>
        <scheme val="minor"/>
      </rPr>
      <t xml:space="preserve"> 79.89% </t>
    </r>
    <r>
      <rPr>
        <sz val="11"/>
        <color theme="1"/>
        <rFont val="Calibri"/>
        <family val="2"/>
        <scheme val="minor"/>
      </rPr>
      <t>de no ejecución, se debió a diversas razones:
1.A raíz de la pandemia por el Covid-19, los laboratorios que ofrecen servicios para el análisis de las muestras iniciaron formalmente sus labores en el mes de marzo del 2022, puesto que se tenían reactivos vencidos o no se contaban con los mismos, provocando el atraso en el programa de toma de muestras.
2.Este mismo programa fue afectado por la falta de mantenimiento de los vehículos utilizados como transporte de personal, que no podían salir al campo por las condiciones, este problema afectó tanto las muestras, las inspecciones y el registro de unidades productivas y establecimientos agropecuarios y, por ende, afectó indirectamente en el número de certificaciones emitidas.
3.La realización de perfiles de riesgo de plaguicidas fueron afectas principalmente por la falta de personal técnico, debido a que, para el periodo en cuestión, se realizaron desvinculaciones, así como no renovación de ciertos contratos, al personal profesional que realizaba dicha labor, afectando también las ejecutorias de la división de inspección y toma de muestra.
4.De igual forma los inconvenientes con la logística de viajes al interior (viáticos y peajes), afecta la ejecución de todos los programas ya que no se cuenta con estos recursos.</t>
    </r>
  </si>
  <si>
    <t>Datos Financieros:</t>
  </si>
  <si>
    <r>
      <t xml:space="preserve">En lo relativo al presupuesto asignado para este producto en el segundo trimestre 2022, fue de </t>
    </r>
    <r>
      <rPr>
        <b/>
        <sz val="11"/>
        <color theme="1"/>
        <rFont val="Calibri"/>
        <family val="2"/>
        <scheme val="minor"/>
      </rPr>
      <t>RD$6,798,000.00</t>
    </r>
    <r>
      <rPr>
        <sz val="11"/>
        <color theme="1"/>
        <rFont val="Calibri"/>
        <family val="2"/>
        <scheme val="minor"/>
      </rPr>
      <t xml:space="preserve">, y de este fondo fueron ejecutados </t>
    </r>
    <r>
      <rPr>
        <b/>
        <sz val="11"/>
        <color theme="1"/>
        <rFont val="Calibri"/>
        <family val="2"/>
        <scheme val="minor"/>
      </rPr>
      <t>RD$833,165.76</t>
    </r>
    <r>
      <rPr>
        <sz val="11"/>
        <color theme="1"/>
        <rFont val="Calibri"/>
        <family val="2"/>
        <scheme val="minor"/>
      </rPr>
      <t xml:space="preserve">, en actividades como: diferentes actividades de socialización, capacitación y asistencia técnica, siendo equivalente a </t>
    </r>
    <r>
      <rPr>
        <b/>
        <sz val="11"/>
        <color theme="1"/>
        <rFont val="Calibri"/>
        <family val="2"/>
        <scheme val="minor"/>
      </rPr>
      <t>12.26%</t>
    </r>
    <r>
      <rPr>
        <sz val="11"/>
        <color theme="1"/>
        <rFont val="Calibri"/>
        <family val="2"/>
        <scheme val="minor"/>
      </rPr>
      <t xml:space="preserve">, con un desvío negativo de </t>
    </r>
    <r>
      <rPr>
        <b/>
        <sz val="11"/>
        <color theme="1"/>
        <rFont val="Calibri"/>
        <family val="2"/>
        <scheme val="minor"/>
      </rPr>
      <t>RD$5,964,834.24</t>
    </r>
    <r>
      <rPr>
        <sz val="11"/>
        <color theme="1"/>
        <rFont val="Calibri"/>
        <family val="2"/>
        <scheme val="minor"/>
      </rPr>
      <t xml:space="preserve">, representando un </t>
    </r>
    <r>
      <rPr>
        <b/>
        <sz val="11"/>
        <color theme="1"/>
        <rFont val="Calibri"/>
        <family val="2"/>
        <scheme val="minor"/>
      </rPr>
      <t>87.74%</t>
    </r>
    <r>
      <rPr>
        <sz val="11"/>
        <color theme="1"/>
        <rFont val="Calibri"/>
        <family val="2"/>
        <scheme val="minor"/>
      </rPr>
      <t xml:space="preserve"> la programación financiera.</t>
    </r>
  </si>
  <si>
    <r>
      <t>El producto 6241, donde productores reciben apoyo técnico para la prevención fitosanitaria y control de plagas y enfermedades, este producto cuya unidad ejecutora es el departamento de Sanidad Vegetal y sus respectivas subdirecciones, está conformado por las actividades: Registro, Inspección y Seguimiento de Plagas, Monitoreo Fitosanitario, Prevención y Control de Plagas, formación y Capacitación para el Manejo Integrado de Plagas y Sistema de Cuarentena Vegetal. Todas estas actividades en conjunto presentaron una meta para favorecer</t>
    </r>
    <r>
      <rPr>
        <b/>
        <sz val="11"/>
        <color theme="1"/>
        <rFont val="Calibri"/>
        <family val="2"/>
        <scheme val="minor"/>
      </rPr>
      <t xml:space="preserve"> 18,000</t>
    </r>
    <r>
      <rPr>
        <sz val="11"/>
        <color theme="1"/>
        <rFont val="Calibri"/>
        <family val="2"/>
        <scheme val="minor"/>
      </rPr>
      <t xml:space="preserve"> productores en el segundo trimestre 2022, con la prevención sanitaria de sus respectivos cultivos, protegiéndolos de forma preventiva de plagas y enfermedades. logrando beneficiar </t>
    </r>
    <r>
      <rPr>
        <b/>
        <sz val="11"/>
        <color theme="1"/>
        <rFont val="Calibri"/>
        <family val="2"/>
        <scheme val="minor"/>
      </rPr>
      <t>10,940</t>
    </r>
    <r>
      <rPr>
        <sz val="11"/>
        <color theme="1"/>
        <rFont val="Calibri"/>
        <family val="2"/>
        <scheme val="minor"/>
      </rPr>
      <t xml:space="preserve"> productores agrícolas, en los cuales fueron </t>
    </r>
    <r>
      <rPr>
        <b/>
        <sz val="11"/>
        <color theme="1"/>
        <rFont val="Calibri"/>
        <family val="2"/>
        <scheme val="minor"/>
      </rPr>
      <t>10,374</t>
    </r>
    <r>
      <rPr>
        <sz val="11"/>
        <color theme="1"/>
        <rFont val="Calibri"/>
        <family val="2"/>
        <scheme val="minor"/>
      </rPr>
      <t xml:space="preserve"> hombres y </t>
    </r>
    <r>
      <rPr>
        <b/>
        <sz val="11"/>
        <color theme="1"/>
        <rFont val="Calibri"/>
        <family val="2"/>
        <scheme val="minor"/>
      </rPr>
      <t>566</t>
    </r>
    <r>
      <rPr>
        <sz val="11"/>
        <color theme="1"/>
        <rFont val="Calibri"/>
        <family val="2"/>
        <scheme val="minor"/>
      </rPr>
      <t xml:space="preserve"> mujeres, equivalente a </t>
    </r>
    <r>
      <rPr>
        <b/>
        <sz val="11"/>
        <color theme="1"/>
        <rFont val="Calibri"/>
        <family val="2"/>
        <scheme val="minor"/>
      </rPr>
      <t>60.78%</t>
    </r>
    <r>
      <rPr>
        <sz val="11"/>
        <color theme="1"/>
        <rFont val="Calibri"/>
        <family val="2"/>
        <scheme val="minor"/>
      </rPr>
      <t xml:space="preserve"> de la programación, presentando un desvío negativo de </t>
    </r>
    <r>
      <rPr>
        <b/>
        <sz val="11"/>
        <color theme="1"/>
        <rFont val="Calibri"/>
        <family val="2"/>
        <scheme val="minor"/>
      </rPr>
      <t xml:space="preserve">7,060 </t>
    </r>
    <r>
      <rPr>
        <sz val="11"/>
        <color theme="1"/>
        <rFont val="Calibri"/>
        <family val="2"/>
        <scheme val="minor"/>
      </rPr>
      <t xml:space="preserve">productores por beneficiar, igual a </t>
    </r>
    <r>
      <rPr>
        <b/>
        <sz val="11"/>
        <color theme="1"/>
        <rFont val="Calibri"/>
        <family val="2"/>
        <scheme val="minor"/>
      </rPr>
      <t>39.22%</t>
    </r>
    <r>
      <rPr>
        <sz val="11"/>
        <color theme="1"/>
        <rFont val="Calibri"/>
        <family val="2"/>
        <scheme val="minor"/>
      </rPr>
      <t>.</t>
    </r>
  </si>
  <si>
    <r>
      <t xml:space="preserve">Este producto, para el trimestre Abril-Junio, contó con un desvío negativo de </t>
    </r>
    <r>
      <rPr>
        <b/>
        <sz val="11"/>
        <color theme="1"/>
        <rFont val="Calibri"/>
        <family val="2"/>
        <scheme val="minor"/>
      </rPr>
      <t>7,060</t>
    </r>
    <r>
      <rPr>
        <sz val="11"/>
        <color theme="1"/>
        <rFont val="Calibri"/>
        <family val="2"/>
        <scheme val="minor"/>
      </rPr>
      <t xml:space="preserve"> productores, indicando el </t>
    </r>
    <r>
      <rPr>
        <b/>
        <sz val="11"/>
        <color theme="1"/>
        <rFont val="Calibri"/>
        <family val="2"/>
        <scheme val="minor"/>
      </rPr>
      <t>39.22%</t>
    </r>
    <r>
      <rPr>
        <sz val="11"/>
        <color theme="1"/>
        <rFont val="Calibri"/>
        <family val="2"/>
        <scheme val="minor"/>
      </rPr>
      <t xml:space="preserve"> de la meta sin ejecución que, aunque se logró un avance significativo gracias al apoyo e integración de Instituciones Externas, el cumplimiento de la programación se vio afectado debido a que no contaban con el medio de transporte establecido para la unidad ejecutora, además de que no recibieron la aprobación financiera adecuada para efectuar su programación, así como los pagos de viáticos que siguen presentando un retraso.</t>
    </r>
  </si>
  <si>
    <r>
      <t xml:space="preserve">En la programación financiera para este producto 6241, para el mismo periodo, ascendió a </t>
    </r>
    <r>
      <rPr>
        <b/>
        <sz val="11"/>
        <color theme="1"/>
        <rFont val="Calibri"/>
        <family val="2"/>
        <scheme val="minor"/>
      </rPr>
      <t>RD$11,862,273.00</t>
    </r>
    <r>
      <rPr>
        <sz val="11"/>
        <color theme="1"/>
        <rFont val="Calibri"/>
        <family val="2"/>
        <scheme val="minor"/>
      </rPr>
      <t xml:space="preserve">, ejecutándose de este, el gasto de </t>
    </r>
    <r>
      <rPr>
        <b/>
        <sz val="11"/>
        <color theme="1"/>
        <rFont val="Calibri"/>
        <family val="2"/>
        <scheme val="minor"/>
      </rPr>
      <t>RD$644,647.04</t>
    </r>
    <r>
      <rPr>
        <sz val="11"/>
        <color theme="1"/>
        <rFont val="Calibri"/>
        <family val="2"/>
        <scheme val="minor"/>
      </rPr>
      <t xml:space="preserve">, equivalente a </t>
    </r>
    <r>
      <rPr>
        <b/>
        <sz val="11"/>
        <color theme="1"/>
        <rFont val="Calibri"/>
        <family val="2"/>
        <scheme val="minor"/>
      </rPr>
      <t>05.43%</t>
    </r>
    <r>
      <rPr>
        <sz val="11"/>
        <color theme="1"/>
        <rFont val="Calibri"/>
        <family val="2"/>
        <scheme val="minor"/>
      </rPr>
      <t xml:space="preserve">, presentando un desvío negativo de </t>
    </r>
    <r>
      <rPr>
        <b/>
        <sz val="11"/>
        <color theme="1"/>
        <rFont val="Calibri"/>
        <family val="2"/>
        <scheme val="minor"/>
      </rPr>
      <t>RD$11,217,625.96</t>
    </r>
    <r>
      <rPr>
        <sz val="11"/>
        <color theme="1"/>
        <rFont val="Calibri"/>
        <family val="2"/>
        <scheme val="minor"/>
      </rPr>
      <t xml:space="preserve">, igual a </t>
    </r>
    <r>
      <rPr>
        <b/>
        <sz val="11"/>
        <color theme="1"/>
        <rFont val="Calibri"/>
        <family val="2"/>
        <scheme val="minor"/>
      </rPr>
      <t>94.57%</t>
    </r>
    <r>
      <rPr>
        <sz val="11"/>
        <color theme="1"/>
        <rFont val="Calibri"/>
        <family val="2"/>
        <scheme val="minor"/>
      </rPr>
      <t>.</t>
    </r>
  </si>
  <si>
    <t xml:space="preserve">Se necesita disponer de recursos económicos de forma continua y oportuna, para poder realizar las actividades relevantes de las unidades ejecutoras, con el objetivo de ofrecer productos de mejor calidad distribuidos a los/as productores/as, garantizando la inocuidad y seguridad alimentaria con la introducción de nuevas y modernas tecnologías.		</t>
  </si>
  <si>
    <r>
      <t>Las unidades responsables del reporte de este producto son: Bioarroz, los departamentos de Producción: Semillas y Cacao, los cuales programaron beneficiar a</t>
    </r>
    <r>
      <rPr>
        <b/>
        <sz val="11"/>
        <color theme="1"/>
        <rFont val="Calibri"/>
        <family val="2"/>
        <scheme val="minor"/>
      </rPr>
      <t xml:space="preserve"> 37,800</t>
    </r>
    <r>
      <rPr>
        <sz val="11"/>
        <color theme="1"/>
        <rFont val="Calibri"/>
        <family val="2"/>
        <scheme val="minor"/>
      </rPr>
      <t xml:space="preserve"> productores con la entrega de material de siembra de alta calidad genética e insumos agrícolas, con el objetivo de incrementar la producción y productividad de sus predios.  Logrando la ejecución de </t>
    </r>
    <r>
      <rPr>
        <b/>
        <sz val="11"/>
        <color theme="1"/>
        <rFont val="Calibri"/>
        <family val="2"/>
        <scheme val="minor"/>
      </rPr>
      <t>9,028</t>
    </r>
    <r>
      <rPr>
        <sz val="11"/>
        <color theme="1"/>
        <rFont val="Calibri"/>
        <family val="2"/>
        <scheme val="minor"/>
      </rPr>
      <t xml:space="preserve"> productores beneficiados, de los cuales </t>
    </r>
    <r>
      <rPr>
        <b/>
        <sz val="11"/>
        <color theme="1"/>
        <rFont val="Calibri"/>
        <family val="2"/>
        <scheme val="minor"/>
      </rPr>
      <t>8,769</t>
    </r>
    <r>
      <rPr>
        <sz val="11"/>
        <color theme="1"/>
        <rFont val="Calibri"/>
        <family val="2"/>
        <scheme val="minor"/>
      </rPr>
      <t xml:space="preserve"> fueron hombres y </t>
    </r>
    <r>
      <rPr>
        <b/>
        <sz val="11"/>
        <color theme="1"/>
        <rFont val="Calibri"/>
        <family val="2"/>
        <scheme val="minor"/>
      </rPr>
      <t>259</t>
    </r>
    <r>
      <rPr>
        <sz val="11"/>
        <color theme="1"/>
        <rFont val="Calibri"/>
        <family val="2"/>
        <scheme val="minor"/>
      </rPr>
      <t xml:space="preserve"> mujeres, cumpliendo con un </t>
    </r>
    <r>
      <rPr>
        <b/>
        <sz val="11"/>
        <color theme="1"/>
        <rFont val="Calibri"/>
        <family val="2"/>
        <scheme val="minor"/>
      </rPr>
      <t>23.88%</t>
    </r>
    <r>
      <rPr>
        <sz val="11"/>
        <color theme="1"/>
        <rFont val="Calibri"/>
        <family val="2"/>
        <scheme val="minor"/>
      </rPr>
      <t xml:space="preserve"> de la programación. Para un déficit o desvío negativo de </t>
    </r>
    <r>
      <rPr>
        <b/>
        <sz val="11"/>
        <color theme="1"/>
        <rFont val="Calibri"/>
        <family val="2"/>
        <scheme val="minor"/>
      </rPr>
      <t>28,772</t>
    </r>
    <r>
      <rPr>
        <sz val="11"/>
        <color theme="1"/>
        <rFont val="Calibri"/>
        <family val="2"/>
        <scheme val="minor"/>
      </rPr>
      <t xml:space="preserve"> productores sin recibir insumos ni material de siembra, equivalente al </t>
    </r>
    <r>
      <rPr>
        <b/>
        <sz val="11"/>
        <color theme="1"/>
        <rFont val="Calibri"/>
        <family val="2"/>
        <scheme val="minor"/>
      </rPr>
      <t>76.12%</t>
    </r>
    <r>
      <rPr>
        <sz val="11"/>
        <color theme="1"/>
        <rFont val="Calibri"/>
        <family val="2"/>
        <scheme val="minor"/>
      </rPr>
      <t xml:space="preserve"> en la ejecución física establecida. </t>
    </r>
  </si>
  <si>
    <r>
      <t xml:space="preserve">Para el producto 6234, la razón del desvío negativo de </t>
    </r>
    <r>
      <rPr>
        <b/>
        <sz val="11"/>
        <color theme="1"/>
        <rFont val="Calibri"/>
        <family val="2"/>
        <scheme val="minor"/>
      </rPr>
      <t>28,772</t>
    </r>
    <r>
      <rPr>
        <sz val="11"/>
        <color theme="1"/>
        <rFont val="Calibri"/>
        <family val="2"/>
        <scheme val="minor"/>
      </rPr>
      <t xml:space="preserve"> productores sin beneficiar, equivalente al </t>
    </r>
    <r>
      <rPr>
        <b/>
        <sz val="11"/>
        <color theme="1"/>
        <rFont val="Calibri"/>
        <family val="2"/>
        <scheme val="minor"/>
      </rPr>
      <t>76.12%</t>
    </r>
    <r>
      <rPr>
        <sz val="11"/>
        <color theme="1"/>
        <rFont val="Calibri"/>
        <family val="2"/>
        <scheme val="minor"/>
      </rPr>
      <t xml:space="preserve"> de la programación no realizada, en el trimestre Abril-Junio 2022, se debió, a que la compra de insumos para la producción en diversas zonas del país no se recibió a tiempo, provocando retrasos en las actividades programadas del departamento de Producción. Además, se presentaron bajas en la cantidad de solicitudes de insumos por parte de los productores, afectando directamente en la producción y distribución de productos agropecuarios.</t>
    </r>
  </si>
  <si>
    <r>
      <t xml:space="preserve">Con respecto a lo financiero, la programación del producto 6234 fue de </t>
    </r>
    <r>
      <rPr>
        <b/>
        <sz val="11"/>
        <color theme="1"/>
        <rFont val="Calibri"/>
        <family val="2"/>
        <scheme val="minor"/>
      </rPr>
      <t>RD$632,608,678.00</t>
    </r>
    <r>
      <rPr>
        <sz val="11"/>
        <color theme="1"/>
        <rFont val="Calibri"/>
        <family val="2"/>
        <scheme val="minor"/>
      </rPr>
      <t xml:space="preserve">, logrando una ejecución en las finanzas de </t>
    </r>
    <r>
      <rPr>
        <b/>
        <sz val="11"/>
        <color theme="1"/>
        <rFont val="Calibri"/>
        <family val="2"/>
        <scheme val="minor"/>
      </rPr>
      <t>RD$482,748,091.09</t>
    </r>
    <r>
      <rPr>
        <sz val="11"/>
        <color theme="1"/>
        <rFont val="Calibri"/>
        <family val="2"/>
        <scheme val="minor"/>
      </rPr>
      <t xml:space="preserve">, equivalente a </t>
    </r>
    <r>
      <rPr>
        <b/>
        <sz val="11"/>
        <color theme="1"/>
        <rFont val="Calibri"/>
        <family val="2"/>
        <scheme val="minor"/>
      </rPr>
      <t>76.31%</t>
    </r>
    <r>
      <rPr>
        <sz val="11"/>
        <color theme="1"/>
        <rFont val="Calibri"/>
        <family val="2"/>
        <scheme val="minor"/>
      </rPr>
      <t xml:space="preserve">, presentando un desvío negativo de </t>
    </r>
    <r>
      <rPr>
        <b/>
        <sz val="11"/>
        <color theme="1"/>
        <rFont val="Calibri"/>
        <family val="2"/>
        <scheme val="minor"/>
      </rPr>
      <t>RD$149,860,586.91</t>
    </r>
    <r>
      <rPr>
        <sz val="11"/>
        <color theme="1"/>
        <rFont val="Calibri"/>
        <family val="2"/>
        <scheme val="minor"/>
      </rPr>
      <t xml:space="preserve">, igual a </t>
    </r>
    <r>
      <rPr>
        <b/>
        <sz val="11"/>
        <color theme="1"/>
        <rFont val="Calibri"/>
        <family val="2"/>
        <scheme val="minor"/>
      </rPr>
      <t>23.69%</t>
    </r>
    <r>
      <rPr>
        <sz val="11"/>
        <color theme="1"/>
        <rFont val="Calibri"/>
        <family val="2"/>
        <scheme val="minor"/>
      </rPr>
      <t xml:space="preserve"> de la asignación presupuestaria.	</t>
    </r>
  </si>
  <si>
    <r>
      <t xml:space="preserve">Para el fomento y desarrollo de las Agro empresas a nivel nacional, este departamento tenía como meta asistir y capacitar membrecía de </t>
    </r>
    <r>
      <rPr>
        <b/>
        <sz val="11"/>
        <color theme="1"/>
        <rFont val="Calibri"/>
        <family val="2"/>
        <scheme val="minor"/>
      </rPr>
      <t>600</t>
    </r>
    <r>
      <rPr>
        <sz val="11"/>
        <color theme="1"/>
        <rFont val="Calibri"/>
        <family val="2"/>
        <scheme val="minor"/>
      </rPr>
      <t xml:space="preserve"> Agro empresas, de las cuales, fueron visitadas </t>
    </r>
    <r>
      <rPr>
        <b/>
        <sz val="11"/>
        <color theme="1"/>
        <rFont val="Calibri"/>
        <family val="2"/>
        <scheme val="minor"/>
      </rPr>
      <t>265</t>
    </r>
    <r>
      <rPr>
        <sz val="11"/>
        <color theme="1"/>
        <rFont val="Calibri"/>
        <family val="2"/>
        <scheme val="minor"/>
      </rPr>
      <t xml:space="preserve"> Agro empresas, equivalente al </t>
    </r>
    <r>
      <rPr>
        <b/>
        <sz val="11"/>
        <color theme="1"/>
        <rFont val="Calibri"/>
        <family val="2"/>
        <scheme val="minor"/>
      </rPr>
      <t>44.17%</t>
    </r>
    <r>
      <rPr>
        <sz val="11"/>
        <color theme="1"/>
        <rFont val="Calibri"/>
        <family val="2"/>
        <scheme val="minor"/>
      </rPr>
      <t xml:space="preserve"> de la meta establecida. Logrando un déficit de agro empresas no asistidas y capacitadas de </t>
    </r>
    <r>
      <rPr>
        <b/>
        <sz val="11"/>
        <color theme="1"/>
        <rFont val="Calibri"/>
        <family val="2"/>
        <scheme val="minor"/>
      </rPr>
      <t>335</t>
    </r>
    <r>
      <rPr>
        <sz val="11"/>
        <color theme="1"/>
        <rFont val="Calibri"/>
        <family val="2"/>
        <scheme val="minor"/>
      </rPr>
      <t xml:space="preserve">, igual a un </t>
    </r>
    <r>
      <rPr>
        <b/>
        <sz val="11"/>
        <color theme="1"/>
        <rFont val="Calibri"/>
        <family val="2"/>
        <scheme val="minor"/>
      </rPr>
      <t>55.83%</t>
    </r>
    <r>
      <rPr>
        <sz val="11"/>
        <color theme="1"/>
        <rFont val="Calibri"/>
        <family val="2"/>
        <scheme val="minor"/>
      </rPr>
      <t xml:space="preserve"> en el periodo abril – junio 2022.</t>
    </r>
  </si>
  <si>
    <r>
      <t xml:space="preserve">En el trimestre Abril-Junio del 2022, este producto presentó un desvío de </t>
    </r>
    <r>
      <rPr>
        <b/>
        <sz val="11"/>
        <color theme="1"/>
        <rFont val="Calibri"/>
        <family val="2"/>
        <scheme val="minor"/>
      </rPr>
      <t>335</t>
    </r>
    <r>
      <rPr>
        <sz val="11"/>
        <color theme="1"/>
        <rFont val="Calibri"/>
        <family val="2"/>
        <scheme val="minor"/>
      </rPr>
      <t xml:space="preserve"> agroempresas no asistidas, indicando el </t>
    </r>
    <r>
      <rPr>
        <b/>
        <sz val="11"/>
        <color theme="1"/>
        <rFont val="Calibri"/>
        <family val="2"/>
        <scheme val="minor"/>
      </rPr>
      <t>55.83%</t>
    </r>
    <r>
      <rPr>
        <sz val="11"/>
        <color theme="1"/>
        <rFont val="Calibri"/>
        <family val="2"/>
        <scheme val="minor"/>
      </rPr>
      <t xml:space="preserve"> de programación no ejecutada, debido a inconvenientes al momento de la realización de las actividades de capacitación y asistencia técnica, en aspectos como: falta de combustible, falta de transporte. asi, como tambien, de la derogación presupuestaria, afectando en el avance de logros según la programación de la unidad ejecutora, quienes operan en un 60% de su capacidad a nivel nacional.</t>
    </r>
  </si>
  <si>
    <r>
      <t xml:space="preserve">Con respecto a lo financiero, la programación presentada en este producto fue de </t>
    </r>
    <r>
      <rPr>
        <b/>
        <sz val="11"/>
        <color theme="1"/>
        <rFont val="Calibri"/>
        <family val="2"/>
        <scheme val="minor"/>
      </rPr>
      <t>RD$33,149,944.00</t>
    </r>
    <r>
      <rPr>
        <sz val="11"/>
        <color theme="1"/>
        <rFont val="Calibri"/>
        <family val="2"/>
        <scheme val="minor"/>
      </rPr>
      <t xml:space="preserve">, lográndose una ejecución de </t>
    </r>
    <r>
      <rPr>
        <b/>
        <sz val="11"/>
        <color theme="1"/>
        <rFont val="Calibri"/>
        <family val="2"/>
        <scheme val="minor"/>
      </rPr>
      <t>RD$11,633,989.23</t>
    </r>
    <r>
      <rPr>
        <sz val="11"/>
        <color theme="1"/>
        <rFont val="Calibri"/>
        <family val="2"/>
        <scheme val="minor"/>
      </rPr>
      <t xml:space="preserve">, equivalente a </t>
    </r>
    <r>
      <rPr>
        <b/>
        <sz val="11"/>
        <color theme="1"/>
        <rFont val="Calibri"/>
        <family val="2"/>
        <scheme val="minor"/>
      </rPr>
      <t>35.10%</t>
    </r>
    <r>
      <rPr>
        <sz val="11"/>
        <color theme="1"/>
        <rFont val="Calibri"/>
        <family val="2"/>
        <scheme val="minor"/>
      </rPr>
      <t xml:space="preserve">, presentando un desvío negativo de </t>
    </r>
    <r>
      <rPr>
        <b/>
        <sz val="11"/>
        <color theme="1"/>
        <rFont val="Calibri"/>
        <family val="2"/>
        <scheme val="minor"/>
      </rPr>
      <t>RD$21,515,954.77</t>
    </r>
    <r>
      <rPr>
        <sz val="11"/>
        <color theme="1"/>
        <rFont val="Calibri"/>
        <family val="2"/>
        <scheme val="minor"/>
      </rPr>
      <t>, igual a</t>
    </r>
    <r>
      <rPr>
        <b/>
        <sz val="11"/>
        <color theme="1"/>
        <rFont val="Calibri"/>
        <family val="2"/>
        <scheme val="minor"/>
      </rPr>
      <t xml:space="preserve"> 64.90%</t>
    </r>
    <r>
      <rPr>
        <sz val="11"/>
        <color theme="1"/>
        <rFont val="Calibri"/>
        <family val="2"/>
        <scheme val="minor"/>
      </rPr>
      <t>.</t>
    </r>
  </si>
  <si>
    <r>
      <t>El Laboratorio de Micropropagación de Plántulas In-Vitro (BIOVEGA), como unidad ejecutora de este producto, tuvo como meta de beneficiar a</t>
    </r>
    <r>
      <rPr>
        <b/>
        <sz val="11"/>
        <color theme="1"/>
        <rFont val="Calibri"/>
        <family val="2"/>
        <scheme val="minor"/>
      </rPr>
      <t xml:space="preserve"> 350 </t>
    </r>
    <r>
      <rPr>
        <sz val="11"/>
        <color theme="1"/>
        <rFont val="Calibri"/>
        <family val="2"/>
        <scheme val="minor"/>
      </rPr>
      <t xml:space="preserve">productores de plátanos Invitro en el segundo trimestre del 2022, de los cuales salieron beneficiados </t>
    </r>
    <r>
      <rPr>
        <b/>
        <sz val="11"/>
        <color theme="1"/>
        <rFont val="Calibri"/>
        <family val="2"/>
        <scheme val="minor"/>
      </rPr>
      <t>481</t>
    </r>
    <r>
      <rPr>
        <sz val="11"/>
        <color theme="1"/>
        <rFont val="Calibri"/>
        <family val="2"/>
        <scheme val="minor"/>
      </rPr>
      <t xml:space="preserve"> agricultores (450 hombres y 31 mujeres), para un</t>
    </r>
    <r>
      <rPr>
        <b/>
        <sz val="11"/>
        <color theme="1"/>
        <rFont val="Calibri"/>
        <family val="2"/>
        <scheme val="minor"/>
      </rPr>
      <t xml:space="preserve"> 137.43%</t>
    </r>
    <r>
      <rPr>
        <sz val="11"/>
        <color theme="1"/>
        <rFont val="Calibri"/>
        <family val="2"/>
        <scheme val="minor"/>
      </rPr>
      <t xml:space="preserve"> de la meta establecida. Presentando un superávit de</t>
    </r>
    <r>
      <rPr>
        <b/>
        <sz val="11"/>
        <color theme="1"/>
        <rFont val="Calibri"/>
        <family val="2"/>
        <scheme val="minor"/>
      </rPr>
      <t xml:space="preserve"> 131 </t>
    </r>
    <r>
      <rPr>
        <sz val="11"/>
        <color theme="1"/>
        <rFont val="Calibri"/>
        <family val="2"/>
        <scheme val="minor"/>
      </rPr>
      <t xml:space="preserve">productores, igual a </t>
    </r>
    <r>
      <rPr>
        <b/>
        <sz val="11"/>
        <color theme="1"/>
        <rFont val="Calibri"/>
        <family val="2"/>
        <scheme val="minor"/>
      </rPr>
      <t>37.43%</t>
    </r>
    <r>
      <rPr>
        <sz val="11"/>
        <color theme="1"/>
        <rFont val="Calibri"/>
        <family val="2"/>
        <scheme val="minor"/>
      </rPr>
      <t xml:space="preserve"> de productores beneficiados por encima de la meta establecida. </t>
    </r>
  </si>
  <si>
    <r>
      <t xml:space="preserve">De acuerdo con la oportunidad de mejora del programa 11, se pueden señalar las siguientes:
</t>
    </r>
    <r>
      <rPr>
        <b/>
        <sz val="11"/>
        <color theme="1"/>
        <rFont val="Calibri"/>
        <family val="2"/>
        <scheme val="minor"/>
      </rPr>
      <t>1.</t>
    </r>
    <r>
      <rPr>
        <sz val="11"/>
        <color theme="1"/>
        <rFont val="Calibri"/>
        <family val="2"/>
        <scheme val="minor"/>
      </rPr>
      <t xml:space="preserve">Recibir recursos económicos de forma eficiente para la obtención de material gastable para la investigación, además de impartir capacitación en las parcelas demostrativas usadas en los estudios y prácticas del laboratorio. Así también, para poder comprar materia prima, que permita cumplir o sobrepasar la meta propuesta.
</t>
    </r>
    <r>
      <rPr>
        <b/>
        <sz val="11"/>
        <color theme="1"/>
        <rFont val="Calibri"/>
        <family val="2"/>
        <scheme val="minor"/>
      </rPr>
      <t>2.</t>
    </r>
    <r>
      <rPr>
        <sz val="11"/>
        <color theme="1"/>
        <rFont val="Calibri"/>
        <family val="2"/>
        <scheme val="minor"/>
      </rPr>
      <t xml:space="preserve">Se espera que, para los meses Julio-Diciembre del año 2022, se puedan realizar todas las actividades programadas del Ministerio y así se puedan recibir ayuda logística y financiera a tiempo, para poder desarrollar eficientemente los programas y proyectos que ejecutan las unidades ejecutoras.
</t>
    </r>
    <r>
      <rPr>
        <b/>
        <sz val="11"/>
        <color theme="1"/>
        <rFont val="Calibri"/>
        <family val="2"/>
        <scheme val="minor"/>
      </rPr>
      <t>3.</t>
    </r>
    <r>
      <rPr>
        <sz val="11"/>
        <color theme="1"/>
        <rFont val="Calibri"/>
        <family val="2"/>
        <scheme val="minor"/>
      </rPr>
      <t xml:space="preserve">Se necesita contar con apoyo para las actividades a ejecutar, como vehículos para el desplazamiento y transportación del personal y el material de siembra e insumos agrícolas a ser utilizados.
</t>
    </r>
    <r>
      <rPr>
        <b/>
        <sz val="11"/>
        <color theme="1"/>
        <rFont val="Calibri"/>
        <family val="2"/>
        <scheme val="minor"/>
      </rPr>
      <t xml:space="preserve">4. </t>
    </r>
    <r>
      <rPr>
        <sz val="11"/>
        <color theme="1"/>
        <rFont val="Calibri"/>
        <family val="2"/>
        <scheme val="minor"/>
      </rPr>
      <t>Se debe contar con personal calificado para realizar labores derivadas de la unidad ejecutora en las distintas Direcciones Regionales, a fin de operar con mayor eficiencia y lograr los objetivos propuestos.</t>
    </r>
  </si>
  <si>
    <r>
      <rPr>
        <sz val="11"/>
        <rFont val="Calibri"/>
        <family val="2"/>
        <scheme val="minor"/>
      </rPr>
      <t xml:space="preserve">El desvío positivo de </t>
    </r>
    <r>
      <rPr>
        <b/>
        <sz val="11"/>
        <rFont val="Calibri"/>
        <family val="2"/>
        <scheme val="minor"/>
      </rPr>
      <t>131</t>
    </r>
    <r>
      <rPr>
        <sz val="11"/>
        <rFont val="Calibri"/>
        <family val="2"/>
        <scheme val="minor"/>
      </rPr>
      <t xml:space="preserve"> productores, indicando el </t>
    </r>
    <r>
      <rPr>
        <b/>
        <sz val="11"/>
        <rFont val="Calibri"/>
        <family val="2"/>
        <scheme val="minor"/>
      </rPr>
      <t xml:space="preserve">37.43% </t>
    </r>
    <r>
      <rPr>
        <sz val="11"/>
        <rFont val="Calibri"/>
        <family val="2"/>
        <scheme val="minor"/>
      </rPr>
      <t xml:space="preserve">de la programación fue debido a que parte de los </t>
    </r>
    <r>
      <rPr>
        <b/>
        <sz val="11"/>
        <rFont val="Calibri"/>
        <family val="2"/>
        <scheme val="minor"/>
      </rPr>
      <t>481</t>
    </r>
    <r>
      <rPr>
        <sz val="11"/>
        <rFont val="Calibri"/>
        <family val="2"/>
        <scheme val="minor"/>
      </rPr>
      <t xml:space="preserve"> productores beneficiados con plántulas in-vitro recibieron dicha distribución a través del departamento de Producción (440 productores: 419 hombres y 21 mujeres), quienes distribuyen gracias a BIOVEGA.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</si>
</sst>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sz val="12"/>
      <color rgb="FF000000"/>
      <name val="Times New Roman"/>
      <family val="1"/>
    </font>
    <font>
      <sz val="9"/>
      <name val="Calibri"/>
      <family val="2"/>
    </font>
    <font>
      <sz val="9"/>
      <color rgb="FFFF0000"/>
      <name val="Calibri"/>
      <family val="2"/>
    </font>
    <font>
      <b/>
      <i/>
      <sz val="11"/>
      <color theme="1"/>
      <name val="Calibri"/>
      <family val="2"/>
      <scheme val="minor"/>
    </font>
    <font>
      <sz val="11"/>
      <name val="Calibri"/>
      <family val="2"/>
      <scheme val="minor"/>
    </font>
    <font>
      <b/>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165" fontId="16" fillId="0" borderId="33"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0"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2" fillId="0" borderId="0" xfId="0" applyFont="1" applyAlignment="1">
      <alignment horizontal="left" vertical="center"/>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4" fontId="16" fillId="0" borderId="28" xfId="0" applyNumberFormat="1" applyFont="1" applyBorder="1" applyAlignment="1" applyProtection="1">
      <alignment horizontal="center" vertical="center" wrapText="1" readingOrder="1"/>
      <protection locked="0"/>
    </xf>
    <xf numFmtId="4" fontId="16" fillId="0" borderId="28" xfId="0" applyNumberFormat="1" applyFont="1" applyBorder="1" applyAlignment="1" applyProtection="1">
      <alignment horizontal="center" vertical="center" wrapText="1"/>
      <protection locked="0"/>
    </xf>
    <xf numFmtId="4" fontId="16" fillId="0" borderId="33" xfId="0" applyNumberFormat="1" applyFont="1" applyBorder="1" applyAlignment="1" applyProtection="1">
      <alignment horizontal="center" vertical="center" wrapText="1" readingOrder="1"/>
      <protection locked="0"/>
    </xf>
    <xf numFmtId="4" fontId="16" fillId="0" borderId="33" xfId="0" applyNumberFormat="1" applyFont="1" applyBorder="1" applyAlignment="1" applyProtection="1">
      <alignment horizontal="center" vertical="center" wrapText="1"/>
      <protection locked="0"/>
    </xf>
    <xf numFmtId="39" fontId="16" fillId="0" borderId="28" xfId="0" applyNumberFormat="1" applyFont="1" applyBorder="1" applyAlignment="1" applyProtection="1">
      <alignment horizontal="center" vertical="center" wrapText="1"/>
      <protection locked="0"/>
    </xf>
    <xf numFmtId="0" fontId="6" fillId="0" borderId="13" xfId="0" applyNumberFormat="1"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vertical="center" wrapText="1"/>
    </xf>
    <xf numFmtId="0" fontId="15" fillId="8" borderId="28" xfId="0" applyFont="1" applyFill="1" applyBorder="1" applyAlignment="1">
      <alignment horizontal="center" vertical="center" wrapText="1" readingOrder="1"/>
    </xf>
    <xf numFmtId="10" fontId="23" fillId="7" borderId="28" xfId="2" applyNumberFormat="1" applyFont="1" applyFill="1" applyBorder="1" applyAlignment="1" applyProtection="1">
      <alignment horizontal="center" vertical="center" wrapText="1" readingOrder="1"/>
      <protection locked="0"/>
    </xf>
    <xf numFmtId="166" fontId="24" fillId="0" borderId="33" xfId="0" applyNumberFormat="1" applyFont="1" applyBorder="1" applyAlignment="1" applyProtection="1">
      <alignment horizontal="center" vertical="center" wrapText="1" readingOrder="1"/>
      <protection locked="0"/>
    </xf>
    <xf numFmtId="165" fontId="16" fillId="0" borderId="24" xfId="0" applyNumberFormat="1" applyFont="1" applyFill="1" applyBorder="1" applyAlignment="1" applyProtection="1">
      <alignment horizontal="center" vertical="center" wrapText="1" readingOrder="1"/>
      <protection locked="0"/>
    </xf>
    <xf numFmtId="166" fontId="16" fillId="0" borderId="28" xfId="0" applyNumberFormat="1" applyFont="1" applyFill="1" applyBorder="1" applyAlignment="1" applyProtection="1">
      <alignment horizontal="center" vertical="center" wrapText="1" readingOrder="1"/>
      <protection locked="0"/>
    </xf>
    <xf numFmtId="165" fontId="16" fillId="0" borderId="28" xfId="0" applyNumberFormat="1" applyFont="1" applyFill="1" applyBorder="1" applyAlignment="1" applyProtection="1">
      <alignment horizontal="center" vertical="center" wrapText="1"/>
      <protection locked="0"/>
    </xf>
    <xf numFmtId="0" fontId="16" fillId="0" borderId="38" xfId="0" applyNumberFormat="1" applyFont="1" applyFill="1" applyBorder="1" applyAlignment="1" applyProtection="1">
      <alignment vertical="top" wrapText="1"/>
      <protection locked="0"/>
    </xf>
    <xf numFmtId="0" fontId="16" fillId="0" borderId="33" xfId="0" applyNumberFormat="1" applyFont="1" applyFill="1" applyBorder="1" applyAlignment="1" applyProtection="1">
      <alignment horizontal="left" vertical="top" wrapText="1"/>
      <protection locked="0"/>
    </xf>
    <xf numFmtId="165" fontId="24" fillId="0" borderId="39" xfId="0" applyNumberFormat="1" applyFont="1" applyFill="1" applyBorder="1" applyAlignment="1" applyProtection="1">
      <alignment horizontal="center" vertical="center" wrapText="1" readingOrder="1"/>
      <protection locked="0"/>
    </xf>
    <xf numFmtId="166" fontId="24" fillId="0" borderId="33" xfId="0" applyNumberFormat="1" applyFont="1" applyFill="1" applyBorder="1" applyAlignment="1" applyProtection="1">
      <alignment horizontal="center" vertical="center" wrapText="1" readingOrder="1"/>
      <protection locked="0"/>
    </xf>
    <xf numFmtId="165" fontId="24" fillId="0" borderId="33" xfId="0" applyNumberFormat="1" applyFont="1" applyFill="1" applyBorder="1" applyAlignment="1" applyProtection="1">
      <alignment horizontal="center" vertical="center" wrapText="1"/>
      <protection locked="0"/>
    </xf>
    <xf numFmtId="10" fontId="16" fillId="7" borderId="33" xfId="2" applyNumberFormat="1" applyFont="1" applyFill="1" applyBorder="1" applyAlignment="1" applyProtection="1">
      <alignment horizontal="center" vertical="center" wrapText="1" readingOrder="1"/>
      <protection locked="0"/>
    </xf>
    <xf numFmtId="167" fontId="16" fillId="7" borderId="40" xfId="0" applyNumberFormat="1" applyFont="1" applyFill="1" applyBorder="1" applyAlignment="1" applyProtection="1">
      <alignment horizontal="center" vertical="center" wrapText="1" readingOrder="1"/>
      <protection locked="0"/>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0" fillId="0" borderId="34"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17" fillId="4" borderId="17" xfId="0" applyFont="1" applyFill="1" applyBorder="1" applyAlignment="1">
      <alignment horizontal="left" vertical="center"/>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8" fillId="0" borderId="0" xfId="0" applyFont="1" applyAlignment="1">
      <alignment horizontal="left" vertical="center" wrapText="1"/>
    </xf>
  </cellXfs>
  <cellStyles count="3">
    <cellStyle name="Comma" xfId="1" builtinId="3"/>
    <cellStyle name="Normal" xfId="0" builtinId="0"/>
    <cellStyle name="Percent" xfId="2" builtinId="5"/>
  </cellStyles>
  <dxfs count="3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4" formatCode="#,##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4" formatCode="#,##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244930</xdr:colOff>
      <xdr:row>0</xdr:row>
      <xdr:rowOff>149679</xdr:rowOff>
    </xdr:from>
    <xdr:ext cx="1333500" cy="550150"/>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44930" y="149679"/>
          <a:ext cx="1333500" cy="5501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4"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tableColumn id="9" xr3:uid="{00000000-0010-0000-0000-000009000000}" name="Física_x000a_(C)" dataDxfId="20"/>
    <tableColumn id="10" xr3:uid="{00000000-0010-0000-0000-00000A000000}" name="Financiera_x000a_(D)" dataDxfId="19"/>
    <tableColumn id="5" xr3:uid="{00000000-0010-0000-0000-000005000000}" name="Física _x000a_(E)" dataDxfId="18"/>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14" displayName="Tabla14" ref="A85:J89"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IF(G86&gt;0,G86/E86,0)</calculatedColumnFormula>
    </tableColumn>
    <tableColumn id="8" xr3:uid="{00000000-0010-0000-0100-000008000000}" name="Financiero _x000a_(%) _x000a_H=F/D" dataDxfId="0">
      <calculatedColumnFormula>IF(H86&gt;0,H86/F86,0)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4"/>
  <sheetViews>
    <sheetView tabSelected="1" topLeftCell="A148" zoomScale="90" zoomScaleNormal="90" workbookViewId="0">
      <selection activeCell="L149" sqref="L149"/>
    </sheetView>
  </sheetViews>
  <sheetFormatPr defaultColWidth="11.42578125" defaultRowHeight="15" x14ac:dyDescent="0.25"/>
  <cols>
    <col min="1" max="1" width="30.5703125" style="6" customWidth="1"/>
    <col min="2" max="2" width="27.42578125" style="6" customWidth="1"/>
    <col min="3" max="3" width="12.7109375" style="6" customWidth="1"/>
    <col min="4" max="4" width="17.85546875" style="6" customWidth="1"/>
    <col min="5" max="5" width="12.7109375" style="6" customWidth="1"/>
    <col min="6" max="6" width="17.85546875" style="6" customWidth="1"/>
    <col min="7" max="7" width="12.7109375" style="6" customWidth="1"/>
    <col min="8" max="8" width="18.28515625" style="6" customWidth="1"/>
    <col min="9" max="9" width="12.7109375" style="6" customWidth="1"/>
    <col min="10" max="10" width="15.140625" style="6" customWidth="1"/>
    <col min="11" max="11" width="11.42578125" style="6"/>
  </cols>
  <sheetData>
    <row r="1" spans="1:11" ht="21.75" thickBot="1" x14ac:dyDescent="0.3">
      <c r="A1" s="19"/>
      <c r="B1" s="84" t="s">
        <v>51</v>
      </c>
      <c r="C1" s="85"/>
      <c r="D1" s="85"/>
      <c r="E1" s="85"/>
      <c r="F1" s="85"/>
      <c r="G1" s="85"/>
      <c r="H1" s="85"/>
      <c r="I1" s="85"/>
      <c r="J1" s="86"/>
      <c r="K1" s="1"/>
    </row>
    <row r="2" spans="1:11" ht="21.75" thickBot="1" x14ac:dyDescent="0.3">
      <c r="A2" s="20"/>
      <c r="B2" s="87" t="s">
        <v>0</v>
      </c>
      <c r="C2" s="88"/>
      <c r="D2" s="87" t="s">
        <v>1</v>
      </c>
      <c r="E2" s="89"/>
      <c r="F2" s="89"/>
      <c r="G2" s="88"/>
      <c r="H2" s="90"/>
      <c r="I2" s="2" t="s">
        <v>2</v>
      </c>
      <c r="J2" s="3" t="s">
        <v>3</v>
      </c>
      <c r="K2" s="1"/>
    </row>
    <row r="3" spans="1:11" ht="21.75" thickBot="1" x14ac:dyDescent="0.3">
      <c r="A3" s="21"/>
      <c r="B3" s="91" t="s">
        <v>4</v>
      </c>
      <c r="C3" s="92"/>
      <c r="D3" s="91" t="s">
        <v>110</v>
      </c>
      <c r="E3" s="92"/>
      <c r="F3" s="92"/>
      <c r="G3" s="92"/>
      <c r="H3" s="93"/>
      <c r="I3" s="25">
        <v>44694</v>
      </c>
      <c r="J3" s="36">
        <v>1</v>
      </c>
      <c r="K3" s="1"/>
    </row>
    <row r="4" spans="1:11" x14ac:dyDescent="0.25">
      <c r="A4" s="94"/>
      <c r="B4" s="95"/>
      <c r="C4" s="95"/>
      <c r="D4" s="96"/>
      <c r="E4" s="96"/>
      <c r="F4" s="96"/>
      <c r="G4" s="96"/>
      <c r="H4" s="96"/>
      <c r="I4" s="95"/>
      <c r="J4" s="97"/>
      <c r="K4" s="1"/>
    </row>
    <row r="5" spans="1:11" ht="3" customHeight="1" x14ac:dyDescent="0.25">
      <c r="A5" s="103"/>
      <c r="B5" s="104"/>
      <c r="C5" s="104"/>
      <c r="D5" s="104"/>
      <c r="E5" s="104"/>
      <c r="F5" s="104"/>
      <c r="G5" s="104"/>
      <c r="H5" s="104"/>
      <c r="I5" s="104"/>
      <c r="J5" s="105"/>
      <c r="K5" s="1"/>
    </row>
    <row r="6" spans="1:11" ht="15.75" x14ac:dyDescent="0.25">
      <c r="A6" s="54" t="s">
        <v>5</v>
      </c>
      <c r="B6" s="55"/>
      <c r="C6" s="55"/>
      <c r="D6" s="55"/>
      <c r="E6" s="55"/>
      <c r="F6" s="55"/>
      <c r="G6" s="55"/>
      <c r="H6" s="55"/>
      <c r="I6" s="55"/>
      <c r="J6" s="56"/>
      <c r="K6" s="1"/>
    </row>
    <row r="7" spans="1:11" ht="15.75" x14ac:dyDescent="0.25">
      <c r="A7" s="57" t="s">
        <v>6</v>
      </c>
      <c r="B7" s="58"/>
      <c r="C7" s="58"/>
      <c r="D7" s="58"/>
      <c r="E7" s="58"/>
      <c r="F7" s="58"/>
      <c r="G7" s="58"/>
      <c r="H7" s="58"/>
      <c r="I7" s="58"/>
      <c r="J7" s="59"/>
      <c r="K7" s="1"/>
    </row>
    <row r="8" spans="1:11" x14ac:dyDescent="0.25">
      <c r="A8" s="4" t="s">
        <v>7</v>
      </c>
      <c r="B8" s="98" t="s">
        <v>90</v>
      </c>
      <c r="C8" s="99"/>
      <c r="D8" s="99"/>
      <c r="E8" s="99"/>
      <c r="F8" s="99"/>
      <c r="G8" s="99"/>
      <c r="H8" s="99"/>
      <c r="I8" s="99"/>
      <c r="J8" s="100"/>
      <c r="K8" s="1"/>
    </row>
    <row r="9" spans="1:11" ht="15" customHeight="1" x14ac:dyDescent="0.25">
      <c r="A9" s="22" t="s">
        <v>36</v>
      </c>
      <c r="B9" s="98" t="s">
        <v>91</v>
      </c>
      <c r="C9" s="99"/>
      <c r="D9" s="99"/>
      <c r="E9" s="99"/>
      <c r="F9" s="99"/>
      <c r="G9" s="99"/>
      <c r="H9" s="99"/>
      <c r="I9" s="99"/>
      <c r="J9" s="100"/>
      <c r="K9" s="1"/>
    </row>
    <row r="10" spans="1:11" x14ac:dyDescent="0.25">
      <c r="A10" s="22" t="s">
        <v>37</v>
      </c>
      <c r="B10" s="98" t="s">
        <v>92</v>
      </c>
      <c r="C10" s="99"/>
      <c r="D10" s="99"/>
      <c r="E10" s="99"/>
      <c r="F10" s="99"/>
      <c r="G10" s="99"/>
      <c r="H10" s="99"/>
      <c r="I10" s="99"/>
      <c r="J10" s="100"/>
      <c r="K10" s="1"/>
    </row>
    <row r="11" spans="1:11" ht="68.25" customHeight="1" x14ac:dyDescent="0.25">
      <c r="A11" s="4" t="s">
        <v>8</v>
      </c>
      <c r="B11" s="52" t="s">
        <v>93</v>
      </c>
      <c r="C11" s="52"/>
      <c r="D11" s="52"/>
      <c r="E11" s="52"/>
      <c r="F11" s="52"/>
      <c r="G11" s="52"/>
      <c r="H11" s="52"/>
      <c r="I11" s="52"/>
      <c r="J11" s="53"/>
    </row>
    <row r="12" spans="1:11" ht="39" customHeight="1" x14ac:dyDescent="0.25">
      <c r="A12" s="4" t="s">
        <v>9</v>
      </c>
      <c r="B12" s="52" t="s">
        <v>94</v>
      </c>
      <c r="C12" s="52"/>
      <c r="D12" s="52"/>
      <c r="E12" s="52"/>
      <c r="F12" s="52"/>
      <c r="G12" s="52"/>
      <c r="H12" s="52"/>
      <c r="I12" s="52"/>
      <c r="J12" s="53"/>
    </row>
    <row r="13" spans="1:11" ht="15.75" x14ac:dyDescent="0.25">
      <c r="A13" s="54" t="s">
        <v>10</v>
      </c>
      <c r="B13" s="55"/>
      <c r="C13" s="55"/>
      <c r="D13" s="55"/>
      <c r="E13" s="55"/>
      <c r="F13" s="55"/>
      <c r="G13" s="55"/>
      <c r="H13" s="55"/>
      <c r="I13" s="55"/>
      <c r="J13" s="56"/>
    </row>
    <row r="14" spans="1:11" ht="27.75" customHeight="1" x14ac:dyDescent="0.25">
      <c r="A14" s="4" t="s">
        <v>11</v>
      </c>
      <c r="B14" s="23">
        <f>_xlfn.NUMBERVALUE(LEFT($B$16,1))</f>
        <v>3</v>
      </c>
      <c r="C14" s="102" t="s">
        <v>102</v>
      </c>
      <c r="D14" s="102"/>
      <c r="E14" s="102"/>
      <c r="F14" s="102"/>
      <c r="G14" s="102"/>
      <c r="H14" s="102"/>
      <c r="I14" s="102"/>
      <c r="J14" s="102"/>
    </row>
    <row r="15" spans="1:11" ht="26.25" customHeight="1" x14ac:dyDescent="0.25">
      <c r="A15" s="4" t="s">
        <v>12</v>
      </c>
      <c r="B15" s="7">
        <f>_xlfn.NUMBERVALUE(LEFT(B16,3))</f>
        <v>3</v>
      </c>
      <c r="C15" s="102" t="s">
        <v>103</v>
      </c>
      <c r="D15" s="102"/>
      <c r="E15" s="102"/>
      <c r="F15" s="102"/>
      <c r="G15" s="102"/>
      <c r="H15" s="102"/>
      <c r="I15" s="102"/>
      <c r="J15" s="102"/>
    </row>
    <row r="16" spans="1:11" ht="28.5" customHeight="1" x14ac:dyDescent="0.25">
      <c r="A16" s="4" t="s">
        <v>13</v>
      </c>
      <c r="B16" s="7">
        <v>3</v>
      </c>
      <c r="C16" s="102" t="s">
        <v>95</v>
      </c>
      <c r="D16" s="102"/>
      <c r="E16" s="102"/>
      <c r="F16" s="102"/>
      <c r="G16" s="102"/>
      <c r="H16" s="102"/>
      <c r="I16" s="102"/>
      <c r="J16" s="102"/>
    </row>
    <row r="17" spans="1:11" ht="15.75" x14ac:dyDescent="0.25">
      <c r="A17" s="54" t="s">
        <v>14</v>
      </c>
      <c r="B17" s="55"/>
      <c r="C17" s="55"/>
      <c r="D17" s="55"/>
      <c r="E17" s="55"/>
      <c r="F17" s="55"/>
      <c r="G17" s="55"/>
      <c r="H17" s="55"/>
      <c r="I17" s="55"/>
      <c r="J17" s="56"/>
    </row>
    <row r="18" spans="1:11" ht="29.25" customHeight="1" x14ac:dyDescent="0.25">
      <c r="A18" s="4" t="s">
        <v>15</v>
      </c>
      <c r="B18" s="52" t="s">
        <v>104</v>
      </c>
      <c r="C18" s="82"/>
      <c r="D18" s="82"/>
      <c r="E18" s="82"/>
      <c r="F18" s="82"/>
      <c r="G18" s="82"/>
      <c r="H18" s="82"/>
      <c r="I18" s="82"/>
      <c r="J18" s="83"/>
    </row>
    <row r="19" spans="1:11" ht="23.25" customHeight="1" x14ac:dyDescent="0.25">
      <c r="A19" s="8" t="s">
        <v>16</v>
      </c>
      <c r="B19" s="52" t="s">
        <v>108</v>
      </c>
      <c r="C19" s="82"/>
      <c r="D19" s="82"/>
      <c r="E19" s="82"/>
      <c r="F19" s="82"/>
      <c r="G19" s="82"/>
      <c r="H19" s="82"/>
      <c r="I19" s="82"/>
      <c r="J19" s="83"/>
    </row>
    <row r="20" spans="1:11" ht="26.25" customHeight="1" x14ac:dyDescent="0.25">
      <c r="A20" s="8" t="s">
        <v>17</v>
      </c>
      <c r="B20" s="52" t="s">
        <v>111</v>
      </c>
      <c r="C20" s="82"/>
      <c r="D20" s="82"/>
      <c r="E20" s="82"/>
      <c r="F20" s="82"/>
      <c r="G20" s="82"/>
      <c r="H20" s="82"/>
      <c r="I20" s="82"/>
      <c r="J20" s="83"/>
    </row>
    <row r="21" spans="1:11" ht="24.75" customHeight="1" x14ac:dyDescent="0.25">
      <c r="A21" s="8" t="s">
        <v>38</v>
      </c>
      <c r="B21" s="52" t="s">
        <v>105</v>
      </c>
      <c r="C21" s="52"/>
      <c r="D21" s="52"/>
      <c r="E21" s="52"/>
      <c r="F21" s="52"/>
      <c r="G21" s="52"/>
      <c r="H21" s="52"/>
      <c r="I21" s="52"/>
      <c r="J21" s="53"/>
      <c r="K21" s="1"/>
    </row>
    <row r="22" spans="1:11" ht="15.75" x14ac:dyDescent="0.25">
      <c r="A22" s="54" t="s">
        <v>18</v>
      </c>
      <c r="B22" s="55"/>
      <c r="C22" s="55"/>
      <c r="D22" s="55"/>
      <c r="E22" s="55"/>
      <c r="F22" s="55"/>
      <c r="G22" s="55"/>
      <c r="H22" s="55"/>
      <c r="I22" s="55"/>
      <c r="J22" s="56"/>
    </row>
    <row r="23" spans="1:11" ht="15.75" x14ac:dyDescent="0.25">
      <c r="A23" s="57" t="s">
        <v>19</v>
      </c>
      <c r="B23" s="58"/>
      <c r="C23" s="58"/>
      <c r="D23" s="58"/>
      <c r="E23" s="58"/>
      <c r="F23" s="58"/>
      <c r="G23" s="58"/>
      <c r="H23" s="58"/>
      <c r="I23" s="58"/>
      <c r="J23" s="59"/>
      <c r="K23" s="1"/>
    </row>
    <row r="24" spans="1:11" ht="15" customHeight="1" x14ac:dyDescent="0.25">
      <c r="A24" s="60" t="s">
        <v>20</v>
      </c>
      <c r="B24" s="61"/>
      <c r="C24" s="62" t="s">
        <v>21</v>
      </c>
      <c r="D24" s="63"/>
      <c r="E24" s="63"/>
      <c r="F24" s="63" t="s">
        <v>22</v>
      </c>
      <c r="G24" s="63"/>
      <c r="H24" s="61"/>
      <c r="I24" s="62" t="s">
        <v>23</v>
      </c>
      <c r="J24" s="64"/>
    </row>
    <row r="25" spans="1:11" x14ac:dyDescent="0.25">
      <c r="A25" s="65">
        <v>17225474831</v>
      </c>
      <c r="B25" s="66"/>
      <c r="C25" s="67">
        <v>17291458194.549999</v>
      </c>
      <c r="D25" s="68"/>
      <c r="E25" s="69"/>
      <c r="F25" s="67">
        <f>SUM(H29:H33)</f>
        <v>496436384.04000002</v>
      </c>
      <c r="G25" s="68"/>
      <c r="H25" s="69"/>
      <c r="I25" s="70">
        <f>IF(F25&gt;0,F25/C25,0)</f>
        <v>2.8709920149850007E-2</v>
      </c>
      <c r="J25" s="71"/>
    </row>
    <row r="26" spans="1:11" ht="15.75" x14ac:dyDescent="0.25">
      <c r="A26" s="57" t="s">
        <v>24</v>
      </c>
      <c r="B26" s="58"/>
      <c r="C26" s="58"/>
      <c r="D26" s="58"/>
      <c r="E26" s="58"/>
      <c r="F26" s="58"/>
      <c r="G26" s="58"/>
      <c r="H26" s="58"/>
      <c r="I26" s="58"/>
      <c r="J26" s="59"/>
      <c r="K26" s="1"/>
    </row>
    <row r="27" spans="1:11" x14ac:dyDescent="0.25">
      <c r="A27" s="39"/>
      <c r="B27" s="39"/>
      <c r="C27" s="72" t="s">
        <v>50</v>
      </c>
      <c r="D27" s="73"/>
      <c r="E27" s="72" t="s">
        <v>48</v>
      </c>
      <c r="F27" s="73"/>
      <c r="G27" s="72" t="s">
        <v>49</v>
      </c>
      <c r="H27" s="72"/>
      <c r="I27" s="72" t="s">
        <v>25</v>
      </c>
      <c r="J27" s="74"/>
    </row>
    <row r="28" spans="1:11" ht="38.25" x14ac:dyDescent="0.25">
      <c r="A28" s="9" t="s">
        <v>26</v>
      </c>
      <c r="B28" s="10" t="s">
        <v>27</v>
      </c>
      <c r="C28" s="10" t="s">
        <v>39</v>
      </c>
      <c r="D28" s="10" t="s">
        <v>40</v>
      </c>
      <c r="E28" s="10" t="s">
        <v>42</v>
      </c>
      <c r="F28" s="10" t="s">
        <v>43</v>
      </c>
      <c r="G28" s="10" t="s">
        <v>44</v>
      </c>
      <c r="H28" s="10" t="s">
        <v>45</v>
      </c>
      <c r="I28" s="10" t="s">
        <v>46</v>
      </c>
      <c r="J28" s="11" t="s">
        <v>47</v>
      </c>
    </row>
    <row r="29" spans="1:11" ht="95.25" customHeight="1" x14ac:dyDescent="0.25">
      <c r="A29" s="28" t="s">
        <v>52</v>
      </c>
      <c r="B29" s="37" t="s">
        <v>53</v>
      </c>
      <c r="C29" s="12">
        <v>94500</v>
      </c>
      <c r="D29" s="13">
        <v>2108695595</v>
      </c>
      <c r="E29" s="13">
        <v>37800</v>
      </c>
      <c r="F29" s="13">
        <v>632608678</v>
      </c>
      <c r="G29" s="35">
        <v>9028</v>
      </c>
      <c r="H29" s="13">
        <v>482748091.08999997</v>
      </c>
      <c r="I29" s="14">
        <f>+Tabla1[[#This Row],[Física 
(E)]]/Tabla1[[#This Row],[Física
(C)]]</f>
        <v>0.23883597883597885</v>
      </c>
      <c r="J29" s="15">
        <f>IF(H29&gt;0,H29/F29,0)</f>
        <v>0.76310696940834566</v>
      </c>
    </row>
    <row r="30" spans="1:11" ht="89.25" customHeight="1" x14ac:dyDescent="0.25">
      <c r="A30" s="28" t="s">
        <v>115</v>
      </c>
      <c r="B30" s="37" t="s">
        <v>54</v>
      </c>
      <c r="C30" s="16">
        <v>1500</v>
      </c>
      <c r="D30" s="17">
        <v>110499816</v>
      </c>
      <c r="E30" s="17">
        <v>600</v>
      </c>
      <c r="F30" s="17">
        <v>33149944</v>
      </c>
      <c r="G30" s="34">
        <v>265</v>
      </c>
      <c r="H30" s="33">
        <v>11633989.23</v>
      </c>
      <c r="I30" s="14">
        <f>+Tabla1[[#This Row],[Física 
(E)]]/Tabla1[[#This Row],[Física
(C)]]</f>
        <v>0.44166666666666665</v>
      </c>
      <c r="J30" s="15">
        <f>IF(H30&gt;0,H30/F30,0)</f>
        <v>0.35095049421501284</v>
      </c>
    </row>
    <row r="31" spans="1:11" ht="65.25" customHeight="1" x14ac:dyDescent="0.25">
      <c r="A31" s="28" t="s">
        <v>55</v>
      </c>
      <c r="B31" s="37" t="s">
        <v>56</v>
      </c>
      <c r="C31" s="16">
        <v>4500</v>
      </c>
      <c r="D31" s="17">
        <v>36879305</v>
      </c>
      <c r="E31" s="17">
        <v>1800</v>
      </c>
      <c r="F31" s="17">
        <v>11063792</v>
      </c>
      <c r="G31" s="34">
        <v>1444</v>
      </c>
      <c r="H31" s="33">
        <v>105386.81</v>
      </c>
      <c r="I31" s="14">
        <f>+Tabla1[[#This Row],[Física 
(E)]]/Tabla1[[#This Row],[Física
(C)]]</f>
        <v>0.80222222222222217</v>
      </c>
      <c r="J31" s="15">
        <f t="shared" ref="J31:J33" si="0">IF(H31&gt;0,H31/F31,0)</f>
        <v>9.5253788212938204E-3</v>
      </c>
    </row>
    <row r="32" spans="1:11" ht="41.25" customHeight="1" x14ac:dyDescent="0.25">
      <c r="A32" s="28" t="s">
        <v>116</v>
      </c>
      <c r="B32" s="37" t="s">
        <v>57</v>
      </c>
      <c r="C32" s="16">
        <v>1000</v>
      </c>
      <c r="D32" s="17">
        <v>15813311</v>
      </c>
      <c r="E32" s="17">
        <v>350</v>
      </c>
      <c r="F32" s="17">
        <v>4743993</v>
      </c>
      <c r="G32" s="34">
        <v>481</v>
      </c>
      <c r="H32" s="33">
        <v>1590202.81</v>
      </c>
      <c r="I32" s="14">
        <f>+Tabla1[[#This Row],[Física 
(E)]]/Tabla1[[#This Row],[Física
(C)]]</f>
        <v>1.3742857142857143</v>
      </c>
      <c r="J32" s="15">
        <f t="shared" si="0"/>
        <v>0.33520344781284461</v>
      </c>
      <c r="K32" s="1"/>
    </row>
    <row r="33" spans="1:11" ht="72.75" customHeight="1" x14ac:dyDescent="0.25">
      <c r="A33" s="28" t="s">
        <v>118</v>
      </c>
      <c r="B33" s="37" t="s">
        <v>119</v>
      </c>
      <c r="C33" s="42">
        <v>1500</v>
      </c>
      <c r="D33" s="43">
        <v>46000000</v>
      </c>
      <c r="E33" s="13">
        <v>600</v>
      </c>
      <c r="F33" s="13">
        <v>13800000</v>
      </c>
      <c r="G33" s="44">
        <v>3252</v>
      </c>
      <c r="H33" s="43">
        <v>358714.1</v>
      </c>
      <c r="I33" s="40">
        <f>+Tabla1[[#This Row],[Física 
(E)]]/Tabla1[[#This Row],[Física
(C)]]</f>
        <v>5.42</v>
      </c>
      <c r="J33" s="15">
        <f t="shared" si="0"/>
        <v>2.5993775362318838E-2</v>
      </c>
      <c r="K33" s="1"/>
    </row>
    <row r="34" spans="1:11" x14ac:dyDescent="0.25">
      <c r="A34" s="45"/>
      <c r="B34" s="46"/>
      <c r="C34" s="47"/>
      <c r="D34" s="48"/>
      <c r="E34" s="41"/>
      <c r="F34" s="41"/>
      <c r="G34" s="49"/>
      <c r="H34" s="48"/>
      <c r="I34" s="50"/>
      <c r="J34" s="51"/>
    </row>
    <row r="35" spans="1:11" ht="24.75" customHeight="1" x14ac:dyDescent="0.25">
      <c r="A35" s="54" t="s">
        <v>58</v>
      </c>
      <c r="B35" s="55"/>
      <c r="C35" s="55"/>
      <c r="D35" s="55"/>
      <c r="E35" s="55"/>
      <c r="F35" s="55"/>
      <c r="G35" s="55"/>
      <c r="H35" s="55"/>
      <c r="I35" s="55"/>
      <c r="J35" s="56"/>
    </row>
    <row r="36" spans="1:11" ht="15.75" x14ac:dyDescent="0.25">
      <c r="A36" s="57" t="s">
        <v>29</v>
      </c>
      <c r="B36" s="58"/>
      <c r="C36" s="58"/>
      <c r="D36" s="58"/>
      <c r="E36" s="58"/>
      <c r="F36" s="58"/>
      <c r="G36" s="58"/>
      <c r="H36" s="58"/>
      <c r="I36" s="58"/>
      <c r="J36" s="59"/>
    </row>
    <row r="37" spans="1:11" ht="25.5" customHeight="1" x14ac:dyDescent="0.25">
      <c r="A37" s="18" t="s">
        <v>30</v>
      </c>
      <c r="B37" s="52" t="s">
        <v>63</v>
      </c>
      <c r="C37" s="52"/>
      <c r="D37" s="52"/>
      <c r="E37" s="52"/>
      <c r="F37" s="52"/>
      <c r="G37" s="52"/>
      <c r="H37" s="52"/>
      <c r="I37" s="52"/>
      <c r="J37" s="53"/>
    </row>
    <row r="38" spans="1:11" ht="39.75" customHeight="1" x14ac:dyDescent="0.25">
      <c r="A38" s="18" t="s">
        <v>31</v>
      </c>
      <c r="B38" s="52" t="s">
        <v>109</v>
      </c>
      <c r="C38" s="52"/>
      <c r="D38" s="52"/>
      <c r="E38" s="52"/>
      <c r="F38" s="52"/>
      <c r="G38" s="52"/>
      <c r="H38" s="52"/>
      <c r="I38" s="52"/>
      <c r="J38" s="53"/>
      <c r="K38" s="1"/>
    </row>
    <row r="39" spans="1:11" ht="84" customHeight="1" x14ac:dyDescent="0.25">
      <c r="A39" s="18" t="s">
        <v>32</v>
      </c>
      <c r="B39" s="52" t="s">
        <v>152</v>
      </c>
      <c r="C39" s="52"/>
      <c r="D39" s="52"/>
      <c r="E39" s="52"/>
      <c r="F39" s="52"/>
      <c r="G39" s="52"/>
      <c r="H39" s="52"/>
      <c r="I39" s="52"/>
      <c r="J39" s="53"/>
    </row>
    <row r="40" spans="1:11" ht="74.25" customHeight="1" x14ac:dyDescent="0.25">
      <c r="A40" s="18" t="s">
        <v>33</v>
      </c>
      <c r="B40" s="52" t="s">
        <v>153</v>
      </c>
      <c r="C40" s="52"/>
      <c r="D40" s="52"/>
      <c r="E40" s="52"/>
      <c r="F40" s="52"/>
      <c r="G40" s="52"/>
      <c r="H40" s="52"/>
      <c r="I40" s="52"/>
      <c r="J40" s="53"/>
    </row>
    <row r="41" spans="1:11" ht="42" customHeight="1" x14ac:dyDescent="0.25">
      <c r="A41" s="18" t="s">
        <v>120</v>
      </c>
      <c r="B41" s="52" t="s">
        <v>154</v>
      </c>
      <c r="C41" s="52"/>
      <c r="D41" s="52"/>
      <c r="E41" s="52"/>
      <c r="F41" s="52"/>
      <c r="G41" s="52"/>
      <c r="H41" s="52"/>
      <c r="I41" s="52"/>
      <c r="J41" s="53"/>
    </row>
    <row r="42" spans="1:11" ht="32.25" customHeight="1" x14ac:dyDescent="0.25">
      <c r="A42" s="54" t="s">
        <v>58</v>
      </c>
      <c r="B42" s="55"/>
      <c r="C42" s="55"/>
      <c r="D42" s="55"/>
      <c r="E42" s="55"/>
      <c r="F42" s="55"/>
      <c r="G42" s="55"/>
      <c r="H42" s="55"/>
      <c r="I42" s="55"/>
      <c r="J42" s="56"/>
    </row>
    <row r="43" spans="1:11" ht="21.75" customHeight="1" x14ac:dyDescent="0.25">
      <c r="A43" s="57" t="s">
        <v>59</v>
      </c>
      <c r="B43" s="58"/>
      <c r="C43" s="58"/>
      <c r="D43" s="58"/>
      <c r="E43" s="58"/>
      <c r="F43" s="58"/>
      <c r="G43" s="58"/>
      <c r="H43" s="58"/>
      <c r="I43" s="58"/>
      <c r="J43" s="59"/>
    </row>
    <row r="44" spans="1:11" ht="26.25" customHeight="1" x14ac:dyDescent="0.25">
      <c r="A44" s="18" t="s">
        <v>30</v>
      </c>
      <c r="B44" s="52" t="s">
        <v>113</v>
      </c>
      <c r="C44" s="52"/>
      <c r="D44" s="52"/>
      <c r="E44" s="52"/>
      <c r="F44" s="52"/>
      <c r="G44" s="52"/>
      <c r="H44" s="52"/>
      <c r="I44" s="52"/>
      <c r="J44" s="53"/>
    </row>
    <row r="45" spans="1:11" ht="63" customHeight="1" x14ac:dyDescent="0.25">
      <c r="A45" s="18" t="s">
        <v>31</v>
      </c>
      <c r="B45" s="52" t="s">
        <v>60</v>
      </c>
      <c r="C45" s="52"/>
      <c r="D45" s="52"/>
      <c r="E45" s="52"/>
      <c r="F45" s="52"/>
      <c r="G45" s="52"/>
      <c r="H45" s="52"/>
      <c r="I45" s="52"/>
      <c r="J45" s="53"/>
      <c r="K45" s="1"/>
    </row>
    <row r="46" spans="1:11" ht="60.75" customHeight="1" x14ac:dyDescent="0.25">
      <c r="A46" s="18" t="s">
        <v>32</v>
      </c>
      <c r="B46" s="52" t="s">
        <v>155</v>
      </c>
      <c r="C46" s="82"/>
      <c r="D46" s="82"/>
      <c r="E46" s="82"/>
      <c r="F46" s="82"/>
      <c r="G46" s="82"/>
      <c r="H46" s="82"/>
      <c r="I46" s="82"/>
      <c r="J46" s="83"/>
    </row>
    <row r="47" spans="1:11" ht="75" customHeight="1" x14ac:dyDescent="0.25">
      <c r="A47" s="18" t="s">
        <v>33</v>
      </c>
      <c r="B47" s="52" t="s">
        <v>156</v>
      </c>
      <c r="C47" s="52"/>
      <c r="D47" s="52"/>
      <c r="E47" s="52"/>
      <c r="F47" s="52"/>
      <c r="G47" s="52"/>
      <c r="H47" s="52"/>
      <c r="I47" s="52"/>
      <c r="J47" s="53"/>
    </row>
    <row r="48" spans="1:11" ht="42.75" customHeight="1" x14ac:dyDescent="0.25">
      <c r="A48" s="18" t="s">
        <v>120</v>
      </c>
      <c r="B48" s="52" t="s">
        <v>157</v>
      </c>
      <c r="C48" s="52"/>
      <c r="D48" s="52"/>
      <c r="E48" s="52"/>
      <c r="F48" s="52"/>
      <c r="G48" s="52"/>
      <c r="H48" s="52"/>
      <c r="I48" s="52"/>
      <c r="J48" s="53"/>
    </row>
    <row r="49" spans="1:11" ht="32.25" customHeight="1" x14ac:dyDescent="0.25">
      <c r="A49" s="54" t="s">
        <v>58</v>
      </c>
      <c r="B49" s="55"/>
      <c r="C49" s="55"/>
      <c r="D49" s="55"/>
      <c r="E49" s="55"/>
      <c r="F49" s="55"/>
      <c r="G49" s="55"/>
      <c r="H49" s="55"/>
      <c r="I49" s="55"/>
      <c r="J49" s="56"/>
    </row>
    <row r="50" spans="1:11" ht="33" customHeight="1" x14ac:dyDescent="0.25">
      <c r="A50" s="57" t="s">
        <v>59</v>
      </c>
      <c r="B50" s="58"/>
      <c r="C50" s="58"/>
      <c r="D50" s="58"/>
      <c r="E50" s="58"/>
      <c r="F50" s="58"/>
      <c r="G50" s="58"/>
      <c r="H50" s="58"/>
      <c r="I50" s="58"/>
      <c r="J50" s="59"/>
    </row>
    <row r="51" spans="1:11" ht="26.25" customHeight="1" x14ac:dyDescent="0.25">
      <c r="A51" s="18" t="s">
        <v>30</v>
      </c>
      <c r="B51" s="52" t="s">
        <v>62</v>
      </c>
      <c r="C51" s="52"/>
      <c r="D51" s="52"/>
      <c r="E51" s="52"/>
      <c r="F51" s="52"/>
      <c r="G51" s="52"/>
      <c r="H51" s="52"/>
      <c r="I51" s="52"/>
      <c r="J51" s="53"/>
    </row>
    <row r="52" spans="1:11" ht="42" customHeight="1" x14ac:dyDescent="0.25">
      <c r="A52" s="18" t="s">
        <v>31</v>
      </c>
      <c r="B52" s="52" t="s">
        <v>61</v>
      </c>
      <c r="C52" s="52"/>
      <c r="D52" s="52"/>
      <c r="E52" s="52"/>
      <c r="F52" s="52"/>
      <c r="G52" s="52"/>
      <c r="H52" s="52"/>
      <c r="I52" s="52"/>
      <c r="J52" s="53"/>
      <c r="K52" s="1"/>
    </row>
    <row r="53" spans="1:11" ht="58.5" customHeight="1" x14ac:dyDescent="0.25">
      <c r="A53" s="18" t="s">
        <v>32</v>
      </c>
      <c r="B53" s="52" t="s">
        <v>121</v>
      </c>
      <c r="C53" s="82"/>
      <c r="D53" s="82"/>
      <c r="E53" s="82"/>
      <c r="F53" s="82"/>
      <c r="G53" s="82"/>
      <c r="H53" s="82"/>
      <c r="I53" s="82"/>
      <c r="J53" s="83"/>
    </row>
    <row r="54" spans="1:11" ht="103.5" customHeight="1" x14ac:dyDescent="0.25">
      <c r="A54" s="18" t="s">
        <v>33</v>
      </c>
      <c r="B54" s="52" t="s">
        <v>122</v>
      </c>
      <c r="C54" s="52"/>
      <c r="D54" s="52"/>
      <c r="E54" s="52"/>
      <c r="F54" s="52"/>
      <c r="G54" s="52"/>
      <c r="H54" s="52"/>
      <c r="I54" s="52"/>
      <c r="J54" s="53"/>
    </row>
    <row r="55" spans="1:11" ht="46.5" customHeight="1" x14ac:dyDescent="0.25">
      <c r="A55" s="18" t="s">
        <v>120</v>
      </c>
      <c r="B55" s="52" t="s">
        <v>123</v>
      </c>
      <c r="C55" s="52"/>
      <c r="D55" s="52"/>
      <c r="E55" s="52"/>
      <c r="F55" s="52"/>
      <c r="G55" s="52"/>
      <c r="H55" s="52"/>
      <c r="I55" s="52"/>
      <c r="J55" s="53"/>
    </row>
    <row r="56" spans="1:11" ht="32.25" customHeight="1" x14ac:dyDescent="0.25">
      <c r="A56" s="54" t="s">
        <v>58</v>
      </c>
      <c r="B56" s="55"/>
      <c r="C56" s="55"/>
      <c r="D56" s="55"/>
      <c r="E56" s="55"/>
      <c r="F56" s="55"/>
      <c r="G56" s="55"/>
      <c r="H56" s="55"/>
      <c r="I56" s="55"/>
      <c r="J56" s="56"/>
    </row>
    <row r="57" spans="1:11" ht="23.25" customHeight="1" x14ac:dyDescent="0.25">
      <c r="A57" s="57" t="s">
        <v>59</v>
      </c>
      <c r="B57" s="58"/>
      <c r="C57" s="58"/>
      <c r="D57" s="58"/>
      <c r="E57" s="58"/>
      <c r="F57" s="58"/>
      <c r="G57" s="58"/>
      <c r="H57" s="58"/>
      <c r="I57" s="58"/>
      <c r="J57" s="59"/>
    </row>
    <row r="58" spans="1:11" ht="21.75" customHeight="1" x14ac:dyDescent="0.25">
      <c r="A58" s="18" t="s">
        <v>30</v>
      </c>
      <c r="B58" s="52" t="s">
        <v>114</v>
      </c>
      <c r="C58" s="52"/>
      <c r="D58" s="52"/>
      <c r="E58" s="52"/>
      <c r="F58" s="52"/>
      <c r="G58" s="52"/>
      <c r="H58" s="52"/>
      <c r="I58" s="52"/>
      <c r="J58" s="53"/>
    </row>
    <row r="59" spans="1:11" ht="26.25" customHeight="1" x14ac:dyDescent="0.25">
      <c r="A59" s="18" t="s">
        <v>31</v>
      </c>
      <c r="B59" s="52" t="s">
        <v>64</v>
      </c>
      <c r="C59" s="52"/>
      <c r="D59" s="52"/>
      <c r="E59" s="52"/>
      <c r="F59" s="52"/>
      <c r="G59" s="52"/>
      <c r="H59" s="52"/>
      <c r="I59" s="52"/>
      <c r="J59" s="53"/>
      <c r="K59" s="1"/>
    </row>
    <row r="60" spans="1:11" ht="66.75" customHeight="1" x14ac:dyDescent="0.25">
      <c r="A60" s="18" t="s">
        <v>32</v>
      </c>
      <c r="B60" s="52" t="s">
        <v>158</v>
      </c>
      <c r="C60" s="82"/>
      <c r="D60" s="82"/>
      <c r="E60" s="82"/>
      <c r="F60" s="82"/>
      <c r="G60" s="82"/>
      <c r="H60" s="82"/>
      <c r="I60" s="82"/>
      <c r="J60" s="83"/>
    </row>
    <row r="61" spans="1:11" ht="36" customHeight="1" x14ac:dyDescent="0.25">
      <c r="A61" s="18" t="s">
        <v>33</v>
      </c>
      <c r="B61" s="101" t="s">
        <v>160</v>
      </c>
      <c r="C61" s="52"/>
      <c r="D61" s="52"/>
      <c r="E61" s="52"/>
      <c r="F61" s="52"/>
      <c r="G61" s="52"/>
      <c r="H61" s="52"/>
      <c r="I61" s="52"/>
      <c r="J61" s="53"/>
      <c r="K61" s="6" t="s">
        <v>117</v>
      </c>
    </row>
    <row r="62" spans="1:11" ht="44.25" customHeight="1" x14ac:dyDescent="0.25">
      <c r="A62" s="18" t="s">
        <v>120</v>
      </c>
      <c r="B62" s="52" t="s">
        <v>124</v>
      </c>
      <c r="C62" s="52"/>
      <c r="D62" s="52"/>
      <c r="E62" s="52"/>
      <c r="F62" s="52"/>
      <c r="G62" s="52"/>
      <c r="H62" s="52"/>
      <c r="I62" s="52"/>
      <c r="J62" s="53"/>
    </row>
    <row r="63" spans="1:11" ht="32.25" customHeight="1" x14ac:dyDescent="0.25">
      <c r="A63" s="54" t="s">
        <v>58</v>
      </c>
      <c r="B63" s="55"/>
      <c r="C63" s="55"/>
      <c r="D63" s="55"/>
      <c r="E63" s="55"/>
      <c r="F63" s="55"/>
      <c r="G63" s="55"/>
      <c r="H63" s="55"/>
      <c r="I63" s="55"/>
      <c r="J63" s="56"/>
    </row>
    <row r="64" spans="1:11" ht="23.25" customHeight="1" x14ac:dyDescent="0.25">
      <c r="A64" s="57" t="s">
        <v>59</v>
      </c>
      <c r="B64" s="58"/>
      <c r="C64" s="58"/>
      <c r="D64" s="58"/>
      <c r="E64" s="58"/>
      <c r="F64" s="58"/>
      <c r="G64" s="58"/>
      <c r="H64" s="58"/>
      <c r="I64" s="58"/>
      <c r="J64" s="59"/>
    </row>
    <row r="65" spans="1:11" ht="21.75" customHeight="1" x14ac:dyDescent="0.25">
      <c r="A65" s="18" t="s">
        <v>30</v>
      </c>
      <c r="B65" s="52" t="s">
        <v>125</v>
      </c>
      <c r="C65" s="52"/>
      <c r="D65" s="52"/>
      <c r="E65" s="52"/>
      <c r="F65" s="52"/>
      <c r="G65" s="52"/>
      <c r="H65" s="52"/>
      <c r="I65" s="52"/>
      <c r="J65" s="53"/>
    </row>
    <row r="66" spans="1:11" ht="54.75" customHeight="1" x14ac:dyDescent="0.25">
      <c r="A66" s="18" t="s">
        <v>31</v>
      </c>
      <c r="B66" s="52" t="s">
        <v>126</v>
      </c>
      <c r="C66" s="52"/>
      <c r="D66" s="52"/>
      <c r="E66" s="52"/>
      <c r="F66" s="52"/>
      <c r="G66" s="52"/>
      <c r="H66" s="52"/>
      <c r="I66" s="52"/>
      <c r="J66" s="53"/>
      <c r="K66" s="1"/>
    </row>
    <row r="67" spans="1:11" ht="79.5" customHeight="1" x14ac:dyDescent="0.25">
      <c r="A67" s="18" t="s">
        <v>32</v>
      </c>
      <c r="B67" s="52" t="s">
        <v>127</v>
      </c>
      <c r="C67" s="82"/>
      <c r="D67" s="82"/>
      <c r="E67" s="82"/>
      <c r="F67" s="82"/>
      <c r="G67" s="82"/>
      <c r="H67" s="82"/>
      <c r="I67" s="82"/>
      <c r="J67" s="83"/>
    </row>
    <row r="68" spans="1:11" ht="72" customHeight="1" x14ac:dyDescent="0.25">
      <c r="A68" s="18" t="s">
        <v>33</v>
      </c>
      <c r="B68" s="52" t="s">
        <v>128</v>
      </c>
      <c r="C68" s="52"/>
      <c r="D68" s="52"/>
      <c r="E68" s="52"/>
      <c r="F68" s="52"/>
      <c r="G68" s="52"/>
      <c r="H68" s="52"/>
      <c r="I68" s="52"/>
      <c r="J68" s="53"/>
      <c r="K68" s="6" t="s">
        <v>117</v>
      </c>
    </row>
    <row r="69" spans="1:11" ht="44.25" customHeight="1" x14ac:dyDescent="0.25">
      <c r="A69" s="18" t="s">
        <v>120</v>
      </c>
      <c r="B69" s="52" t="s">
        <v>129</v>
      </c>
      <c r="C69" s="52"/>
      <c r="D69" s="52"/>
      <c r="E69" s="52"/>
      <c r="F69" s="52"/>
      <c r="G69" s="52"/>
      <c r="H69" s="52"/>
      <c r="I69" s="52"/>
      <c r="J69" s="53"/>
    </row>
    <row r="70" spans="1:11" ht="15.75" x14ac:dyDescent="0.25">
      <c r="A70" s="54" t="s">
        <v>34</v>
      </c>
      <c r="B70" s="55"/>
      <c r="C70" s="55"/>
      <c r="D70" s="55"/>
      <c r="E70" s="55"/>
      <c r="F70" s="55"/>
      <c r="G70" s="55"/>
      <c r="H70" s="55"/>
      <c r="I70" s="55"/>
      <c r="J70" s="56"/>
    </row>
    <row r="71" spans="1:11" ht="22.5" customHeight="1" x14ac:dyDescent="0.25">
      <c r="A71" s="75" t="s">
        <v>35</v>
      </c>
      <c r="B71" s="76"/>
      <c r="C71" s="76"/>
      <c r="D71" s="76"/>
      <c r="E71" s="76"/>
      <c r="F71" s="76"/>
      <c r="G71" s="76"/>
      <c r="H71" s="76"/>
      <c r="I71" s="76"/>
      <c r="J71" s="77"/>
    </row>
    <row r="72" spans="1:11" ht="198.75" customHeight="1" x14ac:dyDescent="0.25">
      <c r="A72" s="78" t="s">
        <v>159</v>
      </c>
      <c r="B72" s="79"/>
      <c r="C72" s="79"/>
      <c r="D72" s="79"/>
      <c r="E72" s="79"/>
      <c r="F72" s="79"/>
      <c r="G72" s="79"/>
      <c r="H72" s="79"/>
      <c r="I72" s="79"/>
      <c r="J72" s="80"/>
    </row>
    <row r="73" spans="1:11" ht="34.5" customHeight="1" x14ac:dyDescent="0.25">
      <c r="A73" s="27"/>
      <c r="B73" s="24"/>
      <c r="C73" s="24"/>
      <c r="D73" s="24"/>
      <c r="E73" s="24"/>
      <c r="F73" s="24"/>
      <c r="G73" s="24"/>
      <c r="H73" s="24"/>
      <c r="I73" s="24"/>
      <c r="J73" s="26"/>
    </row>
    <row r="74" spans="1:11" ht="18" customHeight="1" x14ac:dyDescent="0.25">
      <c r="A74" s="54" t="s">
        <v>14</v>
      </c>
      <c r="B74" s="55"/>
      <c r="C74" s="55"/>
      <c r="D74" s="55"/>
      <c r="E74" s="55"/>
      <c r="F74" s="55"/>
      <c r="G74" s="55"/>
      <c r="H74" s="55"/>
      <c r="I74" s="55"/>
      <c r="J74" s="56"/>
      <c r="K74" s="1"/>
    </row>
    <row r="75" spans="1:11" ht="21" customHeight="1" x14ac:dyDescent="0.25">
      <c r="A75" s="4" t="s">
        <v>15</v>
      </c>
      <c r="B75" s="52" t="s">
        <v>99</v>
      </c>
      <c r="C75" s="52"/>
      <c r="D75" s="52"/>
      <c r="E75" s="52"/>
      <c r="F75" s="52"/>
      <c r="G75" s="52"/>
      <c r="H75" s="52"/>
      <c r="I75" s="52"/>
      <c r="J75" s="53"/>
    </row>
    <row r="76" spans="1:11" ht="21.75" customHeight="1" x14ac:dyDescent="0.25">
      <c r="A76" s="8" t="s">
        <v>16</v>
      </c>
      <c r="B76" s="52" t="s">
        <v>65</v>
      </c>
      <c r="C76" s="52"/>
      <c r="D76" s="52"/>
      <c r="E76" s="52"/>
      <c r="F76" s="52"/>
      <c r="G76" s="52"/>
      <c r="H76" s="52"/>
      <c r="I76" s="52"/>
      <c r="J76" s="53"/>
      <c r="K76" s="1"/>
    </row>
    <row r="77" spans="1:11" ht="36" customHeight="1" x14ac:dyDescent="0.25">
      <c r="A77" s="8" t="s">
        <v>17</v>
      </c>
      <c r="B77" s="52" t="s">
        <v>112</v>
      </c>
      <c r="C77" s="52"/>
      <c r="D77" s="52"/>
      <c r="E77" s="52"/>
      <c r="F77" s="52"/>
      <c r="G77" s="52"/>
      <c r="H77" s="52"/>
      <c r="I77" s="52"/>
      <c r="J77" s="53"/>
    </row>
    <row r="78" spans="1:11" x14ac:dyDescent="0.25">
      <c r="A78" s="8" t="s">
        <v>38</v>
      </c>
      <c r="B78" s="52" t="s">
        <v>106</v>
      </c>
      <c r="C78" s="52"/>
      <c r="D78" s="52"/>
      <c r="E78" s="52"/>
      <c r="F78" s="52"/>
      <c r="G78" s="52"/>
      <c r="H78" s="52"/>
      <c r="I78" s="52"/>
      <c r="J78" s="53"/>
    </row>
    <row r="79" spans="1:11" ht="15.75" x14ac:dyDescent="0.25">
      <c r="A79" s="54" t="s">
        <v>18</v>
      </c>
      <c r="B79" s="55"/>
      <c r="C79" s="55"/>
      <c r="D79" s="55"/>
      <c r="E79" s="55"/>
      <c r="F79" s="55"/>
      <c r="G79" s="55"/>
      <c r="H79" s="55"/>
      <c r="I79" s="55"/>
      <c r="J79" s="56"/>
      <c r="K79" s="1"/>
    </row>
    <row r="80" spans="1:11" ht="15.75" x14ac:dyDescent="0.25">
      <c r="A80" s="57" t="s">
        <v>19</v>
      </c>
      <c r="B80" s="58"/>
      <c r="C80" s="58"/>
      <c r="D80" s="58"/>
      <c r="E80" s="58"/>
      <c r="F80" s="58"/>
      <c r="G80" s="58"/>
      <c r="H80" s="58"/>
      <c r="I80" s="58"/>
      <c r="J80" s="59"/>
    </row>
    <row r="81" spans="1:11" x14ac:dyDescent="0.25">
      <c r="A81" s="60" t="s">
        <v>20</v>
      </c>
      <c r="B81" s="61"/>
      <c r="C81" s="62" t="s">
        <v>21</v>
      </c>
      <c r="D81" s="63"/>
      <c r="E81" s="63"/>
      <c r="F81" s="63" t="s">
        <v>22</v>
      </c>
      <c r="G81" s="63"/>
      <c r="H81" s="61"/>
      <c r="I81" s="62" t="s">
        <v>23</v>
      </c>
      <c r="J81" s="64"/>
    </row>
    <row r="82" spans="1:11" x14ac:dyDescent="0.25">
      <c r="A82" s="65">
        <v>17225474831</v>
      </c>
      <c r="B82" s="66"/>
      <c r="C82" s="67">
        <v>17291458194.549999</v>
      </c>
      <c r="D82" s="68"/>
      <c r="E82" s="69"/>
      <c r="F82" s="67">
        <f>+H86+H87+H88+H89</f>
        <v>29130633.010000002</v>
      </c>
      <c r="G82" s="68"/>
      <c r="H82" s="69"/>
      <c r="I82" s="70">
        <f>IF(F82&gt;0,F82/C82,0)</f>
        <v>1.6846834247432948E-3</v>
      </c>
      <c r="J82" s="71"/>
    </row>
    <row r="83" spans="1:11" ht="15.75" x14ac:dyDescent="0.25">
      <c r="A83" s="57" t="s">
        <v>24</v>
      </c>
      <c r="B83" s="58"/>
      <c r="C83" s="58"/>
      <c r="D83" s="58"/>
      <c r="E83" s="58"/>
      <c r="F83" s="58"/>
      <c r="G83" s="58"/>
      <c r="H83" s="58"/>
      <c r="I83" s="58"/>
      <c r="J83" s="59"/>
    </row>
    <row r="84" spans="1:11" x14ac:dyDescent="0.25">
      <c r="A84" s="5"/>
      <c r="B84"/>
      <c r="C84" s="72" t="s">
        <v>50</v>
      </c>
      <c r="D84" s="73"/>
      <c r="E84" s="72" t="s">
        <v>48</v>
      </c>
      <c r="F84" s="73"/>
      <c r="G84" s="72" t="s">
        <v>49</v>
      </c>
      <c r="H84" s="72"/>
      <c r="I84" s="72" t="s">
        <v>25</v>
      </c>
      <c r="J84" s="74"/>
    </row>
    <row r="85" spans="1:11" ht="74.25" customHeight="1" x14ac:dyDescent="0.25">
      <c r="A85" s="9" t="s">
        <v>26</v>
      </c>
      <c r="B85" s="10" t="s">
        <v>27</v>
      </c>
      <c r="C85" s="10" t="s">
        <v>39</v>
      </c>
      <c r="D85" s="10" t="s">
        <v>40</v>
      </c>
      <c r="E85" s="10" t="s">
        <v>42</v>
      </c>
      <c r="F85" s="10" t="s">
        <v>43</v>
      </c>
      <c r="G85" s="10" t="s">
        <v>44</v>
      </c>
      <c r="H85" s="10" t="s">
        <v>45</v>
      </c>
      <c r="I85" s="10" t="s">
        <v>46</v>
      </c>
      <c r="J85" s="11" t="s">
        <v>47</v>
      </c>
      <c r="K85" s="1"/>
    </row>
    <row r="86" spans="1:11" ht="57.75" customHeight="1" x14ac:dyDescent="0.25">
      <c r="A86" s="28" t="s">
        <v>66</v>
      </c>
      <c r="B86" s="37" t="s">
        <v>67</v>
      </c>
      <c r="C86" s="31">
        <v>90500</v>
      </c>
      <c r="D86" s="31">
        <v>234578000</v>
      </c>
      <c r="E86" s="31">
        <v>36200</v>
      </c>
      <c r="F86" s="31">
        <v>70373400</v>
      </c>
      <c r="G86" s="32">
        <v>119608</v>
      </c>
      <c r="H86" s="31">
        <v>27000741.41</v>
      </c>
      <c r="I86" s="14">
        <f t="shared" ref="I86:I89" si="1">IF(G86&gt;0,G86/E86,0)</f>
        <v>3.3040883977900553</v>
      </c>
      <c r="J86" s="15">
        <f t="shared" ref="J86:J89" si="2">IF(H86&gt;0,H86/F86,0)</f>
        <v>0.38367822799523682</v>
      </c>
      <c r="K86" s="1"/>
    </row>
    <row r="87" spans="1:11" ht="66" customHeight="1" x14ac:dyDescent="0.25">
      <c r="A87" s="28" t="s">
        <v>68</v>
      </c>
      <c r="B87" s="38" t="s">
        <v>69</v>
      </c>
      <c r="C87" s="33">
        <v>150</v>
      </c>
      <c r="D87" s="33">
        <v>42190000</v>
      </c>
      <c r="E87" s="33">
        <v>50</v>
      </c>
      <c r="F87" s="33">
        <v>12657000</v>
      </c>
      <c r="G87" s="34">
        <v>87</v>
      </c>
      <c r="H87" s="33">
        <v>1180329.6000000001</v>
      </c>
      <c r="I87" s="14">
        <f t="shared" si="1"/>
        <v>1.74</v>
      </c>
      <c r="J87" s="15">
        <f t="shared" si="2"/>
        <v>9.3255084143161901E-2</v>
      </c>
      <c r="K87" s="1"/>
    </row>
    <row r="88" spans="1:11" ht="48.75" customHeight="1" x14ac:dyDescent="0.25">
      <c r="A88" s="28" t="s">
        <v>70</v>
      </c>
      <c r="B88" s="37" t="s">
        <v>71</v>
      </c>
      <c r="C88" s="33">
        <v>1878</v>
      </c>
      <c r="D88" s="33">
        <v>8480000</v>
      </c>
      <c r="E88" s="33">
        <v>550</v>
      </c>
      <c r="F88" s="33">
        <v>2544000</v>
      </c>
      <c r="G88" s="34">
        <v>2959</v>
      </c>
      <c r="H88" s="33">
        <v>949562</v>
      </c>
      <c r="I88" s="14">
        <f t="shared" si="1"/>
        <v>5.38</v>
      </c>
      <c r="J88" s="15">
        <f t="shared" si="2"/>
        <v>0.37325550314465411</v>
      </c>
      <c r="K88" s="1"/>
    </row>
    <row r="89" spans="1:11" ht="31.5" x14ac:dyDescent="0.25">
      <c r="A89" s="28" t="s">
        <v>72</v>
      </c>
      <c r="B89" s="38" t="s">
        <v>73</v>
      </c>
      <c r="C89" s="33">
        <v>16000</v>
      </c>
      <c r="D89" s="33">
        <v>150000000</v>
      </c>
      <c r="E89" s="33">
        <v>4000</v>
      </c>
      <c r="F89" s="33">
        <v>45000000</v>
      </c>
      <c r="G89" s="34">
        <v>0</v>
      </c>
      <c r="H89" s="33">
        <v>0</v>
      </c>
      <c r="I89" s="14">
        <f t="shared" si="1"/>
        <v>0</v>
      </c>
      <c r="J89" s="15">
        <f t="shared" si="2"/>
        <v>0</v>
      </c>
    </row>
    <row r="90" spans="1:11" ht="28.5" customHeight="1" x14ac:dyDescent="0.25">
      <c r="A90" s="54" t="s">
        <v>28</v>
      </c>
      <c r="B90" s="55"/>
      <c r="C90" s="55"/>
      <c r="D90" s="55"/>
      <c r="E90" s="55"/>
      <c r="F90" s="55"/>
      <c r="G90" s="55"/>
      <c r="H90" s="55"/>
      <c r="I90" s="55"/>
      <c r="J90" s="56"/>
    </row>
    <row r="91" spans="1:11" ht="25.5" customHeight="1" x14ac:dyDescent="0.25">
      <c r="A91" s="57" t="s">
        <v>29</v>
      </c>
      <c r="B91" s="58"/>
      <c r="C91" s="58"/>
      <c r="D91" s="58"/>
      <c r="E91" s="58"/>
      <c r="F91" s="58"/>
      <c r="G91" s="58"/>
      <c r="H91" s="58"/>
      <c r="I91" s="58"/>
      <c r="J91" s="59"/>
    </row>
    <row r="92" spans="1:11" ht="30" customHeight="1" x14ac:dyDescent="0.25">
      <c r="A92" s="18" t="s">
        <v>30</v>
      </c>
      <c r="B92" s="52" t="s">
        <v>78</v>
      </c>
      <c r="C92" s="52"/>
      <c r="D92" s="52"/>
      <c r="E92" s="52"/>
      <c r="F92" s="52"/>
      <c r="G92" s="52"/>
      <c r="H92" s="52"/>
      <c r="I92" s="52"/>
      <c r="J92" s="53"/>
    </row>
    <row r="93" spans="1:11" ht="42" customHeight="1" x14ac:dyDescent="0.25">
      <c r="A93" s="18" t="s">
        <v>31</v>
      </c>
      <c r="B93" s="52" t="s">
        <v>79</v>
      </c>
      <c r="C93" s="52"/>
      <c r="D93" s="52"/>
      <c r="E93" s="52"/>
      <c r="F93" s="52"/>
      <c r="G93" s="52"/>
      <c r="H93" s="52"/>
      <c r="I93" s="52"/>
      <c r="J93" s="53"/>
      <c r="K93" s="1"/>
    </row>
    <row r="94" spans="1:11" ht="76.5" customHeight="1" x14ac:dyDescent="0.25">
      <c r="A94" s="18" t="s">
        <v>32</v>
      </c>
      <c r="B94" s="52" t="s">
        <v>130</v>
      </c>
      <c r="C94" s="52"/>
      <c r="D94" s="52"/>
      <c r="E94" s="52"/>
      <c r="F94" s="52"/>
      <c r="G94" s="52"/>
      <c r="H94" s="52"/>
      <c r="I94" s="52"/>
      <c r="J94" s="53"/>
    </row>
    <row r="95" spans="1:11" ht="88.5" customHeight="1" x14ac:dyDescent="0.25">
      <c r="A95" s="18" t="s">
        <v>33</v>
      </c>
      <c r="B95" s="52" t="s">
        <v>131</v>
      </c>
      <c r="C95" s="52"/>
      <c r="D95" s="52"/>
      <c r="E95" s="52"/>
      <c r="F95" s="52"/>
      <c r="G95" s="52"/>
      <c r="H95" s="52"/>
      <c r="I95" s="52"/>
      <c r="J95" s="53"/>
    </row>
    <row r="96" spans="1:11" ht="49.5" customHeight="1" x14ac:dyDescent="0.25">
      <c r="A96" s="18" t="s">
        <v>120</v>
      </c>
      <c r="B96" s="52" t="s">
        <v>132</v>
      </c>
      <c r="C96" s="52"/>
      <c r="D96" s="52"/>
      <c r="E96" s="52"/>
      <c r="F96" s="52"/>
      <c r="G96" s="52"/>
      <c r="H96" s="52"/>
      <c r="I96" s="52"/>
      <c r="J96" s="53"/>
    </row>
    <row r="97" spans="1:11" ht="28.5" customHeight="1" x14ac:dyDescent="0.25">
      <c r="A97" s="54" t="s">
        <v>58</v>
      </c>
      <c r="B97" s="55"/>
      <c r="C97" s="55"/>
      <c r="D97" s="55"/>
      <c r="E97" s="55"/>
      <c r="F97" s="55"/>
      <c r="G97" s="55"/>
      <c r="H97" s="55"/>
      <c r="I97" s="55"/>
      <c r="J97" s="56"/>
    </row>
    <row r="98" spans="1:11" ht="21" customHeight="1" x14ac:dyDescent="0.25">
      <c r="A98" s="57" t="s">
        <v>80</v>
      </c>
      <c r="B98" s="58"/>
      <c r="C98" s="58"/>
      <c r="D98" s="58"/>
      <c r="E98" s="58"/>
      <c r="F98" s="58"/>
      <c r="G98" s="58"/>
      <c r="H98" s="58"/>
      <c r="I98" s="58"/>
      <c r="J98" s="59"/>
    </row>
    <row r="99" spans="1:11" ht="34.5" customHeight="1" x14ac:dyDescent="0.25">
      <c r="A99" s="18" t="s">
        <v>30</v>
      </c>
      <c r="B99" s="52" t="s">
        <v>81</v>
      </c>
      <c r="C99" s="52"/>
      <c r="D99" s="52"/>
      <c r="E99" s="52"/>
      <c r="F99" s="52"/>
      <c r="G99" s="52"/>
      <c r="H99" s="52"/>
      <c r="I99" s="52"/>
      <c r="J99" s="53"/>
    </row>
    <row r="100" spans="1:11" ht="36.75" customHeight="1" x14ac:dyDescent="0.25">
      <c r="A100" s="18" t="s">
        <v>31</v>
      </c>
      <c r="B100" s="52" t="s">
        <v>82</v>
      </c>
      <c r="C100" s="52"/>
      <c r="D100" s="52"/>
      <c r="E100" s="52"/>
      <c r="F100" s="52"/>
      <c r="G100" s="52"/>
      <c r="H100" s="52"/>
      <c r="I100" s="52"/>
      <c r="J100" s="53"/>
      <c r="K100" s="1"/>
    </row>
    <row r="101" spans="1:11" ht="87" customHeight="1" x14ac:dyDescent="0.25">
      <c r="A101" s="18" t="s">
        <v>32</v>
      </c>
      <c r="B101" s="52" t="s">
        <v>133</v>
      </c>
      <c r="C101" s="52"/>
      <c r="D101" s="52"/>
      <c r="E101" s="52"/>
      <c r="F101" s="52"/>
      <c r="G101" s="52"/>
      <c r="H101" s="52"/>
      <c r="I101" s="52"/>
      <c r="J101" s="53"/>
    </row>
    <row r="102" spans="1:11" ht="107.25" customHeight="1" x14ac:dyDescent="0.25">
      <c r="A102" s="18" t="s">
        <v>33</v>
      </c>
      <c r="B102" s="52" t="s">
        <v>134</v>
      </c>
      <c r="C102" s="52"/>
      <c r="D102" s="52"/>
      <c r="E102" s="52"/>
      <c r="F102" s="52"/>
      <c r="G102" s="52"/>
      <c r="H102" s="52"/>
      <c r="I102" s="52"/>
      <c r="J102" s="53"/>
    </row>
    <row r="103" spans="1:11" ht="50.25" customHeight="1" x14ac:dyDescent="0.25">
      <c r="A103" s="18" t="s">
        <v>120</v>
      </c>
      <c r="B103" s="52" t="s">
        <v>135</v>
      </c>
      <c r="C103" s="52"/>
      <c r="D103" s="52"/>
      <c r="E103" s="52"/>
      <c r="F103" s="52"/>
      <c r="G103" s="52"/>
      <c r="H103" s="52"/>
      <c r="I103" s="52"/>
      <c r="J103" s="53"/>
    </row>
    <row r="104" spans="1:11" ht="21" customHeight="1" x14ac:dyDescent="0.25">
      <c r="A104" s="54" t="s">
        <v>58</v>
      </c>
      <c r="B104" s="55"/>
      <c r="C104" s="55"/>
      <c r="D104" s="55"/>
      <c r="E104" s="55"/>
      <c r="F104" s="55"/>
      <c r="G104" s="55"/>
      <c r="H104" s="55"/>
      <c r="I104" s="55"/>
      <c r="J104" s="56"/>
    </row>
    <row r="105" spans="1:11" ht="18.75" customHeight="1" x14ac:dyDescent="0.25">
      <c r="A105" s="57" t="s">
        <v>80</v>
      </c>
      <c r="B105" s="58"/>
      <c r="C105" s="58"/>
      <c r="D105" s="58"/>
      <c r="E105" s="58"/>
      <c r="F105" s="58"/>
      <c r="G105" s="58"/>
      <c r="H105" s="58"/>
      <c r="I105" s="58"/>
      <c r="J105" s="59"/>
    </row>
    <row r="106" spans="1:11" ht="22.5" customHeight="1" x14ac:dyDescent="0.25">
      <c r="A106" s="18" t="s">
        <v>30</v>
      </c>
      <c r="B106" s="52" t="s">
        <v>83</v>
      </c>
      <c r="C106" s="52"/>
      <c r="D106" s="52"/>
      <c r="E106" s="52"/>
      <c r="F106" s="52"/>
      <c r="G106" s="52"/>
      <c r="H106" s="52"/>
      <c r="I106" s="52"/>
      <c r="J106" s="53"/>
    </row>
    <row r="107" spans="1:11" ht="27.75" customHeight="1" x14ac:dyDescent="0.25">
      <c r="A107" s="18" t="s">
        <v>31</v>
      </c>
      <c r="B107" s="52" t="s">
        <v>84</v>
      </c>
      <c r="C107" s="52"/>
      <c r="D107" s="52"/>
      <c r="E107" s="52"/>
      <c r="F107" s="52"/>
      <c r="G107" s="52"/>
      <c r="H107" s="52"/>
      <c r="I107" s="52"/>
      <c r="J107" s="53"/>
      <c r="K107" s="1"/>
    </row>
    <row r="108" spans="1:11" ht="78" customHeight="1" x14ac:dyDescent="0.25">
      <c r="A108" s="18" t="s">
        <v>32</v>
      </c>
      <c r="B108" s="52" t="s">
        <v>136</v>
      </c>
      <c r="C108" s="52"/>
      <c r="D108" s="52"/>
      <c r="E108" s="52"/>
      <c r="F108" s="52"/>
      <c r="G108" s="52"/>
      <c r="H108" s="52"/>
      <c r="I108" s="52"/>
      <c r="J108" s="53"/>
    </row>
    <row r="109" spans="1:11" ht="148.5" customHeight="1" x14ac:dyDescent="0.25">
      <c r="A109" s="18" t="s">
        <v>33</v>
      </c>
      <c r="B109" s="52" t="s">
        <v>137</v>
      </c>
      <c r="C109" s="52"/>
      <c r="D109" s="52"/>
      <c r="E109" s="52"/>
      <c r="F109" s="52"/>
      <c r="G109" s="52"/>
      <c r="H109" s="52"/>
      <c r="I109" s="52"/>
      <c r="J109" s="53"/>
    </row>
    <row r="110" spans="1:11" ht="53.25" customHeight="1" x14ac:dyDescent="0.25">
      <c r="A110" s="18" t="s">
        <v>120</v>
      </c>
      <c r="B110" s="52" t="s">
        <v>138</v>
      </c>
      <c r="C110" s="52"/>
      <c r="D110" s="52"/>
      <c r="E110" s="52"/>
      <c r="F110" s="52"/>
      <c r="G110" s="52"/>
      <c r="H110" s="52"/>
      <c r="I110" s="52"/>
      <c r="J110" s="53"/>
    </row>
    <row r="111" spans="1:11" ht="28.5" customHeight="1" x14ac:dyDescent="0.25">
      <c r="A111" s="54" t="s">
        <v>58</v>
      </c>
      <c r="B111" s="55"/>
      <c r="C111" s="55"/>
      <c r="D111" s="55"/>
      <c r="E111" s="55"/>
      <c r="F111" s="55"/>
      <c r="G111" s="55"/>
      <c r="H111" s="55"/>
      <c r="I111" s="55"/>
      <c r="J111" s="56"/>
    </row>
    <row r="112" spans="1:11" ht="18" customHeight="1" x14ac:dyDescent="0.25">
      <c r="A112" s="57" t="s">
        <v>80</v>
      </c>
      <c r="B112" s="58"/>
      <c r="C112" s="58"/>
      <c r="D112" s="58"/>
      <c r="E112" s="58"/>
      <c r="F112" s="58"/>
      <c r="G112" s="58"/>
      <c r="H112" s="58"/>
      <c r="I112" s="58"/>
      <c r="J112" s="59"/>
    </row>
    <row r="113" spans="1:11" ht="30.75" customHeight="1" x14ac:dyDescent="0.25">
      <c r="A113" s="18" t="s">
        <v>30</v>
      </c>
      <c r="B113" s="52" t="s">
        <v>85</v>
      </c>
      <c r="C113" s="52"/>
      <c r="D113" s="52"/>
      <c r="E113" s="52"/>
      <c r="F113" s="52"/>
      <c r="G113" s="52"/>
      <c r="H113" s="52"/>
      <c r="I113" s="52"/>
      <c r="J113" s="53"/>
    </row>
    <row r="114" spans="1:11" ht="63.75" customHeight="1" x14ac:dyDescent="0.25">
      <c r="A114" s="18" t="s">
        <v>31</v>
      </c>
      <c r="B114" s="52" t="s">
        <v>139</v>
      </c>
      <c r="C114" s="52"/>
      <c r="D114" s="52"/>
      <c r="E114" s="52"/>
      <c r="F114" s="52"/>
      <c r="G114" s="52"/>
      <c r="H114" s="52"/>
      <c r="I114" s="52"/>
      <c r="J114" s="53"/>
      <c r="K114" s="1"/>
    </row>
    <row r="115" spans="1:11" ht="180.75" customHeight="1" x14ac:dyDescent="0.25">
      <c r="A115" s="18" t="s">
        <v>32</v>
      </c>
      <c r="B115" s="52" t="s">
        <v>140</v>
      </c>
      <c r="C115" s="52"/>
      <c r="D115" s="52"/>
      <c r="E115" s="52"/>
      <c r="F115" s="52"/>
      <c r="G115" s="52"/>
      <c r="H115" s="52"/>
      <c r="I115" s="52"/>
      <c r="J115" s="53"/>
    </row>
    <row r="116" spans="1:11" ht="43.5" customHeight="1" x14ac:dyDescent="0.25">
      <c r="A116" s="18" t="s">
        <v>33</v>
      </c>
      <c r="B116" s="52" t="s">
        <v>141</v>
      </c>
      <c r="C116" s="52"/>
      <c r="D116" s="52"/>
      <c r="E116" s="52"/>
      <c r="F116" s="52"/>
      <c r="G116" s="52"/>
      <c r="H116" s="52"/>
      <c r="I116" s="52"/>
      <c r="J116" s="53"/>
    </row>
    <row r="117" spans="1:11" ht="30" customHeight="1" x14ac:dyDescent="0.25">
      <c r="A117" s="18" t="s">
        <v>120</v>
      </c>
      <c r="B117" s="52" t="s">
        <v>142</v>
      </c>
      <c r="C117" s="52"/>
      <c r="D117" s="52"/>
      <c r="E117" s="52"/>
      <c r="F117" s="52"/>
      <c r="G117" s="52"/>
      <c r="H117" s="52"/>
      <c r="I117" s="52"/>
      <c r="J117" s="53"/>
    </row>
    <row r="118" spans="1:11" ht="27.75" customHeight="1" x14ac:dyDescent="0.25">
      <c r="A118" s="54" t="s">
        <v>34</v>
      </c>
      <c r="B118" s="55"/>
      <c r="C118" s="55"/>
      <c r="D118" s="55"/>
      <c r="E118" s="55"/>
      <c r="F118" s="55"/>
      <c r="G118" s="55"/>
      <c r="H118" s="55"/>
      <c r="I118" s="55"/>
      <c r="J118" s="56"/>
    </row>
    <row r="119" spans="1:11" ht="28.5" customHeight="1" x14ac:dyDescent="0.25">
      <c r="A119" s="75" t="s">
        <v>35</v>
      </c>
      <c r="B119" s="76"/>
      <c r="C119" s="76"/>
      <c r="D119" s="76"/>
      <c r="E119" s="76"/>
      <c r="F119" s="76"/>
      <c r="G119" s="76"/>
      <c r="H119" s="76"/>
      <c r="I119" s="76"/>
      <c r="J119" s="77"/>
    </row>
    <row r="120" spans="1:11" ht="170.25" customHeight="1" x14ac:dyDescent="0.25">
      <c r="A120" s="78" t="s">
        <v>143</v>
      </c>
      <c r="B120" s="79"/>
      <c r="C120" s="79"/>
      <c r="D120" s="79"/>
      <c r="E120" s="79"/>
      <c r="F120" s="79"/>
      <c r="G120" s="79"/>
      <c r="H120" s="79"/>
      <c r="I120" s="79"/>
      <c r="J120" s="80"/>
    </row>
    <row r="121" spans="1:11" ht="34.5" customHeight="1" x14ac:dyDescent="0.25">
      <c r="A121" s="18"/>
      <c r="B121" s="29"/>
      <c r="C121" s="29"/>
      <c r="D121" s="29"/>
      <c r="E121" s="29"/>
      <c r="F121" s="29"/>
      <c r="G121" s="29"/>
      <c r="H121" s="29"/>
      <c r="I121" s="29"/>
      <c r="J121" s="30"/>
    </row>
    <row r="122" spans="1:11" ht="24.75" customHeight="1" x14ac:dyDescent="0.25">
      <c r="A122" s="54" t="s">
        <v>14</v>
      </c>
      <c r="B122" s="55"/>
      <c r="C122" s="55"/>
      <c r="D122" s="55"/>
      <c r="E122" s="55"/>
      <c r="F122" s="55"/>
      <c r="G122" s="55"/>
      <c r="H122" s="55"/>
      <c r="I122" s="55"/>
      <c r="J122" s="56"/>
      <c r="K122" s="1"/>
    </row>
    <row r="123" spans="1:11" ht="30" customHeight="1" x14ac:dyDescent="0.25">
      <c r="A123" s="4" t="s">
        <v>15</v>
      </c>
      <c r="B123" s="52" t="s">
        <v>96</v>
      </c>
      <c r="C123" s="52"/>
      <c r="D123" s="52"/>
      <c r="E123" s="52"/>
      <c r="F123" s="52"/>
      <c r="G123" s="52"/>
      <c r="H123" s="52"/>
      <c r="I123" s="52"/>
      <c r="J123" s="53"/>
    </row>
    <row r="124" spans="1:11" ht="30.75" customHeight="1" x14ac:dyDescent="0.25">
      <c r="A124" s="8" t="s">
        <v>16</v>
      </c>
      <c r="B124" s="52" t="s">
        <v>97</v>
      </c>
      <c r="C124" s="52"/>
      <c r="D124" s="52"/>
      <c r="E124" s="52"/>
      <c r="F124" s="52"/>
      <c r="G124" s="52"/>
      <c r="H124" s="52"/>
      <c r="I124" s="52"/>
      <c r="J124" s="53"/>
      <c r="K124" s="1"/>
    </row>
    <row r="125" spans="1:11" ht="34.5" customHeight="1" x14ac:dyDescent="0.25">
      <c r="A125" s="8" t="s">
        <v>17</v>
      </c>
      <c r="B125" s="52" t="s">
        <v>98</v>
      </c>
      <c r="C125" s="52"/>
      <c r="D125" s="52"/>
      <c r="E125" s="52"/>
      <c r="F125" s="52"/>
      <c r="G125" s="52"/>
      <c r="H125" s="52"/>
      <c r="I125" s="52"/>
      <c r="J125" s="53"/>
    </row>
    <row r="126" spans="1:11" x14ac:dyDescent="0.25">
      <c r="A126" s="8" t="s">
        <v>38</v>
      </c>
      <c r="B126" s="52" t="s">
        <v>107</v>
      </c>
      <c r="C126" s="52"/>
      <c r="D126" s="52"/>
      <c r="E126" s="52"/>
      <c r="F126" s="52"/>
      <c r="G126" s="52"/>
      <c r="H126" s="52"/>
      <c r="I126" s="52"/>
      <c r="J126" s="53"/>
    </row>
    <row r="127" spans="1:11" ht="15.75" x14ac:dyDescent="0.25">
      <c r="A127" s="54" t="s">
        <v>18</v>
      </c>
      <c r="B127" s="55"/>
      <c r="C127" s="55"/>
      <c r="D127" s="55"/>
      <c r="E127" s="55"/>
      <c r="F127" s="55"/>
      <c r="G127" s="55"/>
      <c r="H127" s="55"/>
      <c r="I127" s="55"/>
      <c r="J127" s="56"/>
      <c r="K127" s="1"/>
    </row>
    <row r="128" spans="1:11" ht="15.75" x14ac:dyDescent="0.25">
      <c r="A128" s="57" t="s">
        <v>19</v>
      </c>
      <c r="B128" s="58"/>
      <c r="C128" s="58"/>
      <c r="D128" s="58"/>
      <c r="E128" s="58"/>
      <c r="F128" s="58"/>
      <c r="G128" s="58"/>
      <c r="H128" s="58"/>
      <c r="I128" s="58"/>
      <c r="J128" s="59"/>
    </row>
    <row r="129" spans="1:11" x14ac:dyDescent="0.25">
      <c r="A129" s="60" t="s">
        <v>20</v>
      </c>
      <c r="B129" s="61"/>
      <c r="C129" s="62" t="s">
        <v>21</v>
      </c>
      <c r="D129" s="63"/>
      <c r="E129" s="63"/>
      <c r="F129" s="63" t="s">
        <v>22</v>
      </c>
      <c r="G129" s="63"/>
      <c r="H129" s="61"/>
      <c r="I129" s="62" t="s">
        <v>23</v>
      </c>
      <c r="J129" s="64"/>
    </row>
    <row r="130" spans="1:11" x14ac:dyDescent="0.25">
      <c r="A130" s="65">
        <v>17225474831</v>
      </c>
      <c r="B130" s="66"/>
      <c r="C130" s="67">
        <v>17291458194.549999</v>
      </c>
      <c r="D130" s="68"/>
      <c r="E130" s="69"/>
      <c r="F130" s="67">
        <f>+H134+H135</f>
        <v>1477812.8</v>
      </c>
      <c r="G130" s="68"/>
      <c r="H130" s="69"/>
      <c r="I130" s="70">
        <f>IF(F130&gt;0,F130/C130,0)</f>
        <v>8.5464903154656091E-5</v>
      </c>
      <c r="J130" s="71"/>
    </row>
    <row r="131" spans="1:11" ht="15.75" x14ac:dyDescent="0.25">
      <c r="A131" s="57" t="s">
        <v>24</v>
      </c>
      <c r="B131" s="58"/>
      <c r="C131" s="58"/>
      <c r="D131" s="58"/>
      <c r="E131" s="58"/>
      <c r="F131" s="58"/>
      <c r="G131" s="58"/>
      <c r="H131" s="58"/>
      <c r="I131" s="58"/>
      <c r="J131" s="59"/>
    </row>
    <row r="132" spans="1:11" x14ac:dyDescent="0.25">
      <c r="A132" s="5"/>
      <c r="B132"/>
      <c r="C132" s="72" t="s">
        <v>50</v>
      </c>
      <c r="D132" s="73"/>
      <c r="E132" s="72" t="s">
        <v>48</v>
      </c>
      <c r="F132" s="73"/>
      <c r="G132" s="72" t="s">
        <v>49</v>
      </c>
      <c r="H132" s="72"/>
      <c r="I132" s="72" t="s">
        <v>25</v>
      </c>
      <c r="J132" s="74"/>
    </row>
    <row r="133" spans="1:11" ht="107.25" customHeight="1" x14ac:dyDescent="0.25">
      <c r="A133" s="9" t="s">
        <v>26</v>
      </c>
      <c r="B133" s="10" t="s">
        <v>27</v>
      </c>
      <c r="C133" s="10" t="s">
        <v>39</v>
      </c>
      <c r="D133" s="10" t="s">
        <v>40</v>
      </c>
      <c r="E133" s="10" t="s">
        <v>42</v>
      </c>
      <c r="F133" s="10" t="s">
        <v>43</v>
      </c>
      <c r="G133" s="10" t="s">
        <v>44</v>
      </c>
      <c r="H133" s="10" t="s">
        <v>45</v>
      </c>
      <c r="I133" s="10" t="s">
        <v>46</v>
      </c>
      <c r="J133" s="11" t="s">
        <v>47</v>
      </c>
      <c r="K133" s="1"/>
    </row>
    <row r="134" spans="1:11" ht="102" customHeight="1" x14ac:dyDescent="0.25">
      <c r="A134" s="28" t="s">
        <v>74</v>
      </c>
      <c r="B134" s="37" t="s">
        <v>75</v>
      </c>
      <c r="C134" s="31">
        <v>3631</v>
      </c>
      <c r="D134" s="31">
        <v>22660000</v>
      </c>
      <c r="E134" s="31">
        <v>1452</v>
      </c>
      <c r="F134" s="31">
        <v>6798000</v>
      </c>
      <c r="G134" s="32">
        <v>292</v>
      </c>
      <c r="H134" s="31">
        <v>833165.76</v>
      </c>
      <c r="I134" s="14">
        <f>IF(G134&gt;0,G134/E134,0)</f>
        <v>0.20110192837465565</v>
      </c>
      <c r="J134" s="15">
        <f>IF(H134&gt;0,H134/D134,0)</f>
        <v>3.6768127096204764E-2</v>
      </c>
      <c r="K134" s="1"/>
    </row>
    <row r="135" spans="1:11" ht="82.5" customHeight="1" x14ac:dyDescent="0.25">
      <c r="A135" s="28" t="s">
        <v>76</v>
      </c>
      <c r="B135" s="38" t="s">
        <v>77</v>
      </c>
      <c r="C135" s="33">
        <v>53891</v>
      </c>
      <c r="D135" s="33">
        <v>39540911</v>
      </c>
      <c r="E135" s="33">
        <v>18000</v>
      </c>
      <c r="F135" s="33">
        <v>11862273</v>
      </c>
      <c r="G135" s="34">
        <v>10490</v>
      </c>
      <c r="H135" s="33">
        <v>644647.04</v>
      </c>
      <c r="I135" s="14">
        <f>IF(G135&gt;0,G135/E135,0)</f>
        <v>0.58277777777777773</v>
      </c>
      <c r="J135" s="15">
        <f>IF(H135&gt;0,H135/D135,0)</f>
        <v>1.6303292556916558E-2</v>
      </c>
    </row>
    <row r="136" spans="1:11" ht="28.5" customHeight="1" x14ac:dyDescent="0.25">
      <c r="A136" s="54" t="s">
        <v>58</v>
      </c>
      <c r="B136" s="55"/>
      <c r="C136" s="55"/>
      <c r="D136" s="55"/>
      <c r="E136" s="55"/>
      <c r="F136" s="55"/>
      <c r="G136" s="55"/>
      <c r="H136" s="55"/>
      <c r="I136" s="55"/>
      <c r="J136" s="56"/>
    </row>
    <row r="137" spans="1:11" ht="23.25" customHeight="1" x14ac:dyDescent="0.25">
      <c r="A137" s="57" t="s">
        <v>80</v>
      </c>
      <c r="B137" s="58"/>
      <c r="C137" s="58"/>
      <c r="D137" s="58"/>
      <c r="E137" s="58"/>
      <c r="F137" s="58"/>
      <c r="G137" s="58"/>
      <c r="H137" s="58"/>
      <c r="I137" s="58"/>
      <c r="J137" s="59"/>
    </row>
    <row r="138" spans="1:11" ht="25.5" customHeight="1" x14ac:dyDescent="0.25">
      <c r="A138" s="18" t="s">
        <v>30</v>
      </c>
      <c r="B138" s="52" t="s">
        <v>86</v>
      </c>
      <c r="C138" s="52"/>
      <c r="D138" s="52"/>
      <c r="E138" s="52"/>
      <c r="F138" s="52"/>
      <c r="G138" s="52"/>
      <c r="H138" s="52"/>
      <c r="I138" s="52"/>
      <c r="J138" s="53"/>
    </row>
    <row r="139" spans="1:11" ht="44.25" customHeight="1" x14ac:dyDescent="0.25">
      <c r="A139" s="18" t="s">
        <v>31</v>
      </c>
      <c r="B139" s="52" t="s">
        <v>87</v>
      </c>
      <c r="C139" s="52"/>
      <c r="D139" s="52"/>
      <c r="E139" s="52"/>
      <c r="F139" s="52"/>
      <c r="G139" s="52"/>
      <c r="H139" s="52"/>
      <c r="I139" s="52"/>
      <c r="J139" s="53"/>
      <c r="K139" s="1"/>
    </row>
    <row r="140" spans="1:11" ht="71.25" customHeight="1" x14ac:dyDescent="0.25">
      <c r="A140" s="18" t="s">
        <v>32</v>
      </c>
      <c r="B140" s="52" t="s">
        <v>144</v>
      </c>
      <c r="C140" s="52"/>
      <c r="D140" s="52"/>
      <c r="E140" s="52"/>
      <c r="F140" s="52"/>
      <c r="G140" s="52"/>
      <c r="H140" s="52"/>
      <c r="I140" s="52"/>
      <c r="J140" s="53"/>
    </row>
    <row r="141" spans="1:11" ht="258.75" customHeight="1" x14ac:dyDescent="0.25">
      <c r="A141" s="18" t="s">
        <v>33</v>
      </c>
      <c r="B141" s="52" t="s">
        <v>145</v>
      </c>
      <c r="C141" s="52"/>
      <c r="D141" s="52"/>
      <c r="E141" s="52"/>
      <c r="F141" s="52"/>
      <c r="G141" s="52"/>
      <c r="H141" s="52"/>
      <c r="I141" s="52"/>
      <c r="J141" s="53"/>
    </row>
    <row r="142" spans="1:11" ht="63" customHeight="1" x14ac:dyDescent="0.25">
      <c r="A142" s="18" t="s">
        <v>146</v>
      </c>
      <c r="B142" s="52" t="s">
        <v>147</v>
      </c>
      <c r="C142" s="52"/>
      <c r="D142" s="52"/>
      <c r="E142" s="52"/>
      <c r="F142" s="52"/>
      <c r="G142" s="52"/>
      <c r="H142" s="52"/>
      <c r="I142" s="52"/>
      <c r="J142" s="53"/>
    </row>
    <row r="143" spans="1:11" ht="28.5" customHeight="1" x14ac:dyDescent="0.25">
      <c r="A143" s="54" t="s">
        <v>58</v>
      </c>
      <c r="B143" s="55"/>
      <c r="C143" s="55"/>
      <c r="D143" s="55"/>
      <c r="E143" s="55"/>
      <c r="F143" s="55"/>
      <c r="G143" s="55"/>
      <c r="H143" s="55"/>
      <c r="I143" s="55"/>
      <c r="J143" s="56"/>
    </row>
    <row r="144" spans="1:11" ht="24.75" customHeight="1" x14ac:dyDescent="0.25">
      <c r="A144" s="57" t="s">
        <v>80</v>
      </c>
      <c r="B144" s="58"/>
      <c r="C144" s="58"/>
      <c r="D144" s="58"/>
      <c r="E144" s="58"/>
      <c r="F144" s="58"/>
      <c r="G144" s="58"/>
      <c r="H144" s="58"/>
      <c r="I144" s="58"/>
      <c r="J144" s="59"/>
    </row>
    <row r="145" spans="1:11" ht="30.75" customHeight="1" x14ac:dyDescent="0.25">
      <c r="A145" s="18" t="s">
        <v>30</v>
      </c>
      <c r="B145" s="52" t="s">
        <v>88</v>
      </c>
      <c r="C145" s="52"/>
      <c r="D145" s="52"/>
      <c r="E145" s="52"/>
      <c r="F145" s="52"/>
      <c r="G145" s="52"/>
      <c r="H145" s="52"/>
      <c r="I145" s="52"/>
      <c r="J145" s="53"/>
    </row>
    <row r="146" spans="1:11" ht="52.5" customHeight="1" x14ac:dyDescent="0.25">
      <c r="A146" s="18" t="s">
        <v>31</v>
      </c>
      <c r="B146" s="52" t="s">
        <v>89</v>
      </c>
      <c r="C146" s="52"/>
      <c r="D146" s="52"/>
      <c r="E146" s="52"/>
      <c r="F146" s="52"/>
      <c r="G146" s="52"/>
      <c r="H146" s="52"/>
      <c r="I146" s="52"/>
      <c r="J146" s="53"/>
      <c r="K146" s="1"/>
    </row>
    <row r="147" spans="1:11" ht="123" customHeight="1" x14ac:dyDescent="0.25">
      <c r="A147" s="18" t="s">
        <v>32</v>
      </c>
      <c r="B147" s="52" t="s">
        <v>148</v>
      </c>
      <c r="C147" s="52"/>
      <c r="D147" s="52"/>
      <c r="E147" s="52"/>
      <c r="F147" s="52"/>
      <c r="G147" s="52"/>
      <c r="H147" s="52"/>
      <c r="I147" s="52"/>
      <c r="J147" s="53"/>
    </row>
    <row r="148" spans="1:11" ht="82.5" customHeight="1" x14ac:dyDescent="0.25">
      <c r="A148" s="18" t="s">
        <v>33</v>
      </c>
      <c r="B148" s="52" t="s">
        <v>149</v>
      </c>
      <c r="C148" s="52"/>
      <c r="D148" s="52"/>
      <c r="E148" s="52"/>
      <c r="F148" s="52"/>
      <c r="G148" s="52"/>
      <c r="H148" s="52"/>
      <c r="I148" s="52"/>
      <c r="J148" s="53"/>
    </row>
    <row r="149" spans="1:11" ht="54.75" customHeight="1" x14ac:dyDescent="0.25">
      <c r="A149" s="18" t="s">
        <v>146</v>
      </c>
      <c r="B149" s="52" t="s">
        <v>150</v>
      </c>
      <c r="C149" s="52"/>
      <c r="D149" s="52"/>
      <c r="E149" s="52"/>
      <c r="F149" s="52"/>
      <c r="G149" s="52"/>
      <c r="H149" s="52"/>
      <c r="I149" s="52"/>
      <c r="J149" s="53"/>
    </row>
    <row r="150" spans="1:11" ht="22.5" customHeight="1" x14ac:dyDescent="0.25">
      <c r="A150" s="81" t="s">
        <v>100</v>
      </c>
      <c r="B150" s="55"/>
      <c r="C150" s="55"/>
      <c r="D150" s="55"/>
      <c r="E150" s="55"/>
      <c r="F150" s="55"/>
      <c r="G150" s="55"/>
      <c r="H150" s="55"/>
      <c r="I150" s="55"/>
      <c r="J150" s="56"/>
    </row>
    <row r="151" spans="1:11" ht="29.25" customHeight="1" x14ac:dyDescent="0.25">
      <c r="A151" s="75" t="s">
        <v>101</v>
      </c>
      <c r="B151" s="76"/>
      <c r="C151" s="76"/>
      <c r="D151" s="76"/>
      <c r="E151" s="76"/>
      <c r="F151" s="76"/>
      <c r="G151" s="76"/>
      <c r="H151" s="76"/>
      <c r="I151" s="76"/>
      <c r="J151" s="77"/>
    </row>
    <row r="152" spans="1:11" ht="45" customHeight="1" x14ac:dyDescent="0.25">
      <c r="A152" s="78" t="s">
        <v>151</v>
      </c>
      <c r="B152" s="79"/>
      <c r="C152" s="79"/>
      <c r="D152" s="79"/>
      <c r="E152" s="79"/>
      <c r="F152" s="79"/>
      <c r="G152" s="79"/>
      <c r="H152" s="79"/>
      <c r="I152" s="79"/>
      <c r="J152" s="80"/>
    </row>
    <row r="153" spans="1:11" x14ac:dyDescent="0.25">
      <c r="A153" s="24"/>
      <c r="B153" s="24"/>
      <c r="C153" s="24"/>
      <c r="D153" s="24"/>
      <c r="E153" s="24"/>
      <c r="F153" s="24"/>
      <c r="G153" s="24"/>
      <c r="H153" s="24"/>
      <c r="I153" s="24"/>
      <c r="J153" s="24"/>
    </row>
    <row r="154" spans="1:11" x14ac:dyDescent="0.25">
      <c r="A154" s="106" t="s">
        <v>41</v>
      </c>
      <c r="B154" s="106"/>
      <c r="C154" s="106"/>
      <c r="D154" s="106"/>
      <c r="E154" s="106"/>
      <c r="F154" s="106"/>
      <c r="G154" s="106"/>
      <c r="H154" s="106"/>
      <c r="I154" s="106"/>
      <c r="J154" s="106"/>
    </row>
  </sheetData>
  <mergeCells count="165">
    <mergeCell ref="B142:J142"/>
    <mergeCell ref="B149:J149"/>
    <mergeCell ref="B65:J65"/>
    <mergeCell ref="B66:J66"/>
    <mergeCell ref="B67:J67"/>
    <mergeCell ref="B68:J68"/>
    <mergeCell ref="B69:J69"/>
    <mergeCell ref="B96:J96"/>
    <mergeCell ref="B103:J103"/>
    <mergeCell ref="B110:J110"/>
    <mergeCell ref="B117:J117"/>
    <mergeCell ref="A82:B82"/>
    <mergeCell ref="C82:E82"/>
    <mergeCell ref="A97:J97"/>
    <mergeCell ref="A98:J98"/>
    <mergeCell ref="B99:J99"/>
    <mergeCell ref="B100:J100"/>
    <mergeCell ref="B95:J95"/>
    <mergeCell ref="E84:F84"/>
    <mergeCell ref="G84:H84"/>
    <mergeCell ref="I84:J84"/>
    <mergeCell ref="A74:J74"/>
    <mergeCell ref="B75:J75"/>
    <mergeCell ref="B76:J76"/>
    <mergeCell ref="A154:J154"/>
    <mergeCell ref="B9:J9"/>
    <mergeCell ref="B10:J10"/>
    <mergeCell ref="B21:J21"/>
    <mergeCell ref="A35:J35"/>
    <mergeCell ref="A36:J36"/>
    <mergeCell ref="B37:J37"/>
    <mergeCell ref="B38:J38"/>
    <mergeCell ref="B39:J39"/>
    <mergeCell ref="B40:J40"/>
    <mergeCell ref="A25:B25"/>
    <mergeCell ref="I25:J25"/>
    <mergeCell ref="A26:J26"/>
    <mergeCell ref="A23:J23"/>
    <mergeCell ref="A24:B24"/>
    <mergeCell ref="I24:J24"/>
    <mergeCell ref="C24:E24"/>
    <mergeCell ref="F24:H24"/>
    <mergeCell ref="C27:D27"/>
    <mergeCell ref="G27:H27"/>
    <mergeCell ref="I27:J27"/>
    <mergeCell ref="C25:E25"/>
    <mergeCell ref="F25:H25"/>
    <mergeCell ref="E27:F27"/>
    <mergeCell ref="C15:J15"/>
    <mergeCell ref="A5:J5"/>
    <mergeCell ref="A6:J6"/>
    <mergeCell ref="A7:J7"/>
    <mergeCell ref="A13:J13"/>
    <mergeCell ref="C14:J14"/>
    <mergeCell ref="C16:J16"/>
    <mergeCell ref="A17:J17"/>
    <mergeCell ref="B18:J18"/>
    <mergeCell ref="B19:J19"/>
    <mergeCell ref="B20:J20"/>
    <mergeCell ref="A22:J22"/>
    <mergeCell ref="B61:J61"/>
    <mergeCell ref="A70:J70"/>
    <mergeCell ref="A71:J71"/>
    <mergeCell ref="A72:J72"/>
    <mergeCell ref="B41:J41"/>
    <mergeCell ref="B48:J48"/>
    <mergeCell ref="B55:J55"/>
    <mergeCell ref="B62:J62"/>
    <mergeCell ref="A63:J63"/>
    <mergeCell ref="A64:J64"/>
    <mergeCell ref="A56:J56"/>
    <mergeCell ref="A57:J57"/>
    <mergeCell ref="B58:J58"/>
    <mergeCell ref="B59:J59"/>
    <mergeCell ref="B60:J60"/>
    <mergeCell ref="B1:J1"/>
    <mergeCell ref="B2:C2"/>
    <mergeCell ref="D2:H2"/>
    <mergeCell ref="B3:C3"/>
    <mergeCell ref="D3:H3"/>
    <mergeCell ref="A4:J4"/>
    <mergeCell ref="B8:J8"/>
    <mergeCell ref="B11:J11"/>
    <mergeCell ref="B12:J12"/>
    <mergeCell ref="A150:J150"/>
    <mergeCell ref="A151:J151"/>
    <mergeCell ref="A152:J152"/>
    <mergeCell ref="A42:J42"/>
    <mergeCell ref="A43:J43"/>
    <mergeCell ref="B44:J44"/>
    <mergeCell ref="B45:J45"/>
    <mergeCell ref="B46:J46"/>
    <mergeCell ref="B47:J47"/>
    <mergeCell ref="A49:J49"/>
    <mergeCell ref="A50:J50"/>
    <mergeCell ref="B51:J51"/>
    <mergeCell ref="B52:J52"/>
    <mergeCell ref="B53:J53"/>
    <mergeCell ref="B54:J54"/>
    <mergeCell ref="A90:J90"/>
    <mergeCell ref="A91:J91"/>
    <mergeCell ref="B92:J92"/>
    <mergeCell ref="B93:J93"/>
    <mergeCell ref="B94:J94"/>
    <mergeCell ref="F82:H82"/>
    <mergeCell ref="I82:J82"/>
    <mergeCell ref="A83:J83"/>
    <mergeCell ref="C84:D84"/>
    <mergeCell ref="B77:J77"/>
    <mergeCell ref="B78:J78"/>
    <mergeCell ref="A79:J79"/>
    <mergeCell ref="A80:J80"/>
    <mergeCell ref="A81:B81"/>
    <mergeCell ref="C81:E81"/>
    <mergeCell ref="F81:H81"/>
    <mergeCell ref="I81:J81"/>
    <mergeCell ref="B107:J107"/>
    <mergeCell ref="B108:J108"/>
    <mergeCell ref="B109:J109"/>
    <mergeCell ref="A111:J111"/>
    <mergeCell ref="A112:J112"/>
    <mergeCell ref="B101:J101"/>
    <mergeCell ref="B102:J102"/>
    <mergeCell ref="A104:J104"/>
    <mergeCell ref="A105:J105"/>
    <mergeCell ref="B106:J106"/>
    <mergeCell ref="B140:J140"/>
    <mergeCell ref="B141:J141"/>
    <mergeCell ref="B113:J113"/>
    <mergeCell ref="B114:J114"/>
    <mergeCell ref="B115:J115"/>
    <mergeCell ref="B116:J116"/>
    <mergeCell ref="A136:J136"/>
    <mergeCell ref="A131:J131"/>
    <mergeCell ref="C132:D132"/>
    <mergeCell ref="E132:F132"/>
    <mergeCell ref="G132:H132"/>
    <mergeCell ref="I132:J132"/>
    <mergeCell ref="A118:J118"/>
    <mergeCell ref="A119:J119"/>
    <mergeCell ref="A120:J120"/>
    <mergeCell ref="B148:J148"/>
    <mergeCell ref="A122:J122"/>
    <mergeCell ref="B123:J123"/>
    <mergeCell ref="B124:J124"/>
    <mergeCell ref="B125:J125"/>
    <mergeCell ref="B126:J126"/>
    <mergeCell ref="A127:J127"/>
    <mergeCell ref="A128:J128"/>
    <mergeCell ref="A129:B129"/>
    <mergeCell ref="C129:E129"/>
    <mergeCell ref="F129:H129"/>
    <mergeCell ref="I129:J129"/>
    <mergeCell ref="A130:B130"/>
    <mergeCell ref="C130:E130"/>
    <mergeCell ref="F130:H130"/>
    <mergeCell ref="I130:J130"/>
    <mergeCell ref="A143:J143"/>
    <mergeCell ref="A144:J144"/>
    <mergeCell ref="B145:J145"/>
    <mergeCell ref="B146:J146"/>
    <mergeCell ref="B147:J147"/>
    <mergeCell ref="A137:J137"/>
    <mergeCell ref="B138:J138"/>
    <mergeCell ref="B139:J139"/>
  </mergeCells>
  <phoneticPr fontId="21" type="noConversion"/>
  <dataValidations xWindow="532" yWindow="521" count="16">
    <dataValidation allowBlank="1" showInputMessage="1" showErrorMessage="1" prompt="Monto ejecutado en el trimestre" sqref="H133:H135 H85:H89 H28:H34" xr:uid="{00000000-0002-0000-0000-000000000000}"/>
    <dataValidation allowBlank="1" showInputMessage="1" showErrorMessage="1" prompt="Meta alcanzada en el trimestre" sqref="G133:G135 G85:G89 G28:G34" xr:uid="{00000000-0002-0000-0000-000001000000}"/>
    <dataValidation allowBlank="1" showInputMessage="1" showErrorMessage="1" prompt="Monto presupuestado para el producto" sqref="F28 F85 D133:D135 E134:F135 F133 E86:F89 D85:D89 D28:D34 E29:F34" xr:uid="{00000000-0002-0000-0000-000002000000}"/>
    <dataValidation allowBlank="1" showInputMessage="1" showErrorMessage="1" prompt="Meta anual del indicador" sqref="E28 E85 C133:C135 E133 C85:C89 C28:C34" xr:uid="{00000000-0002-0000-0000-000003000000}"/>
    <dataValidation allowBlank="1" showInputMessage="1" showErrorMessage="1" prompt="Nombre del indicador" sqref="B28 B85 B133" xr:uid="{00000000-0002-0000-0000-000004000000}"/>
    <dataValidation allowBlank="1" showInputMessage="1" showErrorMessage="1" prompt="Nombre de cada producto" sqref="A28 A85 A133" xr:uid="{00000000-0002-0000-0000-000005000000}"/>
    <dataValidation allowBlank="1" showInputMessage="1" showErrorMessage="1" prompt="¿En qué consiste el programa?" sqref="B19:J19 B76:J76 B124:J124" xr:uid="{00000000-0002-0000-0000-000006000000}"/>
    <dataValidation allowBlank="1" showInputMessage="1" showErrorMessage="1" prompt="Presupuesto del programa" sqref="A25:C25 F25 A82:C82 F82 A130:C130 F130" xr:uid="{00000000-0002-0000-0000-000007000000}"/>
    <dataValidation allowBlank="1" showInputMessage="1" showErrorMessage="1" prompt="Oportunidades de mejora identificadas" sqref="A72:J73 A152:J153 A120:J120" xr:uid="{00000000-0002-0000-0000-000008000000}"/>
    <dataValidation allowBlank="1" showInputMessage="1" showErrorMessage="1" prompt="De existir desvío, explicar razones." sqref="C54:J54 B121:J121 C40:J40 C47:J47 B68:B69 C95:J95 C102:J102 C141:J141 C116:J116 C109:J109 B40:B41 B47:B48 B54:B55 C61:J61 B61:B62 C68:J68 B95:B96 B102:B103 B109:B110 B116:B117 B141:B142 B148:B149 C148:J148" xr:uid="{00000000-0002-0000-0000-000009000000}"/>
    <dataValidation allowBlank="1" showInputMessage="1" showErrorMessage="1" prompt="1. Describir lo plasmado en el presupuesto_x000a_2. Describir lo alcanzado en términos financieros y de producción " sqref="B39:J39 B94:J94 B46:J46 B53:J53 B60:J60 B101:J101 B108:J108 B115:J115 B140:J140 B147:J147 B67:J67" xr:uid="{00000000-0002-0000-0000-00000A000000}"/>
    <dataValidation allowBlank="1" showInputMessage="1" showErrorMessage="1" prompt="¿En qué consiste el producto? su objetivo" sqref="B38:J38 B93:J93 B45:J45 B52:J52 B59:J59 B100:J100 B107:J107 B114:J114 B139:J139 B146:J146 B66:J66" xr:uid="{00000000-0002-0000-0000-00000B000000}"/>
    <dataValidation allowBlank="1" showInputMessage="1" showErrorMessage="1" prompt="Nombre del producto" sqref="B37:J37 B92:J92 B44:J44 B51:J51 B58:J58 B99:J99 B106:J106 B113:J113 B138:J138 B145:J145 B65:J65" xr:uid="{00000000-0002-0000-0000-00000C000000}"/>
    <dataValidation allowBlank="1" showInputMessage="1" showErrorMessage="1" prompt="¿A quién va dirigido el programa?, ¿qué característica tiene esta población que requiere ser beneficiada?" sqref="B20:J20 B77:J77 B125:J125" xr:uid="{00000000-0002-0000-0000-00000D000000}"/>
    <dataValidation allowBlank="1" showInputMessage="1" prompt="Nombre del capítulo" sqref="B8:J10" xr:uid="{00000000-0002-0000-0000-00000E000000}"/>
    <dataValidation allowBlank="1" sqref="A8" xr:uid="{00000000-0002-0000-0000-00000F000000}"/>
  </dataValidations>
  <printOptions horizontalCentered="1" verticalCentered="1"/>
  <pageMargins left="0.23622047244094491" right="0.23622047244094491" top="0.74803149606299213" bottom="0.74803149606299213" header="0.31496062992125984" footer="0.31496062992125984"/>
  <pageSetup scale="66" fitToHeight="0" orientation="landscape"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Ericka Ceballos</cp:lastModifiedBy>
  <cp:lastPrinted>2022-10-04T14:46:20Z</cp:lastPrinted>
  <dcterms:created xsi:type="dcterms:W3CDTF">2021-03-22T15:50:10Z</dcterms:created>
  <dcterms:modified xsi:type="dcterms:W3CDTF">2022-10-04T14:46:24Z</dcterms:modified>
</cp:coreProperties>
</file>