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Rafaela Villar\Desktop\"/>
    </mc:Choice>
  </mc:AlternateContent>
  <bookViews>
    <workbookView xWindow="0" yWindow="0" windowWidth="24000" windowHeight="9330"/>
  </bookViews>
  <sheets>
    <sheet name="Hoja1"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135" i="1" l="1"/>
  <c r="J134" i="1"/>
  <c r="I135" i="1"/>
  <c r="I134" i="1"/>
  <c r="D89" i="1"/>
  <c r="I86" i="1"/>
  <c r="I89" i="1"/>
  <c r="I88" i="1"/>
  <c r="I87" i="1"/>
  <c r="J89" i="1"/>
  <c r="J88" i="1"/>
  <c r="J87" i="1"/>
  <c r="J86" i="1"/>
  <c r="J30" i="1"/>
  <c r="J33" i="1"/>
  <c r="J32" i="1"/>
  <c r="J31" i="1"/>
  <c r="J29" i="1"/>
  <c r="I29" i="1"/>
  <c r="F25" i="1"/>
  <c r="I33" i="1" l="1"/>
  <c r="F130" i="1"/>
  <c r="I130" i="1" s="1"/>
  <c r="F82" i="1"/>
  <c r="I82" i="1" s="1"/>
  <c r="I25" i="1"/>
  <c r="I30" i="1"/>
  <c r="I31" i="1"/>
  <c r="I32" i="1"/>
  <c r="B15" i="1" l="1"/>
  <c r="B14" i="1"/>
</calcChain>
</file>

<file path=xl/sharedStrings.xml><?xml version="1.0" encoding="utf-8"?>
<sst xmlns="http://schemas.openxmlformats.org/spreadsheetml/2006/main" count="282" uniqueCount="161">
  <si>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</si>
  <si>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</si>
  <si>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</si>
  <si>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</si>
  <si>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</si>
  <si>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</si>
  <si>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</si>
  <si>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</si>
  <si>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</si>
  <si>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</si>
  <si>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</si>
  <si>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</si>
  <si>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</si>
  <si>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</si>
  <si>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</si>
  <si>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</si>
  <si>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</si>
  <si>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</si>
  <si>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</si>
  <si>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</si>
  <si>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</si>
  <si>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</si>
  <si>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</si>
  <si>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</si>
  <si>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</si>
  <si>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</si>
  <si>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</si>
  <si>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</si>
  <si>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</si>
  <si>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</si>
  <si>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</si>
  <si>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</si>
  <si>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</si>
  <si>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</si>
  <si>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</si>
  <si>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</si>
  <si>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</si>
  <si>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</si>
  <si>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</si>
  <si>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</si>
  <si>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</si>
  <si>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</si>
  <si>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</si>
  <si>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</si>
  <si>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</si>
  <si>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</si>
  <si>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</si>
  <si>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</si>
  <si>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Programación Trimestral</t>
  </si>
  <si>
    <t>Ejecución Trimestral</t>
  </si>
  <si>
    <t xml:space="preserve"> Presupuesto Anual</t>
  </si>
  <si>
    <t>Informe de Evaluación Trimestral de las Metas Físicas-Financieras</t>
  </si>
  <si>
    <t>Producto 6234</t>
  </si>
  <si>
    <t>Productores agrícolas reciben insumos y material de siembra para el fomento y desarrollo de la producción nacional.</t>
  </si>
  <si>
    <t>Agroempresas Agrícolas reciben capacitación y asistencia técnica para dar valor agregado a la producción.</t>
  </si>
  <si>
    <t>Producto 6236</t>
  </si>
  <si>
    <t>Productores reciben apoyo y asistencia para la producción de frutales</t>
  </si>
  <si>
    <t>Productores reciben plántulas in-vitro.</t>
  </si>
  <si>
    <t>Análisis de los Logros y Desviaciones</t>
  </si>
  <si>
    <t xml:space="preserve"> Información de Logros y Desviaciones por Producto</t>
  </si>
  <si>
    <t>Consiste en apoyo brindado con capacitación y asistencia técnica a productores y técnicos, realizando cursos, talleres, reuniones y visitas con el objetivo de transferir conocimientos de la importancia que ofrece laborar de forma asociadas y organizadas como son las Agroempresas, que permite proporcionar valor agregado a su producción agrícola por medio del fomento de la agrodustria.</t>
  </si>
  <si>
    <t>Consiste en beneficiar con apoyo, asistencia técnica y capacitación a productores para la producción y distribución de plantas frutales como: mango, lechosa, aguacate, guayaba, cítricos, entre otros.</t>
  </si>
  <si>
    <r>
      <rPr>
        <b/>
        <sz val="11"/>
        <color theme="1"/>
        <rFont val="Calibri"/>
        <family val="2"/>
        <scheme val="minor"/>
      </rPr>
      <t xml:space="preserve">Producto 6236: </t>
    </r>
    <r>
      <rPr>
        <sz val="11"/>
        <color theme="1"/>
        <rFont val="Calibri"/>
        <family val="2"/>
        <scheme val="minor"/>
      </rPr>
      <t>Productores reciben apoyo y asistencia para la producción de frutales</t>
    </r>
  </si>
  <si>
    <r>
      <rPr>
        <b/>
        <sz val="11"/>
        <color theme="1"/>
        <rFont val="Calibri"/>
        <family val="2"/>
        <scheme val="minor"/>
      </rPr>
      <t>Producto 6234:</t>
    </r>
    <r>
      <rPr>
        <sz val="11"/>
        <color theme="1"/>
        <rFont val="Calibri"/>
        <family val="2"/>
        <scheme val="minor"/>
      </rPr>
      <t xml:space="preserve"> Productores agrícolas reciben insumos y material de siembra para el fomento y desarrollo de la producción nacional.</t>
    </r>
  </si>
  <si>
    <t xml:space="preserve">Consiste en producir y distribuir plántulas In-vitro de plátano con alto valor genético. </t>
  </si>
  <si>
    <t>Consiste en beneficiar a pequeños y medianos productores agrícolas y pecuarios en todo el país, con asistencia técnica para la transferencia de tecnología.</t>
  </si>
  <si>
    <t>Producto 6238</t>
  </si>
  <si>
    <t>Productores y técnicos agrícolas reciben asistencia técnica para la transferencia tecnológica</t>
  </si>
  <si>
    <t>Producto 6803</t>
  </si>
  <si>
    <t>Productores reciben Transferencia de Embriones Bovinos</t>
  </si>
  <si>
    <t>Producto 6804</t>
  </si>
  <si>
    <t>Mujeres y jóvenes involucrados en actividades agropecuarias.</t>
  </si>
  <si>
    <t>Producto 6805</t>
  </si>
  <si>
    <t>Terrenos agrícolas con riego tecnificados</t>
  </si>
  <si>
    <t>Producto 6806</t>
  </si>
  <si>
    <t>Unidades productivas reciben Programas de Control de Inocuidad Agroalimentaria para la aplicación de buenas prácticas.</t>
  </si>
  <si>
    <t>Producto 6241</t>
  </si>
  <si>
    <t>Productores reciben apoyo técnico para la prevención fitosanitaria y control de plagas y enfermedades.</t>
  </si>
  <si>
    <r>
      <rPr>
        <b/>
        <sz val="11"/>
        <color theme="1"/>
        <rFont val="Calibri"/>
        <family val="2"/>
        <scheme val="minor"/>
      </rPr>
      <t>Producto 6238:</t>
    </r>
    <r>
      <rPr>
        <sz val="11"/>
        <color theme="1"/>
        <rFont val="Calibri"/>
        <family val="2"/>
        <scheme val="minor"/>
      </rPr>
      <t xml:space="preserve"> Productores y técnicos agrícolas reciben asistencia técnica para la transferencia tecnológica.</t>
    </r>
  </si>
  <si>
    <t>Consiste en asistir y capacitar técnicos agrícolas y productores(as) de la República Dominicana, con el objetivo de mejorar la producción y productividad de sus cosechas, mediante el conocimiento de nuevas tecnologías por mediación de cursos, talleres, días de campo y adiestramientos.</t>
  </si>
  <si>
    <t>Información de Logros y Desviaciones por Producto</t>
  </si>
  <si>
    <r>
      <rPr>
        <b/>
        <sz val="11"/>
        <color theme="1"/>
        <rFont val="Calibri"/>
        <family val="2"/>
        <scheme val="minor"/>
      </rPr>
      <t>Producto 6803:</t>
    </r>
    <r>
      <rPr>
        <sz val="11"/>
        <color theme="1"/>
        <rFont val="Calibri"/>
        <family val="2"/>
        <scheme val="minor"/>
      </rPr>
      <t xml:space="preserve"> Productores reciben Transferencia de Embriones Bovinos</t>
    </r>
  </si>
  <si>
    <t>Consiste en producir y transferir embriones de razas de ganados vacunos, con rendimientos mejorados y adaptados al trópico. También, incluyen capacitar a ganaderos y técnicos pecuarios en tecnologías reproductivas.</t>
  </si>
  <si>
    <r>
      <rPr>
        <b/>
        <sz val="11"/>
        <color theme="1"/>
        <rFont val="Calibri"/>
        <family val="2"/>
        <scheme val="minor"/>
      </rPr>
      <t>Producto 6804:</t>
    </r>
    <r>
      <rPr>
        <sz val="11"/>
        <color theme="1"/>
        <rFont val="Calibri"/>
        <family val="2"/>
        <scheme val="minor"/>
      </rPr>
      <t xml:space="preserve"> Mujeres y jóvenes involucrados en actividades agropecuarias.</t>
    </r>
  </si>
  <si>
    <t>Consiste en brindar apoyo para que mujeres y jóvenes contribuyan con su aporte al desarrollo de la producción rural, incorporándolos en actividades agrícolas.</t>
  </si>
  <si>
    <r>
      <rPr>
        <b/>
        <sz val="11"/>
        <color theme="1"/>
        <rFont val="Calibri"/>
        <family val="2"/>
        <scheme val="minor"/>
      </rPr>
      <t>Producto 6805:</t>
    </r>
    <r>
      <rPr>
        <sz val="11"/>
        <color theme="1"/>
        <rFont val="Calibri"/>
        <family val="2"/>
        <scheme val="minor"/>
      </rPr>
      <t xml:space="preserve"> Terrenos agrícolas con riego tecnificados.</t>
    </r>
  </si>
  <si>
    <r>
      <rPr>
        <b/>
        <sz val="11"/>
        <color theme="1"/>
        <rFont val="Calibri"/>
        <family val="2"/>
        <scheme val="minor"/>
      </rPr>
      <t>Producto 6806:</t>
    </r>
    <r>
      <rPr>
        <sz val="11"/>
        <color theme="1"/>
        <rFont val="Calibri"/>
        <family val="2"/>
        <scheme val="minor"/>
      </rPr>
      <t xml:space="preserve"> Unidades productivas reciben Programas de Control de Inocuidad Agroalimentaria para la aplicación de buenas prácticas.</t>
    </r>
  </si>
  <si>
    <t>Consiste en el aumento de inspecciones en las unidades productivas con condiciones inocuas, con el objetivo de crear la base para garantizar la seguridad alimentaria en República Dominicana, además de asegurar alta calidad en la canasta básica.</t>
  </si>
  <si>
    <r>
      <rPr>
        <b/>
        <sz val="11"/>
        <color theme="1"/>
        <rFont val="Calibri"/>
        <family val="2"/>
        <scheme val="minor"/>
      </rPr>
      <t>Producto 6241:</t>
    </r>
    <r>
      <rPr>
        <sz val="11"/>
        <color theme="1"/>
        <rFont val="Calibri"/>
        <family val="2"/>
        <scheme val="minor"/>
      </rPr>
      <t xml:space="preserve"> Productores reciben apoyo técnico para la prevención fitosanitaria y control de plagas y enfermedades.</t>
    </r>
  </si>
  <si>
    <t>Consiste en brindar a productores agrícolas apoyo técnico para la producción fitosanitaria y control de plagas y enfermedades, además, forma parte del proyecto Mejoramiento de la Sanidad Agroalimentaria en República Dominicana.</t>
  </si>
  <si>
    <t>0210- Ministerio de Agricultura</t>
  </si>
  <si>
    <t>01- Ministerio de Agricultura</t>
  </si>
  <si>
    <t>0001- Ministerio de agricultura</t>
  </si>
  <si>
    <t>Formular y dirigir las políticas agropecuarias de acuerdo con los planes generales de desarrollo del país, articular las actividades entre las instituciones del sector, promover el desarrollo económico y social rural para el mejoramiento de las condiciones de vida del campo, además de garantizar la seguridad alimentaria. Así como la generación y calidad de empleos para impulsar la capacidad productiva y la competitividad de los productos agropecuarios en los mercados nacionales e internacionales.</t>
  </si>
  <si>
    <t>Un sector agropecuario eficiente, competitivo, innovador y emprendedor que sirva de base a la economía dominicana, proporcionándole fuente alimentaria a la población, generador de oportunidades, beneficios económicos y sociales para los(as) productores(as) y consumidores(as).</t>
  </si>
  <si>
    <t>3.5.3 Elevar la productividad, competitividad, sostenibilidad ambiental y financiera de las cadenas agroproductivas, a fin de contribuir a la seguridad alimentaria, aprovechar el potencial exportador y generar empleo e ingresos para la población rural.</t>
  </si>
  <si>
    <r>
      <rPr>
        <b/>
        <sz val="11"/>
        <color theme="1"/>
        <rFont val="Calibri"/>
        <family val="2"/>
        <scheme val="minor"/>
      </rPr>
      <t>Programa 14:</t>
    </r>
    <r>
      <rPr>
        <sz val="11"/>
        <color theme="1"/>
        <rFont val="Calibri"/>
        <family val="2"/>
        <scheme val="minor"/>
      </rPr>
      <t xml:space="preserve"> Inocuidad Agroalimentaria y sanidad vegetal.</t>
    </r>
  </si>
  <si>
    <t>Consiste en el control de inocuidad agroalimentaria para aplicación de buenas practicas agropecuarias (BPA) y para la prevención fitosanitaria y control de plagas y enfermedades.</t>
  </si>
  <si>
    <t>Son beneficiados los productores y personas que reciben unidades de producción primaria.</t>
  </si>
  <si>
    <r>
      <rPr>
        <b/>
        <sz val="11"/>
        <color theme="1"/>
        <rFont val="Calibri"/>
        <family val="2"/>
        <scheme val="minor"/>
      </rPr>
      <t xml:space="preserve">Programa 12: </t>
    </r>
    <r>
      <rPr>
        <sz val="11"/>
        <color theme="1"/>
        <rFont val="Calibri"/>
        <family val="2"/>
        <scheme val="minor"/>
      </rPr>
      <t xml:space="preserve">Transferencia de tecnologías agropecuarias. </t>
    </r>
  </si>
  <si>
    <t>Oportunidades de Mejora</t>
  </si>
  <si>
    <t xml:space="preserve">De acuerdo a los eventos presentados durante la ejecución del producto, ¿qué aspecto puede mejorarse? </t>
  </si>
  <si>
    <t>3-. Desarrollo Productivo.</t>
  </si>
  <si>
    <t>3.5-. Estructura productiva.</t>
  </si>
  <si>
    <r>
      <rPr>
        <b/>
        <sz val="11"/>
        <color theme="1"/>
        <rFont val="Calibri"/>
        <family val="2"/>
        <scheme val="minor"/>
      </rPr>
      <t xml:space="preserve"> Programa 11</t>
    </r>
    <r>
      <rPr>
        <sz val="11"/>
        <color theme="1"/>
        <rFont val="Calibri"/>
        <family val="2"/>
        <scheme val="minor"/>
      </rPr>
      <t>: Fomento de la producción agrícola</t>
    </r>
  </si>
  <si>
    <t>Aumentar el dinamismo de la producción agropecuaria, medido como la tasa de crecimiento promedio cuatrienal, de 14.58% en el año 2020 a 29% en el año 2024.</t>
  </si>
  <si>
    <t>Aumentar el desarrollo de tecnologías agropecuarias, a través de la asistencia técnica a productores, de 282,392 en el año 2020 a 410,372 en el año 2024, a fin de mejorar la productividad y la competitividad de los rubros de importancia para agricultura dominicana.</t>
  </si>
  <si>
    <t>Incrementar las agroexportaciones para la generación de divisas de 0.20% en el año 2020 a 0.25% en el año 2024, por medio de la reducción de las notificaciones por las intercepciones de plagas y residuos de plaguicidas recibidas.</t>
  </si>
  <si>
    <t>Este programa tiene como objetivo beneficiar a productores agrícolas en todo el país, dotándolos de insumos y material de siembra.</t>
  </si>
  <si>
    <t xml:space="preserve">Este producto tiene el propósito de dinamizar e incentivar la producción agrícola, con este fin, el Ministerio de Agricultura (MARD), hizo entrega de semillas y otros materiales de siembra como: Plantitas de cacao, cepas y plantas de plátano y banano y camionadas de esquejes de yuca y abanas de batata a productores agrícolas. </t>
  </si>
  <si>
    <t xml:space="preserve">Lineamiento para la Ejecución Presupuestaria 2022 el Gobierno General Nacional </t>
  </si>
  <si>
    <t xml:space="preserve">Pequeños y medianos productores agrícolas de todo el territorio nacional. </t>
  </si>
  <si>
    <t>Productores agrícolas  y productores pecuarios.</t>
  </si>
  <si>
    <r>
      <rPr>
        <b/>
        <sz val="11"/>
        <color theme="1"/>
        <rFont val="Calibri"/>
        <family val="2"/>
        <scheme val="minor"/>
      </rPr>
      <t>Producto 6800:</t>
    </r>
    <r>
      <rPr>
        <sz val="11"/>
        <color theme="1"/>
        <rFont val="Calibri"/>
        <family val="2"/>
        <scheme val="minor"/>
      </rPr>
      <t xml:space="preserve"> Agroempresas Agrícolas reciben capacitación y asistencia técnica para dar valor agregado a la producción.</t>
    </r>
  </si>
  <si>
    <r>
      <rPr>
        <b/>
        <sz val="11"/>
        <color theme="1"/>
        <rFont val="Calibri"/>
        <family val="2"/>
        <scheme val="minor"/>
      </rPr>
      <t xml:space="preserve">Producto 6801: </t>
    </r>
    <r>
      <rPr>
        <sz val="11"/>
        <color theme="1"/>
        <rFont val="Calibri"/>
        <family val="2"/>
        <scheme val="minor"/>
      </rPr>
      <t>Productores reciben plántulas in-vitro.</t>
    </r>
  </si>
  <si>
    <t>Producto 6800</t>
  </si>
  <si>
    <t>Producto 6801</t>
  </si>
  <si>
    <t xml:space="preserve">                                    </t>
  </si>
  <si>
    <t>Producto 6802</t>
  </si>
  <si>
    <t>Políticas y Acciones interinstitucionales Coordinadas para la población rural</t>
  </si>
  <si>
    <t>Datos financieros:</t>
  </si>
  <si>
    <r>
      <rPr>
        <b/>
        <sz val="11"/>
        <color theme="1"/>
        <rFont val="Calibri"/>
        <family val="2"/>
        <scheme val="minor"/>
      </rPr>
      <t xml:space="preserve">Producto 6802: </t>
    </r>
    <r>
      <rPr>
        <sz val="11"/>
        <color theme="1"/>
        <rFont val="Calibri"/>
        <family val="2"/>
        <scheme val="minor"/>
      </rPr>
      <t>Políticas y Acciones interinstitucionales Coordinadas para la población rural.</t>
    </r>
  </si>
  <si>
    <t>Consiste en propiciar la participación y apoyo de los programas de capacitación para jóvenes profesionales agropecuarios, identificar y coordinar con las comunidades rurales y otras instancias, obras de infraestructura tendientes a mejorar la calidad de vida de la población rural, así como impulsar un modelo económico que priorice la seguridad alimentaria y nutricional, favoreciendo el mejoramiento de las condiciones de vida de la población dominicana.</t>
  </si>
  <si>
    <t xml:space="preserve">La Dirección Ejecutiva de la Comisión de Fomento a la Tecnificación Nacional de Riego (Tecnificación Nacional de Riego, TNR), bajo su programa productivo “Fomento a la Tecnificación del Sistema Nacional de Riego”, consiste básicamente en la instalación de sistemas de riego tecnificado en terrenos utilizados para la agricultura intensiva de productos agrícolas considerados prioritarios por el consumo de la población dominicana, así como para ser exportados al extranjero. </t>
  </si>
  <si>
    <t>Datos Financieros:</t>
  </si>
  <si>
    <r>
      <t xml:space="preserve">Las unidades responsables del reporte de este producto son: Bioarroz, los departamentos de Producción, Semillas y Cacao, los cuales programaron beneficiar a </t>
    </r>
    <r>
      <rPr>
        <b/>
        <sz val="11"/>
        <color theme="1"/>
        <rFont val="Calibri"/>
        <family val="2"/>
        <scheme val="minor"/>
      </rPr>
      <t>28,350 productores</t>
    </r>
    <r>
      <rPr>
        <sz val="11"/>
        <color theme="1"/>
        <rFont val="Calibri"/>
        <family val="2"/>
        <scheme val="minor"/>
      </rPr>
      <t xml:space="preserve"> con la entrega de material de siembra de alta calidad genética e insumos agrícolas, con el objetivo de incrementar la producción y productividad de sus predios. Logrando la ejecución de </t>
    </r>
    <r>
      <rPr>
        <b/>
        <sz val="11"/>
        <color theme="1"/>
        <rFont val="Calibri"/>
        <family val="2"/>
        <scheme val="minor"/>
      </rPr>
      <t>33,028 productores beneficiados</t>
    </r>
    <r>
      <rPr>
        <sz val="11"/>
        <color theme="1"/>
        <rFont val="Calibri"/>
        <family val="2"/>
        <scheme val="minor"/>
      </rPr>
      <t xml:space="preserve">, de los cuales 20,660 fueron hombres y 12,368 mujeres, cumpliendo con un </t>
    </r>
    <r>
      <rPr>
        <b/>
        <sz val="11"/>
        <color theme="1"/>
        <rFont val="Calibri"/>
        <family val="2"/>
        <scheme val="minor"/>
      </rPr>
      <t xml:space="preserve">116.50% </t>
    </r>
    <r>
      <rPr>
        <sz val="11"/>
        <color theme="1"/>
        <rFont val="Calibri"/>
        <family val="2"/>
        <scheme val="minor"/>
      </rPr>
      <t>de la programación. Esto implica un superávit de</t>
    </r>
    <r>
      <rPr>
        <b/>
        <sz val="11"/>
        <color theme="1"/>
        <rFont val="Calibri"/>
        <family val="2"/>
        <scheme val="minor"/>
      </rPr>
      <t xml:space="preserve"> 4,678 </t>
    </r>
    <r>
      <rPr>
        <sz val="11"/>
        <color theme="1"/>
        <rFont val="Calibri"/>
        <family val="2"/>
        <scheme val="minor"/>
      </rPr>
      <t xml:space="preserve">productores favorecidos con insumos y material de siembra, equivalente al </t>
    </r>
    <r>
      <rPr>
        <b/>
        <sz val="11"/>
        <color theme="1"/>
        <rFont val="Calibri"/>
        <family val="2"/>
        <scheme val="minor"/>
      </rPr>
      <t>16.50%</t>
    </r>
    <r>
      <rPr>
        <sz val="11"/>
        <color theme="1"/>
        <rFont val="Calibri"/>
        <family val="2"/>
        <scheme val="minor"/>
      </rPr>
      <t xml:space="preserve"> en la ejecución física. </t>
    </r>
  </si>
  <si>
    <r>
      <t xml:space="preserve">La causa del superavit para el </t>
    </r>
    <r>
      <rPr>
        <b/>
        <sz val="11"/>
        <color theme="1"/>
        <rFont val="Calibri"/>
        <family val="2"/>
        <scheme val="minor"/>
      </rPr>
      <t>producto 6234</t>
    </r>
    <r>
      <rPr>
        <sz val="11"/>
        <color theme="1"/>
        <rFont val="Calibri"/>
        <family val="2"/>
        <scheme val="minor"/>
      </rPr>
      <t xml:space="preserve"> en el trimestre Julio-Septiembre 2022, al presentar un aumento de </t>
    </r>
    <r>
      <rPr>
        <b/>
        <sz val="11"/>
        <color theme="1"/>
        <rFont val="Calibri"/>
        <family val="2"/>
        <scheme val="minor"/>
      </rPr>
      <t>4,678 productores beneficiados</t>
    </r>
    <r>
      <rPr>
        <sz val="11"/>
        <color theme="1"/>
        <rFont val="Calibri"/>
        <family val="2"/>
        <scheme val="minor"/>
      </rPr>
      <t xml:space="preserve"> por encima de la meta, para un</t>
    </r>
    <r>
      <rPr>
        <b/>
        <sz val="11"/>
        <color theme="1"/>
        <rFont val="Calibri"/>
        <family val="2"/>
        <scheme val="minor"/>
      </rPr>
      <t xml:space="preserve"> 16.50%</t>
    </r>
    <r>
      <rPr>
        <sz val="11"/>
        <color theme="1"/>
        <rFont val="Calibri"/>
        <family val="2"/>
        <scheme val="minor"/>
      </rPr>
      <t>, se debió a que se tuvo distribución de semillas e insumos requeridos para la producción, procedentes de los Departamentos Extensión y Capacitación con su actividad de Huertos Nuevos e Instalados, las actividades de Planificación, del Proyecto de Inversión Pública, quienes, en conjunto con lo realizado por el Departamento de Producción, Semillas, Cacao y Bioarroz, lograron esta ejecución favorecedora.
Sin embargo, las órdenes de compras de insumos y material de siembra han presentado una dilación, en el Departamento de Producción, en solicitudes para semillas de Guandul, semillas de Hortalizas y Plantas de Coco, entre otros, implicando que no se tenga producción y distribución de los mismos en el periodo estimado. 
Así también, se presentó una mínima cantidad de solicitudes de insumos por parte de los productores, afectando directamente en la producción y distribución de productos agropecuarios.
En otro orden, el Departamento de Cacao, durante el periodo mencionado, en su actividad de Producción y Distribución Carnadas, no presenta ejecución debido a que les fue suspendido el permiso de exportación en vista de que no lograron cumplir con las especificaciones de Carnadas orgánicas y ecológicas. 
Cabe destacar que dichos productos están compuestos por agentes químicos, comprometiéndose el Departamento a presentar ejecución una vez cumplan con los nuevos lineamientos. Se produjo, además, inconvenientes en los tiros de tierra y compras de fundas, afectando la ejecución final.</t>
    </r>
  </si>
  <si>
    <r>
      <t xml:space="preserve">Con respecto a lo financiero, la programación del producto 6234 fue de </t>
    </r>
    <r>
      <rPr>
        <b/>
        <sz val="11"/>
        <color theme="1"/>
        <rFont val="Calibri"/>
        <family val="2"/>
        <scheme val="minor"/>
      </rPr>
      <t>RD$421,739,119.00</t>
    </r>
    <r>
      <rPr>
        <sz val="11"/>
        <color theme="1"/>
        <rFont val="Calibri"/>
        <family val="2"/>
        <scheme val="minor"/>
      </rPr>
      <t xml:space="preserve">, logrando una ejecución en las finanzas de </t>
    </r>
    <r>
      <rPr>
        <b/>
        <sz val="11"/>
        <color theme="1"/>
        <rFont val="Calibri"/>
        <family val="2"/>
        <scheme val="minor"/>
      </rPr>
      <t>RD$848,754,527.42</t>
    </r>
    <r>
      <rPr>
        <sz val="11"/>
        <color theme="1"/>
        <rFont val="Calibri"/>
        <family val="2"/>
        <scheme val="minor"/>
      </rPr>
      <t xml:space="preserve">, equivalente a </t>
    </r>
    <r>
      <rPr>
        <b/>
        <sz val="11"/>
        <color theme="1"/>
        <rFont val="Calibri"/>
        <family val="2"/>
        <scheme val="minor"/>
      </rPr>
      <t>201.25%</t>
    </r>
    <r>
      <rPr>
        <sz val="11"/>
        <color theme="1"/>
        <rFont val="Calibri"/>
        <family val="2"/>
        <scheme val="minor"/>
      </rPr>
      <t xml:space="preserve">, presentando un superávit de </t>
    </r>
    <r>
      <rPr>
        <b/>
        <sz val="11"/>
        <color theme="1"/>
        <rFont val="Calibri"/>
        <family val="2"/>
        <scheme val="minor"/>
      </rPr>
      <t>RD$427,015,408.42</t>
    </r>
    <r>
      <rPr>
        <sz val="11"/>
        <color theme="1"/>
        <rFont val="Calibri"/>
        <family val="2"/>
        <scheme val="minor"/>
      </rPr>
      <t xml:space="preserve">, igual a </t>
    </r>
    <r>
      <rPr>
        <b/>
        <sz val="11"/>
        <color theme="1"/>
        <rFont val="Calibri"/>
        <family val="2"/>
        <scheme val="minor"/>
      </rPr>
      <t>101.25%</t>
    </r>
    <r>
      <rPr>
        <sz val="11"/>
        <color theme="1"/>
        <rFont val="Calibri"/>
        <family val="2"/>
        <scheme val="minor"/>
      </rPr>
      <t xml:space="preserve"> por encima de la asignación presupuestaria.		</t>
    </r>
  </si>
  <si>
    <r>
      <t xml:space="preserve">Para el fomento y desarrollo de la Agro empresas a nivel nacional, este departamento tenía como meta asistir y capacitar membrecía de </t>
    </r>
    <r>
      <rPr>
        <b/>
        <sz val="11"/>
        <color theme="1"/>
        <rFont val="Calibri"/>
        <family val="2"/>
        <scheme val="minor"/>
      </rPr>
      <t>600 Agro empresas</t>
    </r>
    <r>
      <rPr>
        <sz val="11"/>
        <color theme="1"/>
        <rFont val="Calibri"/>
        <family val="2"/>
        <scheme val="minor"/>
      </rPr>
      <t xml:space="preserve">, de las cuales, fueron visitadas </t>
    </r>
    <r>
      <rPr>
        <b/>
        <sz val="11"/>
        <color theme="1"/>
        <rFont val="Calibri"/>
        <family val="2"/>
        <scheme val="minor"/>
      </rPr>
      <t>152 Agro empresas</t>
    </r>
    <r>
      <rPr>
        <sz val="11"/>
        <color theme="1"/>
        <rFont val="Calibri"/>
        <family val="2"/>
        <scheme val="minor"/>
      </rPr>
      <t xml:space="preserve">, equivalente a </t>
    </r>
    <r>
      <rPr>
        <b/>
        <sz val="11"/>
        <color theme="1"/>
        <rFont val="Calibri"/>
        <family val="2"/>
        <scheme val="minor"/>
      </rPr>
      <t xml:space="preserve">25.33% </t>
    </r>
    <r>
      <rPr>
        <sz val="11"/>
        <color theme="1"/>
        <rFont val="Calibri"/>
        <family val="2"/>
        <scheme val="minor"/>
      </rPr>
      <t xml:space="preserve">de la meta establecida, logrando un déficit de agro empresas no asistidas y capacitadas de </t>
    </r>
    <r>
      <rPr>
        <b/>
        <sz val="11"/>
        <color theme="1"/>
        <rFont val="Calibri"/>
        <family val="2"/>
        <scheme val="minor"/>
      </rPr>
      <t>448</t>
    </r>
    <r>
      <rPr>
        <sz val="11"/>
        <color theme="1"/>
        <rFont val="Calibri"/>
        <family val="2"/>
        <scheme val="minor"/>
      </rPr>
      <t xml:space="preserve">, igual a un </t>
    </r>
    <r>
      <rPr>
        <b/>
        <sz val="11"/>
        <color theme="1"/>
        <rFont val="Calibri"/>
        <family val="2"/>
        <scheme val="minor"/>
      </rPr>
      <t>74.67%</t>
    </r>
    <r>
      <rPr>
        <sz val="11"/>
        <color theme="1"/>
        <rFont val="Calibri"/>
        <family val="2"/>
        <scheme val="minor"/>
      </rPr>
      <t xml:space="preserve"> en el periodo Julio-Septiembre 2022.</t>
    </r>
  </si>
  <si>
    <r>
      <t xml:space="preserve">Para el trimestre Julio-Septiembre del 2022, este producto presentó un desvío de </t>
    </r>
    <r>
      <rPr>
        <b/>
        <sz val="11"/>
        <color theme="1"/>
        <rFont val="Calibri"/>
        <family val="2"/>
        <scheme val="minor"/>
      </rPr>
      <t>448 Agroempresas no asistidas</t>
    </r>
    <r>
      <rPr>
        <sz val="11"/>
        <color theme="1"/>
        <rFont val="Calibri"/>
        <family val="2"/>
        <scheme val="minor"/>
      </rPr>
      <t xml:space="preserve">, indicando el </t>
    </r>
    <r>
      <rPr>
        <b/>
        <sz val="11"/>
        <color theme="1"/>
        <rFont val="Calibri"/>
        <family val="2"/>
        <scheme val="minor"/>
      </rPr>
      <t xml:space="preserve">74.67% </t>
    </r>
    <r>
      <rPr>
        <sz val="11"/>
        <color theme="1"/>
        <rFont val="Calibri"/>
        <family val="2"/>
        <scheme val="minor"/>
      </rPr>
      <t>de programación no ejecutada, debido a que se mantuvieron las limitantes en cuanto a transporte, combustible y otros recursos para el desplazamiento de los técnicos a la hora de realizar visitas técnicas para seguimiento, cursos, capacitaciones e incluso revalidación de data. Otro factor que aún se mantiene y afectado la ejecución esperada, es que el Departamento opera con el 60% de su capacidad a Nivel Nacional, por falta de técnicos.</t>
    </r>
  </si>
  <si>
    <r>
      <t xml:space="preserve">Con respecto a lo financiero la programación presentada en este producto fue de </t>
    </r>
    <r>
      <rPr>
        <b/>
        <sz val="11"/>
        <color theme="1"/>
        <rFont val="Calibri"/>
        <family val="2"/>
        <scheme val="minor"/>
      </rPr>
      <t>RD$22,099,965.00</t>
    </r>
    <r>
      <rPr>
        <sz val="11"/>
        <color theme="1"/>
        <rFont val="Calibri"/>
        <family val="2"/>
        <scheme val="minor"/>
      </rPr>
      <t xml:space="preserve">, lográndose una ejecución de </t>
    </r>
    <r>
      <rPr>
        <b/>
        <sz val="11"/>
        <color theme="1"/>
        <rFont val="Calibri"/>
        <family val="2"/>
        <scheme val="minor"/>
      </rPr>
      <t>RD$13,710,371.19</t>
    </r>
    <r>
      <rPr>
        <sz val="11"/>
        <color theme="1"/>
        <rFont val="Calibri"/>
        <family val="2"/>
        <scheme val="minor"/>
      </rPr>
      <t xml:space="preserve">, equivalente a </t>
    </r>
    <r>
      <rPr>
        <b/>
        <sz val="11"/>
        <color theme="1"/>
        <rFont val="Calibri"/>
        <family val="2"/>
        <scheme val="minor"/>
      </rPr>
      <t>62.04%</t>
    </r>
    <r>
      <rPr>
        <sz val="11"/>
        <color theme="1"/>
        <rFont val="Calibri"/>
        <family val="2"/>
        <scheme val="minor"/>
      </rPr>
      <t xml:space="preserve">, presentando un desvío negativo de </t>
    </r>
    <r>
      <rPr>
        <b/>
        <sz val="11"/>
        <color theme="1"/>
        <rFont val="Calibri"/>
        <family val="2"/>
        <scheme val="minor"/>
      </rPr>
      <t>RD$8,389,593.81</t>
    </r>
    <r>
      <rPr>
        <sz val="11"/>
        <color theme="1"/>
        <rFont val="Calibri"/>
        <family val="2"/>
        <scheme val="minor"/>
      </rPr>
      <t xml:space="preserve">, igual a </t>
    </r>
    <r>
      <rPr>
        <b/>
        <sz val="11"/>
        <color theme="1"/>
        <rFont val="Calibri"/>
        <family val="2"/>
        <scheme val="minor"/>
      </rPr>
      <t>37.96%</t>
    </r>
    <r>
      <rPr>
        <sz val="11"/>
        <color theme="1"/>
        <rFont val="Calibri"/>
        <family val="2"/>
        <scheme val="minor"/>
      </rPr>
      <t xml:space="preserve">.	</t>
    </r>
  </si>
  <si>
    <r>
      <t xml:space="preserve">Respecto a este producto, el departamento de frutales tuvo como meta apoyar, asistir y capacitar </t>
    </r>
    <r>
      <rPr>
        <b/>
        <sz val="11"/>
        <color theme="1"/>
        <rFont val="Calibri"/>
        <family val="2"/>
        <scheme val="minor"/>
      </rPr>
      <t>1,350 productores y técnicos</t>
    </r>
    <r>
      <rPr>
        <sz val="11"/>
        <color theme="1"/>
        <rFont val="Calibri"/>
        <family val="2"/>
        <scheme val="minor"/>
      </rPr>
      <t xml:space="preserve"> para la producción de frutas en el trimestre Julio-Septiembre, de los cuales fueron beneficiados </t>
    </r>
    <r>
      <rPr>
        <b/>
        <sz val="11"/>
        <color theme="1"/>
        <rFont val="Calibri"/>
        <family val="2"/>
        <scheme val="minor"/>
      </rPr>
      <t xml:space="preserve">2,097 productores </t>
    </r>
    <r>
      <rPr>
        <sz val="11"/>
        <color theme="1"/>
        <rFont val="Calibri"/>
        <family val="2"/>
        <scheme val="minor"/>
      </rPr>
      <t xml:space="preserve">(1,538 fueron hombres y 559 mujeres), equivalentes a </t>
    </r>
    <r>
      <rPr>
        <b/>
        <sz val="11"/>
        <color theme="1"/>
        <rFont val="Calibri"/>
        <family val="2"/>
        <scheme val="minor"/>
      </rPr>
      <t>155.33%</t>
    </r>
    <r>
      <rPr>
        <sz val="11"/>
        <color theme="1"/>
        <rFont val="Calibri"/>
        <family val="2"/>
        <scheme val="minor"/>
      </rPr>
      <t xml:space="preserve"> de la meta programada, indicándose un superávit de </t>
    </r>
    <r>
      <rPr>
        <b/>
        <sz val="11"/>
        <color theme="1"/>
        <rFont val="Calibri"/>
        <family val="2"/>
        <scheme val="minor"/>
      </rPr>
      <t>747 productores</t>
    </r>
    <r>
      <rPr>
        <sz val="11"/>
        <color theme="1"/>
        <rFont val="Calibri"/>
        <family val="2"/>
        <scheme val="minor"/>
      </rPr>
      <t xml:space="preserve"> de frutales, equivalente a </t>
    </r>
    <r>
      <rPr>
        <b/>
        <sz val="11"/>
        <color theme="1"/>
        <rFont val="Calibri"/>
        <family val="2"/>
        <scheme val="minor"/>
      </rPr>
      <t>55.33%</t>
    </r>
    <r>
      <rPr>
        <sz val="11"/>
        <color theme="1"/>
        <rFont val="Calibri"/>
        <family val="2"/>
        <scheme val="minor"/>
      </rPr>
      <t xml:space="preserve">. </t>
    </r>
  </si>
  <si>
    <r>
      <t xml:space="preserve">El Departamento de Frutales (DEFRUT), para el periodo Julio-Septiembre 2022, presentó un superávit de </t>
    </r>
    <r>
      <rPr>
        <b/>
        <sz val="11"/>
        <color theme="1"/>
        <rFont val="Calibri"/>
        <family val="2"/>
        <scheme val="minor"/>
      </rPr>
      <t>747 productores favorecidos</t>
    </r>
    <r>
      <rPr>
        <sz val="11"/>
        <color theme="1"/>
        <rFont val="Calibri"/>
        <family val="2"/>
        <scheme val="minor"/>
      </rPr>
      <t xml:space="preserve"> con distribución de plantas, por encima de lo establecido en la programación, indicando el </t>
    </r>
    <r>
      <rPr>
        <b/>
        <sz val="11"/>
        <color theme="1"/>
        <rFont val="Calibri"/>
        <family val="2"/>
        <scheme val="minor"/>
      </rPr>
      <t>55.33%</t>
    </r>
    <r>
      <rPr>
        <sz val="11"/>
        <color theme="1"/>
        <rFont val="Calibri"/>
        <family val="2"/>
        <scheme val="minor"/>
      </rPr>
      <t xml:space="preserve">, debido a la gran demanda de plantas que tiene el cultivo de Castaña de Masa y la poca disponibilidad en viveros privados, llevando al Departamento a contratar en un laboratorio la producción In Vitro de </t>
    </r>
    <r>
      <rPr>
        <b/>
        <sz val="11"/>
        <color theme="1"/>
        <rFont val="Calibri"/>
        <family val="2"/>
        <scheme val="minor"/>
      </rPr>
      <t>300,000 plantas de castaña de masa</t>
    </r>
    <r>
      <rPr>
        <sz val="11"/>
        <color theme="1"/>
        <rFont val="Calibri"/>
        <family val="2"/>
        <scheme val="minor"/>
      </rPr>
      <t>, distribuyéndose una parte de plantas de acuerdo a la demanda de cada regional del Ministerio de agricultura, actividad que se presentará en los siguientes trimestres debido a que, además de los frutales tradicionales, se seguirá distribuyendo plantas de castañas de masa.</t>
    </r>
  </si>
  <si>
    <r>
      <t xml:space="preserve">Con relación a la programación financiera, este producto obtuvo una asignación presupuestaria de </t>
    </r>
    <r>
      <rPr>
        <b/>
        <sz val="11"/>
        <color theme="1"/>
        <rFont val="Calibri"/>
        <family val="2"/>
        <scheme val="minor"/>
      </rPr>
      <t>RD$7,375,861.00</t>
    </r>
    <r>
      <rPr>
        <sz val="11"/>
        <color theme="1"/>
        <rFont val="Calibri"/>
        <family val="2"/>
        <scheme val="minor"/>
      </rPr>
      <t xml:space="preserve"> durante el periodo mencionado, ejecutándose de esta </t>
    </r>
    <r>
      <rPr>
        <b/>
        <sz val="11"/>
        <color theme="1"/>
        <rFont val="Calibri"/>
        <family val="2"/>
        <scheme val="minor"/>
      </rPr>
      <t>RD$74,786.01</t>
    </r>
    <r>
      <rPr>
        <sz val="11"/>
        <color theme="1"/>
        <rFont val="Calibri"/>
        <family val="2"/>
        <scheme val="minor"/>
      </rPr>
      <t xml:space="preserve">, equivalente a </t>
    </r>
    <r>
      <rPr>
        <b/>
        <sz val="11"/>
        <color theme="1"/>
        <rFont val="Calibri"/>
        <family val="2"/>
        <scheme val="minor"/>
      </rPr>
      <t>1.01%</t>
    </r>
    <r>
      <rPr>
        <sz val="11"/>
        <color theme="1"/>
        <rFont val="Calibri"/>
        <family val="2"/>
        <scheme val="minor"/>
      </rPr>
      <t xml:space="preserve"> de lo programado, presentando un desvío financiero negativo de </t>
    </r>
    <r>
      <rPr>
        <b/>
        <sz val="11"/>
        <color theme="1"/>
        <rFont val="Calibri"/>
        <family val="2"/>
        <scheme val="minor"/>
      </rPr>
      <t>RD$7,301,074.99</t>
    </r>
    <r>
      <rPr>
        <sz val="11"/>
        <color theme="1"/>
        <rFont val="Calibri"/>
        <family val="2"/>
        <scheme val="minor"/>
      </rPr>
      <t xml:space="preserve">, igual a </t>
    </r>
    <r>
      <rPr>
        <b/>
        <sz val="11"/>
        <color theme="1"/>
        <rFont val="Calibri"/>
        <family val="2"/>
        <scheme val="minor"/>
      </rPr>
      <t>98.99%</t>
    </r>
    <r>
      <rPr>
        <sz val="11"/>
        <color theme="1"/>
        <rFont val="Calibri"/>
        <family val="2"/>
        <scheme val="minor"/>
      </rPr>
      <t>.</t>
    </r>
  </si>
  <si>
    <r>
      <t xml:space="preserve">El Laboratorio de Micropropagación de Plántulas In-Vitro (BIOVEGA), como unidad ejecutora de este producto, tuvo como meta de beneficiar a </t>
    </r>
    <r>
      <rPr>
        <b/>
        <sz val="11"/>
        <color theme="1"/>
        <rFont val="Calibri"/>
        <family val="2"/>
        <scheme val="minor"/>
      </rPr>
      <t>300 productores</t>
    </r>
    <r>
      <rPr>
        <sz val="11"/>
        <color theme="1"/>
        <rFont val="Calibri"/>
        <family val="2"/>
        <scheme val="minor"/>
      </rPr>
      <t xml:space="preserve"> de plátanos Invitro en el tercer trimestre del 2022, de los cuales salieron beneficiados </t>
    </r>
    <r>
      <rPr>
        <b/>
        <sz val="11"/>
        <color theme="1"/>
        <rFont val="Calibri"/>
        <family val="2"/>
        <scheme val="minor"/>
      </rPr>
      <t>39 agricultores</t>
    </r>
    <r>
      <rPr>
        <sz val="11"/>
        <color theme="1"/>
        <rFont val="Calibri"/>
        <family val="2"/>
        <scheme val="minor"/>
      </rPr>
      <t xml:space="preserve"> (39 hombres), para un </t>
    </r>
    <r>
      <rPr>
        <b/>
        <sz val="11"/>
        <color theme="1"/>
        <rFont val="Calibri"/>
        <family val="2"/>
        <scheme val="minor"/>
      </rPr>
      <t>13.00%</t>
    </r>
    <r>
      <rPr>
        <sz val="11"/>
        <color theme="1"/>
        <rFont val="Calibri"/>
        <family val="2"/>
        <scheme val="minor"/>
      </rPr>
      <t xml:space="preserve"> de la meta establecida. Presentando un desvío negativo de </t>
    </r>
    <r>
      <rPr>
        <b/>
        <sz val="11"/>
        <color theme="1"/>
        <rFont val="Calibri"/>
        <family val="2"/>
        <scheme val="minor"/>
      </rPr>
      <t>261 productores</t>
    </r>
    <r>
      <rPr>
        <sz val="11"/>
        <color theme="1"/>
        <rFont val="Calibri"/>
        <family val="2"/>
        <scheme val="minor"/>
      </rPr>
      <t xml:space="preserve">, igual a </t>
    </r>
    <r>
      <rPr>
        <b/>
        <sz val="11"/>
        <color theme="1"/>
        <rFont val="Calibri"/>
        <family val="2"/>
        <scheme val="minor"/>
      </rPr>
      <t>87.00%</t>
    </r>
    <r>
      <rPr>
        <sz val="11"/>
        <color theme="1"/>
        <rFont val="Calibri"/>
        <family val="2"/>
        <scheme val="minor"/>
      </rPr>
      <t xml:space="preserve"> de productores no beneficiados. </t>
    </r>
  </si>
  <si>
    <r>
      <t xml:space="preserve">El desvío negativo de </t>
    </r>
    <r>
      <rPr>
        <b/>
        <sz val="11"/>
        <rFont val="Calibri"/>
        <family val="2"/>
        <scheme val="minor"/>
      </rPr>
      <t>261 productores</t>
    </r>
    <r>
      <rPr>
        <sz val="11"/>
        <rFont val="Calibri"/>
        <family val="2"/>
        <scheme val="minor"/>
      </rPr>
      <t xml:space="preserve">, indicando el </t>
    </r>
    <r>
      <rPr>
        <b/>
        <sz val="11"/>
        <rFont val="Calibri"/>
        <family val="2"/>
        <scheme val="minor"/>
      </rPr>
      <t xml:space="preserve">87.00% </t>
    </r>
    <r>
      <rPr>
        <sz val="11"/>
        <rFont val="Calibri"/>
        <family val="2"/>
        <scheme val="minor"/>
      </rPr>
      <t>de la programación fue debido a que el Laboratorio de Micropropagación de Plántulas In-Vitro (BIOVEGA) presenta disminución de personal capacitado para la producción y distribución de Plántulas de Plátano, así como recursos económicos para llevar las actividades propias de la unidad ejecutora.</t>
    </r>
  </si>
  <si>
    <r>
      <t xml:space="preserve">Con relación a la programación financiera, este producto tuvo un presupuesto asignado de </t>
    </r>
    <r>
      <rPr>
        <b/>
        <sz val="11"/>
        <color theme="1"/>
        <rFont val="Calibri"/>
        <family val="2"/>
        <scheme val="minor"/>
      </rPr>
      <t>RD$3,162,662.00</t>
    </r>
    <r>
      <rPr>
        <sz val="11"/>
        <color theme="1"/>
        <rFont val="Calibri"/>
        <family val="2"/>
        <scheme val="minor"/>
      </rPr>
      <t xml:space="preserve">, ejecutándose un total de </t>
    </r>
    <r>
      <rPr>
        <b/>
        <sz val="11"/>
        <color theme="1"/>
        <rFont val="Calibri"/>
        <family val="2"/>
        <scheme val="minor"/>
      </rPr>
      <t>RD$10,008,151.09</t>
    </r>
    <r>
      <rPr>
        <sz val="11"/>
        <color theme="1"/>
        <rFont val="Calibri"/>
        <family val="2"/>
        <scheme val="minor"/>
      </rPr>
      <t xml:space="preserve"> de la programación, igual a </t>
    </r>
    <r>
      <rPr>
        <b/>
        <sz val="11"/>
        <color theme="1"/>
        <rFont val="Calibri"/>
        <family val="2"/>
        <scheme val="minor"/>
      </rPr>
      <t>316.45%</t>
    </r>
    <r>
      <rPr>
        <sz val="11"/>
        <color theme="1"/>
        <rFont val="Calibri"/>
        <family val="2"/>
        <scheme val="minor"/>
      </rPr>
      <t xml:space="preserve">, presentando un superávit de </t>
    </r>
    <r>
      <rPr>
        <b/>
        <sz val="11"/>
        <color theme="1"/>
        <rFont val="Calibri"/>
        <family val="2"/>
        <scheme val="minor"/>
      </rPr>
      <t>RD$6,845,489.09</t>
    </r>
    <r>
      <rPr>
        <sz val="11"/>
        <color theme="1"/>
        <rFont val="Calibri"/>
        <family val="2"/>
        <scheme val="minor"/>
      </rPr>
      <t xml:space="preserve">, para el </t>
    </r>
    <r>
      <rPr>
        <b/>
        <sz val="11"/>
        <color theme="1"/>
        <rFont val="Calibri"/>
        <family val="2"/>
        <scheme val="minor"/>
      </rPr>
      <t>216.45%</t>
    </r>
    <r>
      <rPr>
        <sz val="11"/>
        <color theme="1"/>
        <rFont val="Calibri"/>
        <family val="2"/>
        <scheme val="minor"/>
      </rPr>
      <t xml:space="preserve"> por encima de la programación.  </t>
    </r>
  </si>
  <si>
    <r>
      <t>El Viceministerio de Desarrollo Rural, en el periodo Julio-Septiembre del 2022, contó con una programación de</t>
    </r>
    <r>
      <rPr>
        <b/>
        <sz val="11"/>
        <color theme="1"/>
        <rFont val="Calibri"/>
        <family val="2"/>
        <scheme val="minor"/>
      </rPr>
      <t xml:space="preserve"> 600 beneficiados </t>
    </r>
    <r>
      <rPr>
        <sz val="11"/>
        <color theme="1"/>
        <rFont val="Calibri"/>
        <family val="2"/>
        <scheme val="minor"/>
      </rPr>
      <t xml:space="preserve">en asistencia y capacitación con el objetivo de fomentar el empoderamiento de los territorios rurales, así como el fortalecimiento de las organizaciones rurales, logrando favorecer a </t>
    </r>
    <r>
      <rPr>
        <b/>
        <sz val="11"/>
        <color theme="1"/>
        <rFont val="Calibri"/>
        <family val="2"/>
        <scheme val="minor"/>
      </rPr>
      <t>1,731 productores</t>
    </r>
    <r>
      <rPr>
        <sz val="11"/>
        <color theme="1"/>
        <rFont val="Calibri"/>
        <family val="2"/>
        <scheme val="minor"/>
      </rPr>
      <t xml:space="preserve"> (de los cuales 1,074 son hombres y 648 mujeres) y 9 son organizaciones beneficiadas con fortalecimiento institucional. Esto representa el </t>
    </r>
    <r>
      <rPr>
        <b/>
        <sz val="11"/>
        <color theme="1"/>
        <rFont val="Calibri"/>
        <family val="2"/>
        <scheme val="minor"/>
      </rPr>
      <t>288.50%</t>
    </r>
    <r>
      <rPr>
        <sz val="11"/>
        <color theme="1"/>
        <rFont val="Calibri"/>
        <family val="2"/>
        <scheme val="minor"/>
      </rPr>
      <t xml:space="preserve"> de la ejecución con respecto a la meta, produciéndose un superávit de </t>
    </r>
    <r>
      <rPr>
        <b/>
        <sz val="11"/>
        <color theme="1"/>
        <rFont val="Calibri"/>
        <family val="2"/>
        <scheme val="minor"/>
      </rPr>
      <t>1,131 favorecidos</t>
    </r>
    <r>
      <rPr>
        <sz val="11"/>
        <color theme="1"/>
        <rFont val="Calibri"/>
        <family val="2"/>
        <scheme val="minor"/>
      </rPr>
      <t xml:space="preserve">, equivalente a un </t>
    </r>
    <r>
      <rPr>
        <b/>
        <sz val="11"/>
        <color theme="1"/>
        <rFont val="Calibri"/>
        <family val="2"/>
        <scheme val="minor"/>
      </rPr>
      <t>188.50%</t>
    </r>
    <r>
      <rPr>
        <sz val="11"/>
        <color theme="1"/>
        <rFont val="Calibri"/>
        <family val="2"/>
        <scheme val="minor"/>
      </rPr>
      <t>.</t>
    </r>
  </si>
  <si>
    <r>
      <t xml:space="preserve">El </t>
    </r>
    <r>
      <rPr>
        <b/>
        <sz val="11"/>
        <color theme="1"/>
        <rFont val="Calibri"/>
        <family val="2"/>
        <scheme val="minor"/>
      </rPr>
      <t>producto 6802</t>
    </r>
    <r>
      <rPr>
        <sz val="11"/>
        <color theme="1"/>
        <rFont val="Calibri"/>
        <family val="2"/>
        <scheme val="minor"/>
      </rPr>
      <t xml:space="preserve">, comprendido por el Viceministerio de Desarrollo Rural, durante el tercer trimestre Julio-Septiembre 2022, a través del apoyo logístico y participación de Instituciones internas y, sobre todo, externas, favorecieron al logro de las actividades de asistencia técnica y capacitación para el fomento del crecimiento institucional, logrando un superávit de </t>
    </r>
    <r>
      <rPr>
        <b/>
        <sz val="11"/>
        <color theme="1"/>
        <rFont val="Calibri"/>
        <family val="2"/>
        <scheme val="minor"/>
      </rPr>
      <t>1,131  personas asistidas</t>
    </r>
    <r>
      <rPr>
        <sz val="11"/>
        <color theme="1"/>
        <rFont val="Calibri"/>
        <family val="2"/>
        <scheme val="minor"/>
      </rPr>
      <t xml:space="preserve">, ejecutándose un </t>
    </r>
    <r>
      <rPr>
        <b/>
        <sz val="11"/>
        <color theme="1"/>
        <rFont val="Calibri"/>
        <family val="2"/>
        <scheme val="minor"/>
      </rPr>
      <t>188.50%</t>
    </r>
    <r>
      <rPr>
        <sz val="11"/>
        <color theme="1"/>
        <rFont val="Calibri"/>
        <family val="2"/>
        <scheme val="minor"/>
      </rPr>
      <t xml:space="preserve"> por encima de la meta, además del interés en mejorar las condiciones de vida de las familias con la implementación de proyectos de exportación de frutas, promover la ganadería, inclusión de mujeres y jóvenes en actividades agrícolas, el desarrollo de casas sombras para huertos familiares, así como educar a la población sobre aspectos sociales relevantes, como programas y proyectos enfocados a los jóvenes rurales, impulsando las Buenas Prácticas Agrícolas (BPA), integración a la formación de profesionales en el medio ambiente. </t>
    </r>
  </si>
  <si>
    <r>
      <t xml:space="preserve">En el ámbito financiero, para el periodo Julio-Septiembre del 2022, este producto tenía programado recibir </t>
    </r>
    <r>
      <rPr>
        <b/>
        <sz val="11"/>
        <color theme="1"/>
        <rFont val="Calibri"/>
        <family val="2"/>
        <scheme val="minor"/>
      </rPr>
      <t>RD$9,200,000.00</t>
    </r>
    <r>
      <rPr>
        <sz val="11"/>
        <color theme="1"/>
        <rFont val="Calibri"/>
        <family val="2"/>
        <scheme val="minor"/>
      </rPr>
      <t xml:space="preserve">, ejecutando la unidad ejecutora un total de </t>
    </r>
    <r>
      <rPr>
        <b/>
        <sz val="11"/>
        <color theme="1"/>
        <rFont val="Calibri"/>
        <family val="2"/>
        <scheme val="minor"/>
      </rPr>
      <t>RD$12,983,169.84</t>
    </r>
    <r>
      <rPr>
        <sz val="11"/>
        <color theme="1"/>
        <rFont val="Calibri"/>
        <family val="2"/>
        <scheme val="minor"/>
      </rPr>
      <t xml:space="preserve">, para un </t>
    </r>
    <r>
      <rPr>
        <b/>
        <sz val="11"/>
        <color theme="1"/>
        <rFont val="Calibri"/>
        <family val="2"/>
        <scheme val="minor"/>
      </rPr>
      <t>141.12%</t>
    </r>
    <r>
      <rPr>
        <sz val="11"/>
        <color theme="1"/>
        <rFont val="Calibri"/>
        <family val="2"/>
        <scheme val="minor"/>
      </rPr>
      <t xml:space="preserve">, quedando como superávit </t>
    </r>
    <r>
      <rPr>
        <b/>
        <sz val="11"/>
        <color theme="1"/>
        <rFont val="Calibri"/>
        <family val="2"/>
        <scheme val="minor"/>
      </rPr>
      <t>RD$3,783,169.84</t>
    </r>
    <r>
      <rPr>
        <sz val="11"/>
        <color theme="1"/>
        <rFont val="Calibri"/>
        <family val="2"/>
        <scheme val="minor"/>
      </rPr>
      <t xml:space="preserve">, igual al </t>
    </r>
    <r>
      <rPr>
        <b/>
        <sz val="11"/>
        <color theme="1"/>
        <rFont val="Calibri"/>
        <family val="2"/>
        <scheme val="minor"/>
      </rPr>
      <t>41.12%</t>
    </r>
    <r>
      <rPr>
        <sz val="11"/>
        <color theme="1"/>
        <rFont val="Calibri"/>
        <family val="2"/>
        <scheme val="minor"/>
      </rPr>
      <t xml:space="preserve"> de ejecución por encima de la programación.</t>
    </r>
  </si>
  <si>
    <r>
      <t xml:space="preserve">De acuerdo con la oportunidad de mejora del programa 11, podemos señalar las siguientes:
</t>
    </r>
    <r>
      <rPr>
        <b/>
        <sz val="11"/>
        <color theme="1"/>
        <rFont val="Calibri"/>
        <family val="2"/>
        <scheme val="minor"/>
      </rPr>
      <t>1.</t>
    </r>
    <r>
      <rPr>
        <sz val="11"/>
        <color theme="1"/>
        <rFont val="Calibri"/>
        <family val="2"/>
        <scheme val="minor"/>
      </rPr>
      <t xml:space="preserve"> Recibir recursos económicos de forma eficiente para la obtención de material de siembra, insumos y equipos necesarios para la producción y distribución de productos agropecuarios, así como otros gastos necesarios para el logro de actividades.
</t>
    </r>
    <r>
      <rPr>
        <b/>
        <sz val="11"/>
        <color theme="1"/>
        <rFont val="Calibri"/>
        <family val="2"/>
        <scheme val="minor"/>
      </rPr>
      <t xml:space="preserve">2. </t>
    </r>
    <r>
      <rPr>
        <sz val="11"/>
        <color theme="1"/>
        <rFont val="Calibri"/>
        <family val="2"/>
        <scheme val="minor"/>
      </rPr>
      <t xml:space="preserve">Recibir ayuda logística a tiempo, para poder cumplir con las actividades programadas que ejecutan las unidades ejecutoras, tales como vehículos para el desplazamiento y transportación del personal y el material de siembra e insumos agrícolas a ser utilizados. 
</t>
    </r>
    <r>
      <rPr>
        <b/>
        <sz val="11"/>
        <color theme="1"/>
        <rFont val="Calibri"/>
        <family val="2"/>
        <scheme val="minor"/>
      </rPr>
      <t>3.</t>
    </r>
    <r>
      <rPr>
        <sz val="11"/>
        <color theme="1"/>
        <rFont val="Calibri"/>
        <family val="2"/>
        <scheme val="minor"/>
      </rPr>
      <t xml:space="preserve"> Se debe contar con personal calificado para realizar labores derivadas de la unidad ejecutora en las distintas Direcciones Regionales, a fin de operar con mayor eficiencia y lograr los objetivos propuestos. Se debe gestionar el nombramiento de aquellos técnicos capacitados, que han sido desvinculados y aquellos que aplican a las funciones requeridas por las unidades ejecutoras, con el fin de lograr más beneficiados.
</t>
    </r>
    <r>
      <rPr>
        <b/>
        <sz val="11"/>
        <color theme="1"/>
        <rFont val="Calibri"/>
        <family val="2"/>
        <scheme val="minor"/>
      </rPr>
      <t>4.</t>
    </r>
    <r>
      <rPr>
        <sz val="11"/>
        <color theme="1"/>
        <rFont val="Calibri"/>
        <family val="2"/>
        <scheme val="minor"/>
      </rPr>
      <t xml:space="preserve"> Producir y distribuir Carnadas Orgánicas, según lo indican las especificaciones eco ambientales actuales.</t>
    </r>
  </si>
  <si>
    <r>
      <t xml:space="preserve">Las unidades ejecutoras de este producto son: Departamento de Organización Rural, Departamento Extensión y Capacitación y el Departamento de Agricultura Orgánica. Estas unidades ejecutoras tenían programadas, dotar de asistencia técnica a </t>
    </r>
    <r>
      <rPr>
        <b/>
        <sz val="11"/>
        <color theme="1"/>
        <rFont val="Calibri"/>
        <family val="2"/>
        <scheme val="minor"/>
      </rPr>
      <t>27,150 productores (as)</t>
    </r>
    <r>
      <rPr>
        <sz val="11"/>
        <color theme="1"/>
        <rFont val="Calibri"/>
        <family val="2"/>
        <scheme val="minor"/>
      </rPr>
      <t xml:space="preserve"> para la transferencia de tecnología, logrando asistir a </t>
    </r>
    <r>
      <rPr>
        <b/>
        <sz val="11"/>
        <color theme="1"/>
        <rFont val="Calibri"/>
        <family val="2"/>
        <scheme val="minor"/>
      </rPr>
      <t>122,495 productores(as)</t>
    </r>
    <r>
      <rPr>
        <sz val="11"/>
        <color theme="1"/>
        <rFont val="Calibri"/>
        <family val="2"/>
        <scheme val="minor"/>
      </rPr>
      <t xml:space="preserve">, equivalente a </t>
    </r>
    <r>
      <rPr>
        <b/>
        <sz val="11"/>
        <color theme="1"/>
        <rFont val="Calibri"/>
        <family val="2"/>
        <scheme val="minor"/>
      </rPr>
      <t>451.18%,</t>
    </r>
    <r>
      <rPr>
        <sz val="11"/>
        <color theme="1"/>
        <rFont val="Calibri"/>
        <family val="2"/>
        <scheme val="minor"/>
      </rPr>
      <t xml:space="preserve"> con relación a la meta, de los cuales 108,131 fueron masculinos y 14,364 femeninos. Presentando un desvío positivo o superávit de </t>
    </r>
    <r>
      <rPr>
        <b/>
        <sz val="11"/>
        <color theme="1"/>
        <rFont val="Calibri"/>
        <family val="2"/>
        <scheme val="minor"/>
      </rPr>
      <t>95,345</t>
    </r>
    <r>
      <rPr>
        <sz val="11"/>
        <color theme="1"/>
        <rFont val="Calibri"/>
        <family val="2"/>
        <scheme val="minor"/>
      </rPr>
      <t xml:space="preserve"> productores, igual a </t>
    </r>
    <r>
      <rPr>
        <b/>
        <sz val="11"/>
        <color theme="1"/>
        <rFont val="Calibri"/>
        <family val="2"/>
        <scheme val="minor"/>
      </rPr>
      <t>351.18%</t>
    </r>
    <r>
      <rPr>
        <sz val="11"/>
        <color theme="1"/>
        <rFont val="Calibri"/>
        <family val="2"/>
        <scheme val="minor"/>
      </rPr>
      <t xml:space="preserve">. </t>
    </r>
  </si>
  <si>
    <r>
      <t xml:space="preserve">En este </t>
    </r>
    <r>
      <rPr>
        <b/>
        <sz val="11"/>
        <color theme="1"/>
        <rFont val="Calibri"/>
        <family val="2"/>
        <scheme val="minor"/>
      </rPr>
      <t>producto 6238</t>
    </r>
    <r>
      <rPr>
        <sz val="11"/>
        <color theme="1"/>
        <rFont val="Calibri"/>
        <family val="2"/>
        <scheme val="minor"/>
      </rPr>
      <t xml:space="preserve">, la razón principal de este favorable superávit de </t>
    </r>
    <r>
      <rPr>
        <b/>
        <sz val="11"/>
        <color theme="1"/>
        <rFont val="Calibri"/>
        <family val="2"/>
        <scheme val="minor"/>
      </rPr>
      <t>95,345 productores y técnicos capacitados</t>
    </r>
    <r>
      <rPr>
        <sz val="11"/>
        <color theme="1"/>
        <rFont val="Calibri"/>
        <family val="2"/>
        <scheme val="minor"/>
      </rPr>
      <t xml:space="preserve">, indicando el </t>
    </r>
    <r>
      <rPr>
        <b/>
        <sz val="11"/>
        <color theme="1"/>
        <rFont val="Calibri"/>
        <family val="2"/>
        <scheme val="minor"/>
      </rPr>
      <t xml:space="preserve">351.18% </t>
    </r>
    <r>
      <rPr>
        <sz val="11"/>
        <color theme="1"/>
        <rFont val="Calibri"/>
        <family val="2"/>
        <scheme val="minor"/>
      </rPr>
      <t>por encima de la programación trimestral, fue debido a los aportes y la colaboración de instituciones nacionales e internaciones, como son: El Centro para el Desarrollo Agropecuario y Forestal (CEDAF); la Organización de las Naciones Unidas para la Alimentación y la Agricultura (FAO), además de otras, como son: Proyecto TraSa, Aproglobo, etc. 
En ese mismo sentido, también se tuvo el apoyo económico de la Agencia Española de Cooperación Internacional para el Desarrollo (AECID). Se ha continuado la ejecución del Proyecto: Apoyo a la construcción de políticas de desarrollo rural para la inclusión productiva y resiliente de pequeños productores, el cual ejecuta sus acciones en las Regionales Sur y Suroeste de este Ministerio de Agricultura.
Con la integración de estas instituciones, se ha coordinado la realización y ejecución de una cantidad significativa de actividades de apoyo a los productores dominicanos, en procura de fortalecer los procesos de producción de los principales rubros agropecuarios. 
También, es importante destacar el nivel de disposición y responsabilidad mostrado por los funcionarios y técnicos en las Direcciones Regionales, garantizando la asesoría a los productores, para alcanzar una agricultura más moderna y eficiente, a pesar de la poca disponibilidad de presupuesto operativo con que se manejan las unidades de desarrollo rural en cada Dirección Regional.</t>
    </r>
  </si>
  <si>
    <r>
      <t xml:space="preserve">Con relación a la programación financiera el monto asignado fue de </t>
    </r>
    <r>
      <rPr>
        <b/>
        <sz val="11"/>
        <color theme="1"/>
        <rFont val="Calibri"/>
        <family val="2"/>
        <scheme val="minor"/>
      </rPr>
      <t>RD$46,915,600.00</t>
    </r>
    <r>
      <rPr>
        <sz val="11"/>
        <color theme="1"/>
        <rFont val="Calibri"/>
        <family val="2"/>
        <scheme val="minor"/>
      </rPr>
      <t xml:space="preserve"> ejecutándose </t>
    </r>
    <r>
      <rPr>
        <b/>
        <sz val="11"/>
        <color theme="1"/>
        <rFont val="Calibri"/>
        <family val="2"/>
        <scheme val="minor"/>
      </rPr>
      <t>RD$27,201,553.72</t>
    </r>
    <r>
      <rPr>
        <sz val="11"/>
        <color theme="1"/>
        <rFont val="Calibri"/>
        <family val="2"/>
        <scheme val="minor"/>
      </rPr>
      <t xml:space="preserve">, equivalente a </t>
    </r>
    <r>
      <rPr>
        <b/>
        <sz val="11"/>
        <color theme="1"/>
        <rFont val="Calibri"/>
        <family val="2"/>
        <scheme val="minor"/>
      </rPr>
      <t>57.98%</t>
    </r>
    <r>
      <rPr>
        <sz val="11"/>
        <color theme="1"/>
        <rFont val="Calibri"/>
        <family val="2"/>
        <scheme val="minor"/>
      </rPr>
      <t xml:space="preserve">, presentando un desvío de negativo de </t>
    </r>
    <r>
      <rPr>
        <b/>
        <sz val="11"/>
        <color theme="1"/>
        <rFont val="Calibri"/>
        <family val="2"/>
        <scheme val="minor"/>
      </rPr>
      <t>RD$19,714,046.28</t>
    </r>
    <r>
      <rPr>
        <sz val="11"/>
        <color theme="1"/>
        <rFont val="Calibri"/>
        <family val="2"/>
        <scheme val="minor"/>
      </rPr>
      <t xml:space="preserve">, igual a </t>
    </r>
    <r>
      <rPr>
        <b/>
        <sz val="11"/>
        <color theme="1"/>
        <rFont val="Calibri"/>
        <family val="2"/>
        <scheme val="minor"/>
      </rPr>
      <t>42.02%</t>
    </r>
    <r>
      <rPr>
        <sz val="11"/>
        <color theme="1"/>
        <rFont val="Calibri"/>
        <family val="2"/>
        <scheme val="minor"/>
      </rPr>
      <t>.</t>
    </r>
  </si>
  <si>
    <r>
      <t xml:space="preserve">El Centro Biotecnológico de Reproducción Animal (CEBIORA), como unidad ejecutora, para el periodo julio-septiembre del año en curso, tuvo una ejecución de </t>
    </r>
    <r>
      <rPr>
        <b/>
        <sz val="11"/>
        <color theme="1"/>
        <rFont val="Calibri"/>
        <family val="2"/>
        <scheme val="minor"/>
      </rPr>
      <t>05 productores</t>
    </r>
    <r>
      <rPr>
        <sz val="11"/>
        <color theme="1"/>
        <rFont val="Calibri"/>
        <family val="2"/>
        <scheme val="minor"/>
      </rPr>
      <t xml:space="preserve"> (02 hombres y 03 mujeres, de estos) favorecidos con capacitaciones para la mejora de sus hatos, de los que se toma en cuenta el favorecimiento de sus familiares, </t>
    </r>
    <r>
      <rPr>
        <b/>
        <sz val="11"/>
        <color theme="1"/>
        <rFont val="Calibri"/>
        <family val="2"/>
        <scheme val="minor"/>
      </rPr>
      <t>18 personas en total</t>
    </r>
    <r>
      <rPr>
        <sz val="11"/>
        <color theme="1"/>
        <rFont val="Calibri"/>
        <family val="2"/>
        <scheme val="minor"/>
      </rPr>
      <t xml:space="preserve">, estos ubicados en San Pedro de Macoris y Azua. En ese mismo orden, se realizó, </t>
    </r>
    <r>
      <rPr>
        <b/>
        <sz val="11"/>
        <color theme="1"/>
        <rFont val="Calibri"/>
        <family val="2"/>
        <scheme val="minor"/>
      </rPr>
      <t>30 Inseminaciones Artificiales</t>
    </r>
    <r>
      <rPr>
        <sz val="11"/>
        <color theme="1"/>
        <rFont val="Calibri"/>
        <family val="2"/>
        <scheme val="minor"/>
      </rPr>
      <t xml:space="preserve"> con Transferencia de Embriones, </t>
    </r>
    <r>
      <rPr>
        <b/>
        <sz val="11"/>
        <color theme="1"/>
        <rFont val="Calibri"/>
        <family val="2"/>
        <scheme val="minor"/>
      </rPr>
      <t>10 Diagnósticos</t>
    </r>
    <r>
      <rPr>
        <sz val="11"/>
        <color theme="1"/>
        <rFont val="Calibri"/>
        <family val="2"/>
        <scheme val="minor"/>
      </rPr>
      <t xml:space="preserve"> de gestación, de los que se tuvo el resultado final de 04 nacimientos de embriones. Sin embargo, para el periodo en cuestión no se tuvo programación física para este producto. </t>
    </r>
  </si>
  <si>
    <r>
      <t>El Centro Biotecnológico de Reproducción Animal (CEBIORA), para el trimestre Julio-Septiembre del 2022, no tuvo programación física debido a que esta unidad ejecutora presenta cambios en sus funciones y en sus nuevas actividades, por lo que se vieron afectados en su ejecución. Además de que se está adaptando el centro donde se realizarán las actividades propias de CEBIORA. Para dicho trimestre no se tuvo desembolso de partida económica. 
Así también, para el indicador “</t>
    </r>
    <r>
      <rPr>
        <b/>
        <sz val="11"/>
        <color theme="1"/>
        <rFont val="Calibri"/>
        <family val="2"/>
        <scheme val="minor"/>
      </rPr>
      <t>Transferencia de tecnología reproductiva</t>
    </r>
    <r>
      <rPr>
        <sz val="11"/>
        <color theme="1"/>
        <rFont val="Calibri"/>
        <family val="2"/>
        <scheme val="minor"/>
      </rPr>
      <t>” sufre cambios debido a que se están haciendo Inseminaciones en su lugar, además de que el laboratorio donde se realiza debe estar desinfectado en todas las áreas, así como las herramientas a utilizar, para luego, poder ejecutarse adecuadamente la transferencia de embriones. Sin embargo, se pudo tener ejecución debido a un fondo Reponible (caja chica) que tenía asignado el laboratorio, donde se pudo adquirir el material genético, gastable, hormonas y dispositivos para los programas, teniendo existencia de estos productos.</t>
    </r>
  </si>
  <si>
    <r>
      <t xml:space="preserve">Con relación a la programación financiera, para el tercer trimestre del año en curso, el monto asignado para el </t>
    </r>
    <r>
      <rPr>
        <b/>
        <sz val="11"/>
        <color theme="1"/>
        <rFont val="Calibri"/>
        <family val="2"/>
        <scheme val="minor"/>
      </rPr>
      <t>producto 6803</t>
    </r>
    <r>
      <rPr>
        <sz val="11"/>
        <color theme="1"/>
        <rFont val="Calibri"/>
        <family val="2"/>
        <scheme val="minor"/>
      </rPr>
      <t xml:space="preserve"> fue de R</t>
    </r>
    <r>
      <rPr>
        <b/>
        <sz val="11"/>
        <color theme="1"/>
        <rFont val="Calibri"/>
        <family val="2"/>
        <scheme val="minor"/>
      </rPr>
      <t xml:space="preserve">D$8,438,000.00 </t>
    </r>
    <r>
      <rPr>
        <sz val="11"/>
        <color theme="1"/>
        <rFont val="Calibri"/>
        <family val="2"/>
        <scheme val="minor"/>
      </rPr>
      <t xml:space="preserve">ejecutándose </t>
    </r>
    <r>
      <rPr>
        <b/>
        <sz val="11"/>
        <color theme="1"/>
        <rFont val="Calibri"/>
        <family val="2"/>
        <scheme val="minor"/>
      </rPr>
      <t>RD$909,129.42</t>
    </r>
    <r>
      <rPr>
        <sz val="11"/>
        <color theme="1"/>
        <rFont val="Calibri"/>
        <family val="2"/>
        <scheme val="minor"/>
      </rPr>
      <t xml:space="preserve">, equivalente al </t>
    </r>
    <r>
      <rPr>
        <b/>
        <sz val="11"/>
        <color theme="1"/>
        <rFont val="Calibri"/>
        <family val="2"/>
        <scheme val="minor"/>
      </rPr>
      <t>10.77%</t>
    </r>
    <r>
      <rPr>
        <sz val="11"/>
        <color theme="1"/>
        <rFont val="Calibri"/>
        <family val="2"/>
        <scheme val="minor"/>
      </rPr>
      <t xml:space="preserve"> con respecto a la meta, presentando un desvío negativo de </t>
    </r>
    <r>
      <rPr>
        <b/>
        <sz val="11"/>
        <color theme="1"/>
        <rFont val="Calibri"/>
        <family val="2"/>
        <scheme val="minor"/>
      </rPr>
      <t>RD$7,528,870.58</t>
    </r>
    <r>
      <rPr>
        <sz val="11"/>
        <color theme="1"/>
        <rFont val="Calibri"/>
        <family val="2"/>
        <scheme val="minor"/>
      </rPr>
      <t xml:space="preserve">, igual a </t>
    </r>
    <r>
      <rPr>
        <b/>
        <sz val="11"/>
        <color theme="1"/>
        <rFont val="Calibri"/>
        <family val="2"/>
        <scheme val="minor"/>
      </rPr>
      <t>89.23%</t>
    </r>
    <r>
      <rPr>
        <sz val="11"/>
        <color theme="1"/>
        <rFont val="Calibri"/>
        <family val="2"/>
        <scheme val="minor"/>
      </rPr>
      <t xml:space="preserve"> del presupuesto.</t>
    </r>
  </si>
  <si>
    <r>
      <t xml:space="preserve">La Oficina Sectorial Agropecuaria de la Mujer (OSAM) como unidad ejecutora de este producto, tenía como meta involucrar </t>
    </r>
    <r>
      <rPr>
        <b/>
        <sz val="11"/>
        <color theme="1"/>
        <rFont val="Calibri"/>
        <family val="2"/>
        <scheme val="minor"/>
      </rPr>
      <t>550 personas</t>
    </r>
    <r>
      <rPr>
        <sz val="11"/>
        <color theme="1"/>
        <rFont val="Calibri"/>
        <family val="2"/>
        <scheme val="minor"/>
      </rPr>
      <t xml:space="preserve"> (mujeres y jóvenes) a la producción y actividades agrícolas. Durante el trimestre Julio-Septiembre 2022, se lograron incorporar </t>
    </r>
    <r>
      <rPr>
        <b/>
        <sz val="11"/>
        <color theme="1"/>
        <rFont val="Calibri"/>
        <family val="2"/>
        <scheme val="minor"/>
      </rPr>
      <t xml:space="preserve">3,118 </t>
    </r>
    <r>
      <rPr>
        <sz val="11"/>
        <color theme="1"/>
        <rFont val="Calibri"/>
        <family val="2"/>
        <scheme val="minor"/>
      </rPr>
      <t xml:space="preserve">(1,036 masculinos y 2,082 femeninas) por medios de capacitación y asistencia técnica, para una ejecución de </t>
    </r>
    <r>
      <rPr>
        <b/>
        <sz val="11"/>
        <color theme="1"/>
        <rFont val="Calibri"/>
        <family val="2"/>
        <scheme val="minor"/>
      </rPr>
      <t xml:space="preserve">566.91% </t>
    </r>
    <r>
      <rPr>
        <sz val="11"/>
        <color theme="1"/>
        <rFont val="Calibri"/>
        <family val="2"/>
        <scheme val="minor"/>
      </rPr>
      <t xml:space="preserve">con respecto a lo programado, presentando un desvío positivo o superávit de </t>
    </r>
    <r>
      <rPr>
        <b/>
        <sz val="11"/>
        <color theme="1"/>
        <rFont val="Calibri"/>
        <family val="2"/>
        <scheme val="minor"/>
      </rPr>
      <t>2,568 personas</t>
    </r>
    <r>
      <rPr>
        <sz val="11"/>
        <color theme="1"/>
        <rFont val="Calibri"/>
        <family val="2"/>
        <scheme val="minor"/>
      </rPr>
      <t xml:space="preserve">, equivalente a </t>
    </r>
    <r>
      <rPr>
        <b/>
        <sz val="11"/>
        <color theme="1"/>
        <rFont val="Calibri"/>
        <family val="2"/>
        <scheme val="minor"/>
      </rPr>
      <t>466.91%</t>
    </r>
    <r>
      <rPr>
        <sz val="11"/>
        <color theme="1"/>
        <rFont val="Calibri"/>
        <family val="2"/>
        <scheme val="minor"/>
      </rPr>
      <t xml:space="preserve">.  </t>
    </r>
  </si>
  <si>
    <r>
      <t xml:space="preserve">La razón de este desvío positivo de </t>
    </r>
    <r>
      <rPr>
        <b/>
        <sz val="11"/>
        <color theme="1"/>
        <rFont val="Calibri"/>
        <family val="2"/>
        <scheme val="minor"/>
      </rPr>
      <t xml:space="preserve">466.91% </t>
    </r>
    <r>
      <rPr>
        <sz val="11"/>
        <color theme="1"/>
        <rFont val="Calibri"/>
        <family val="2"/>
        <scheme val="minor"/>
      </rPr>
      <t xml:space="preserve">para beneficiar </t>
    </r>
    <r>
      <rPr>
        <b/>
        <sz val="11"/>
        <color theme="1"/>
        <rFont val="Calibri"/>
        <family val="2"/>
        <scheme val="minor"/>
      </rPr>
      <t>2,568 personas</t>
    </r>
    <r>
      <rPr>
        <sz val="11"/>
        <color theme="1"/>
        <rFont val="Calibri"/>
        <family val="2"/>
        <scheme val="minor"/>
      </rPr>
      <t xml:space="preserve"> por encima de la meta, en el periodo Julio-Septiembre del 2022, se debió al memorable esfuerzo por parte de la dirección y equipo operativo de la Oficina Sectorial Agropecuaria de la Mujer (OSAM), quienes idearon una estrategia para ejecutar capacitaciones educativas y de género, utilizando los lazos establecidos con los directores regionales, los ayuntamientos, la Universidad Autónoma de Santo Domingo (UASD), así como acuerdos laborales con otras instituciones del estado para el traslado/transporte de mujeres a los lugares destinados para jornadas educativas. 
En ese mismo orden, los programas de fomento e instalación de huertos urbanos en el Gran Santo Domingo y el Distrito Nacional han presentado un aumento significativo, favoreciendo el impacto en el aumento de ejecuciones. Se destaca la responsabilidad de la dirección de gestionar ejecuciones a pesar de contar con un presupuesto limitado. Esto es, gracias al compromiso que ha manifestado la unidad ejecutora con el objetivo de capacitar y asistir mujeres y jóvenes en todo el territorio Nacional.</t>
    </r>
  </si>
  <si>
    <r>
      <t xml:space="preserve">En lo que concierne a la programación financiera, el monto asignado a este producto durante el periodo fue de </t>
    </r>
    <r>
      <rPr>
        <b/>
        <sz val="11"/>
        <color theme="1"/>
        <rFont val="Calibri"/>
        <family val="2"/>
        <scheme val="minor"/>
      </rPr>
      <t>RD$1,696,000.00</t>
    </r>
    <r>
      <rPr>
        <sz val="11"/>
        <color theme="1"/>
        <rFont val="Calibri"/>
        <family val="2"/>
        <scheme val="minor"/>
      </rPr>
      <t xml:space="preserve">, de estos fueron utilizados </t>
    </r>
    <r>
      <rPr>
        <b/>
        <sz val="11"/>
        <color theme="1"/>
        <rFont val="Calibri"/>
        <family val="2"/>
        <scheme val="minor"/>
      </rPr>
      <t>RD$295,604.02</t>
    </r>
    <r>
      <rPr>
        <sz val="11"/>
        <color theme="1"/>
        <rFont val="Calibri"/>
        <family val="2"/>
        <scheme val="minor"/>
      </rPr>
      <t xml:space="preserve">, equivalente al </t>
    </r>
    <r>
      <rPr>
        <b/>
        <sz val="11"/>
        <color theme="1"/>
        <rFont val="Calibri"/>
        <family val="2"/>
        <scheme val="minor"/>
      </rPr>
      <t>17.43%</t>
    </r>
    <r>
      <rPr>
        <sz val="11"/>
        <color theme="1"/>
        <rFont val="Calibri"/>
        <family val="2"/>
        <scheme val="minor"/>
      </rPr>
      <t xml:space="preserve"> de la meta establecida, presentando un desvío negativo de </t>
    </r>
    <r>
      <rPr>
        <b/>
        <sz val="11"/>
        <color theme="1"/>
        <rFont val="Calibri"/>
        <family val="2"/>
        <scheme val="minor"/>
      </rPr>
      <t>RD$1,400,395.98</t>
    </r>
    <r>
      <rPr>
        <sz val="11"/>
        <color theme="1"/>
        <rFont val="Calibri"/>
        <family val="2"/>
        <scheme val="minor"/>
      </rPr>
      <t xml:space="preserve">, igual a </t>
    </r>
    <r>
      <rPr>
        <b/>
        <sz val="11"/>
        <color theme="1"/>
        <rFont val="Calibri"/>
        <family val="2"/>
        <scheme val="minor"/>
      </rPr>
      <t>82.57%</t>
    </r>
    <r>
      <rPr>
        <sz val="11"/>
        <color theme="1"/>
        <rFont val="Calibri"/>
        <family val="2"/>
        <scheme val="minor"/>
      </rPr>
      <t>.</t>
    </r>
  </si>
  <si>
    <t xml:space="preserve">La Dirección Ejecutiva de la Comisión de Fomento a la Tecnificación del Sistema Nacional de Riego, en el trimestre Julio-Septiembre 2022, no presentó una programación para las tareas a tecnificar, debido a que, estas se realizarían con un fondo del fideicomiso público (FOTESIR) afectando la ejecución. </t>
  </si>
  <si>
    <t>Para este trimestre, no hubo programación de tareas de tierra. Por razones que escapan al poder de la institución a la fecha no se han depositado fondos en el Fideicomiso, por lo que no se tecnificó ninguna tarea de tierra.</t>
  </si>
  <si>
    <r>
      <t xml:space="preserve">Según lo realizado en el programa 12, podemos señalar las siguientes oportunidades de mejora:
</t>
    </r>
    <r>
      <rPr>
        <b/>
        <sz val="11"/>
        <color theme="1"/>
        <rFont val="Calibri"/>
        <family val="2"/>
        <scheme val="minor"/>
      </rPr>
      <t xml:space="preserve">1. </t>
    </r>
    <r>
      <rPr>
        <sz val="11"/>
        <color theme="1"/>
        <rFont val="Calibri"/>
        <family val="2"/>
        <scheme val="minor"/>
      </rPr>
      <t xml:space="preserve">Gestión de transportes adecuados para el uso en la movilidad del personal, así como para trasladar participantes de capacitaciones, jornadas de trabajo, encuentros u otras actividades organizadas por las unidades ejecutoras. En ese mismo orden, se debe dar seguimiento a los medios de transporte asignados a las unidades ejecutoras, para evitar accidentes y/o averías que puedan poner en riesgo la vida tanto del personal como de los participantes.
</t>
    </r>
    <r>
      <rPr>
        <b/>
        <sz val="11"/>
        <color theme="1"/>
        <rFont val="Calibri"/>
        <family val="2"/>
        <scheme val="minor"/>
      </rPr>
      <t xml:space="preserve">2. </t>
    </r>
    <r>
      <rPr>
        <sz val="11"/>
        <color theme="1"/>
        <rFont val="Calibri"/>
        <family val="2"/>
        <scheme val="minor"/>
      </rPr>
      <t xml:space="preserve"> Disponer de recursos económicos de forma continua y oportuna, para poder realizar las actividades relevantes (visitas a fincas, cursos, talleres, giras, días de campo, parcelas demostrativas, etc.), así como la descentralización de los presupuestos asignados a los distintos programas, con el objetivo de formar un nuevo productor/a, que garantice la introducción de nuevas y modernas tecnologías, asegurando así la transformación de los sistemas tradicionales de producción en sistemas modernos, rentables y competitivos.  
</t>
    </r>
    <r>
      <rPr>
        <b/>
        <sz val="11"/>
        <color theme="1"/>
        <rFont val="Calibri"/>
        <family val="2"/>
        <scheme val="minor"/>
      </rPr>
      <t xml:space="preserve">3. </t>
    </r>
    <r>
      <rPr>
        <sz val="11"/>
        <color theme="1"/>
        <rFont val="Calibri"/>
        <family val="2"/>
        <scheme val="minor"/>
      </rPr>
      <t>Realización oportuna en el pago de viáticos, así como aprobación del presupuesto para realizar las actividades programadas y cumplir con los objetivos del departamento, según lo estipulado en la Planificación.</t>
    </r>
  </si>
  <si>
    <r>
      <t xml:space="preserve">Este producto tuvo como meta capacitar, registrar, inspeccionar y monitorear </t>
    </r>
    <r>
      <rPr>
        <b/>
        <sz val="11"/>
        <color theme="1"/>
        <rFont val="Calibri"/>
        <family val="2"/>
        <scheme val="minor"/>
      </rPr>
      <t>1,089 unidades productivas</t>
    </r>
    <r>
      <rPr>
        <sz val="11"/>
        <color theme="1"/>
        <rFont val="Calibri"/>
        <family val="2"/>
        <scheme val="minor"/>
      </rPr>
      <t xml:space="preserve"> que garantizan la calidad de alimentos de la canasta básica, durante el tercer trimestre Julio-Septiembre 2022, de las cuales se beneficiaron unas </t>
    </r>
    <r>
      <rPr>
        <b/>
        <sz val="11"/>
        <color theme="1"/>
        <rFont val="Calibri"/>
        <family val="2"/>
        <scheme val="minor"/>
      </rPr>
      <t>314 unidades productivas</t>
    </r>
    <r>
      <rPr>
        <sz val="11"/>
        <color theme="1"/>
        <rFont val="Calibri"/>
        <family val="2"/>
        <scheme val="minor"/>
      </rPr>
      <t xml:space="preserve"> en BPAyG, equivalente a </t>
    </r>
    <r>
      <rPr>
        <b/>
        <sz val="11"/>
        <color theme="1"/>
        <rFont val="Calibri"/>
        <family val="2"/>
        <scheme val="minor"/>
      </rPr>
      <t>28.83%</t>
    </r>
    <r>
      <rPr>
        <sz val="11"/>
        <color theme="1"/>
        <rFont val="Calibri"/>
        <family val="2"/>
        <scheme val="minor"/>
      </rPr>
      <t xml:space="preserve"> de la meta establecida. Esto registra un déficit de </t>
    </r>
    <r>
      <rPr>
        <b/>
        <sz val="11"/>
        <color theme="1"/>
        <rFont val="Calibri"/>
        <family val="2"/>
        <scheme val="minor"/>
      </rPr>
      <t>775 unidades</t>
    </r>
    <r>
      <rPr>
        <sz val="11"/>
        <color theme="1"/>
        <rFont val="Calibri"/>
        <family val="2"/>
        <scheme val="minor"/>
      </rPr>
      <t xml:space="preserve">, para un </t>
    </r>
    <r>
      <rPr>
        <b/>
        <sz val="11"/>
        <color theme="1"/>
        <rFont val="Calibri"/>
        <family val="2"/>
        <scheme val="minor"/>
      </rPr>
      <t>71.17%</t>
    </r>
    <r>
      <rPr>
        <sz val="11"/>
        <color theme="1"/>
        <rFont val="Calibri"/>
        <family val="2"/>
        <scheme val="minor"/>
      </rPr>
      <t>.</t>
    </r>
  </si>
  <si>
    <r>
      <t xml:space="preserve">En lo relativo al presupuesto asignado para este producto en el tercer trimestre 2022, fue de </t>
    </r>
    <r>
      <rPr>
        <b/>
        <sz val="11"/>
        <color theme="1"/>
        <rFont val="Calibri"/>
        <family val="2"/>
        <scheme val="minor"/>
      </rPr>
      <t>RD$4,532,000.00</t>
    </r>
    <r>
      <rPr>
        <sz val="11"/>
        <color theme="1"/>
        <rFont val="Calibri"/>
        <family val="2"/>
        <scheme val="minor"/>
      </rPr>
      <t>, Sin embargo, no se tuvo ejecución financiera.</t>
    </r>
  </si>
  <si>
    <r>
      <t xml:space="preserve">Este producto, para el trimestre Julio-Septiembre, contó con un desvío negativo de </t>
    </r>
    <r>
      <rPr>
        <b/>
        <sz val="11"/>
        <color theme="1"/>
        <rFont val="Calibri"/>
        <family val="2"/>
        <scheme val="minor"/>
      </rPr>
      <t>11,671 productores,</t>
    </r>
    <r>
      <rPr>
        <sz val="11"/>
        <color theme="1"/>
        <rFont val="Calibri"/>
        <family val="2"/>
        <scheme val="minor"/>
      </rPr>
      <t xml:space="preserve"> indicando el </t>
    </r>
    <r>
      <rPr>
        <b/>
        <sz val="11"/>
        <color theme="1"/>
        <rFont val="Calibri"/>
        <family val="2"/>
        <scheme val="minor"/>
      </rPr>
      <t>64.84%</t>
    </r>
    <r>
      <rPr>
        <sz val="11"/>
        <color theme="1"/>
        <rFont val="Calibri"/>
        <family val="2"/>
        <scheme val="minor"/>
      </rPr>
      <t xml:space="preserve"> de la meta sin ejecución que, aunque se logró un avance significativo gracias al apoyo e integración de Instituciones Externas, el cumplimiento de la programación se vio afectado debido a que no contaban con el medio de transporte establecido para la unidad ejecutora, además de que no recibieron la aprobación financiera adecuada para efectuar su programación, así como los pagos de viáticos que siguen presentando un retraso.</t>
    </r>
  </si>
  <si>
    <r>
      <t xml:space="preserve">En la programación financiera para este </t>
    </r>
    <r>
      <rPr>
        <b/>
        <sz val="11"/>
        <color theme="1"/>
        <rFont val="Calibri"/>
        <family val="2"/>
        <scheme val="minor"/>
      </rPr>
      <t>producto 6241</t>
    </r>
    <r>
      <rPr>
        <sz val="11"/>
        <color theme="1"/>
        <rFont val="Calibri"/>
        <family val="2"/>
        <scheme val="minor"/>
      </rPr>
      <t xml:space="preserve">, para el mismo periodo, ascendió a </t>
    </r>
    <r>
      <rPr>
        <b/>
        <sz val="11"/>
        <color theme="1"/>
        <rFont val="Calibri"/>
        <family val="2"/>
        <scheme val="minor"/>
      </rPr>
      <t>RD$7,908,182.00</t>
    </r>
    <r>
      <rPr>
        <sz val="11"/>
        <color theme="1"/>
        <rFont val="Calibri"/>
        <family val="2"/>
        <scheme val="minor"/>
      </rPr>
      <t xml:space="preserve">, ejecutándose de este, el gasto de </t>
    </r>
    <r>
      <rPr>
        <b/>
        <sz val="11"/>
        <color theme="1"/>
        <rFont val="Calibri"/>
        <family val="2"/>
        <scheme val="minor"/>
      </rPr>
      <t>RD$1,579,467.79</t>
    </r>
    <r>
      <rPr>
        <sz val="11"/>
        <color theme="1"/>
        <rFont val="Calibri"/>
        <family val="2"/>
        <scheme val="minor"/>
      </rPr>
      <t xml:space="preserve">, equivalente a </t>
    </r>
    <r>
      <rPr>
        <b/>
        <sz val="11"/>
        <color theme="1"/>
        <rFont val="Calibri"/>
        <family val="2"/>
        <scheme val="minor"/>
      </rPr>
      <t>19.97%</t>
    </r>
    <r>
      <rPr>
        <sz val="11"/>
        <color theme="1"/>
        <rFont val="Calibri"/>
        <family val="2"/>
        <scheme val="minor"/>
      </rPr>
      <t xml:space="preserve">, presentando un desvío negativo de </t>
    </r>
    <r>
      <rPr>
        <b/>
        <sz val="11"/>
        <color theme="1"/>
        <rFont val="Calibri"/>
        <family val="2"/>
        <scheme val="minor"/>
      </rPr>
      <t>RD$6,328,714.21</t>
    </r>
    <r>
      <rPr>
        <sz val="11"/>
        <color theme="1"/>
        <rFont val="Calibri"/>
        <family val="2"/>
        <scheme val="minor"/>
      </rPr>
      <t xml:space="preserve">, igual a </t>
    </r>
    <r>
      <rPr>
        <b/>
        <sz val="11"/>
        <color theme="1"/>
        <rFont val="Calibri"/>
        <family val="2"/>
        <scheme val="minor"/>
      </rPr>
      <t>80.03%</t>
    </r>
    <r>
      <rPr>
        <sz val="11"/>
        <color theme="1"/>
        <rFont val="Calibri"/>
        <family val="2"/>
        <scheme val="minor"/>
      </rPr>
      <t>.</t>
    </r>
  </si>
  <si>
    <t xml:space="preserve">Se necesita disponer de recursos económicos de forma continua y oportuna, para poder realizar las actividades relevantes de las unidades ejecutoras, con el objetivo de ofrecer productos de mejor calidad distribuidos a los/as productores/as, garantizando la inocuidad y seguridad alimentaria con la introducción de nuevas y modernas tecnologías.						</t>
  </si>
  <si>
    <r>
      <t xml:space="preserve">En lo relativo al presupuesto asignado para este producto en el tercer trimestre 2022, fue de </t>
    </r>
    <r>
      <rPr>
        <b/>
        <sz val="11"/>
        <color theme="1"/>
        <rFont val="Calibri"/>
        <family val="2"/>
        <scheme val="minor"/>
      </rPr>
      <t>RD$30,000,000.00</t>
    </r>
    <r>
      <rPr>
        <sz val="11"/>
        <color theme="1"/>
        <rFont val="Calibri"/>
        <family val="2"/>
        <scheme val="minor"/>
      </rPr>
      <t xml:space="preserve">, de los que se ejecutaron </t>
    </r>
    <r>
      <rPr>
        <b/>
        <sz val="11"/>
        <color theme="1"/>
        <rFont val="Calibri"/>
        <family val="2"/>
        <scheme val="minor"/>
      </rPr>
      <t>RD$2,865,457.17</t>
    </r>
    <r>
      <rPr>
        <sz val="11"/>
        <color theme="1"/>
        <rFont val="Calibri"/>
        <family val="2"/>
        <scheme val="minor"/>
      </rPr>
      <t xml:space="preserve">, representando el </t>
    </r>
    <r>
      <rPr>
        <b/>
        <sz val="11"/>
        <color theme="1"/>
        <rFont val="Calibri"/>
        <family val="2"/>
        <scheme val="minor"/>
      </rPr>
      <t>9.55%</t>
    </r>
    <r>
      <rPr>
        <sz val="11"/>
        <color theme="1"/>
        <rFont val="Calibri"/>
        <family val="2"/>
        <scheme val="minor"/>
      </rPr>
      <t xml:space="preserve">, para un desvío negativo de </t>
    </r>
    <r>
      <rPr>
        <b/>
        <sz val="11"/>
        <color theme="1"/>
        <rFont val="Calibri"/>
        <family val="2"/>
        <scheme val="minor"/>
      </rPr>
      <t>RD$27,134,542.80</t>
    </r>
    <r>
      <rPr>
        <sz val="11"/>
        <color theme="1"/>
        <rFont val="Calibri"/>
        <family val="2"/>
        <scheme val="minor"/>
      </rPr>
      <t xml:space="preserve">, es decir, el </t>
    </r>
    <r>
      <rPr>
        <b/>
        <sz val="11"/>
        <color theme="1"/>
        <rFont val="Calibri"/>
        <family val="2"/>
        <scheme val="minor"/>
      </rPr>
      <t>90.45%</t>
    </r>
    <r>
      <rPr>
        <sz val="11"/>
        <color theme="1"/>
        <rFont val="Calibri"/>
        <family val="2"/>
        <scheme val="minor"/>
      </rPr>
      <t xml:space="preserve"> de no ejecución financiera.</t>
    </r>
  </si>
  <si>
    <r>
      <t xml:space="preserve">El </t>
    </r>
    <r>
      <rPr>
        <b/>
        <sz val="11"/>
        <color theme="1"/>
        <rFont val="Calibri"/>
        <family val="2"/>
        <scheme val="minor"/>
      </rPr>
      <t>producto 6241</t>
    </r>
    <r>
      <rPr>
        <sz val="11"/>
        <color theme="1"/>
        <rFont val="Calibri"/>
        <family val="2"/>
        <scheme val="minor"/>
      </rPr>
      <t xml:space="preserve">, donde productores reciben apoyo técnico para la prevención fitosanitaria y control de plagas y enfermedades, este producto cuya unidad ejecutora es el departamento de Sanidad Vegetal y sus respectivas subdirecciones, está conformado por las actividades: Registro, Inspección y Seguimiento de Plagas, Monitoreo Fitosanitario, Prevención y Control de Plagas, formación y Capacitación para el Manejo Integrado de Plagas y Sistema de Cuarentena Vegetal. Todas estas actividades en conjunto presentaron una meta para favorecer </t>
    </r>
    <r>
      <rPr>
        <b/>
        <sz val="11"/>
        <color theme="1"/>
        <rFont val="Calibri"/>
        <family val="2"/>
        <scheme val="minor"/>
      </rPr>
      <t>18,000 productores</t>
    </r>
    <r>
      <rPr>
        <sz val="11"/>
        <color theme="1"/>
        <rFont val="Calibri"/>
        <family val="2"/>
        <scheme val="minor"/>
      </rPr>
      <t xml:space="preserve"> en el tercer trimestre 2022, con la prevención sanitaria de sus respectivos cultivos, protegiéndolos de forma preventiva de plagas y enfermedades. logrando beneficiar </t>
    </r>
    <r>
      <rPr>
        <b/>
        <sz val="11"/>
        <color theme="1"/>
        <rFont val="Calibri"/>
        <family val="2"/>
        <scheme val="minor"/>
      </rPr>
      <t>6,329 productores agrícolas</t>
    </r>
    <r>
      <rPr>
        <sz val="11"/>
        <color theme="1"/>
        <rFont val="Calibri"/>
        <family val="2"/>
        <scheme val="minor"/>
      </rPr>
      <t xml:space="preserve">, en los cuales fueron 5,924 hombres y 405 mujeres, equivalente a </t>
    </r>
    <r>
      <rPr>
        <b/>
        <sz val="11"/>
        <color theme="1"/>
        <rFont val="Calibri"/>
        <family val="2"/>
        <scheme val="minor"/>
      </rPr>
      <t>35.16%</t>
    </r>
    <r>
      <rPr>
        <sz val="11"/>
        <color theme="1"/>
        <rFont val="Calibri"/>
        <family val="2"/>
        <scheme val="minor"/>
      </rPr>
      <t xml:space="preserve"> de la programación, presentando un desvío negativo de </t>
    </r>
    <r>
      <rPr>
        <b/>
        <sz val="11"/>
        <color theme="1"/>
        <rFont val="Calibri"/>
        <family val="2"/>
        <scheme val="minor"/>
      </rPr>
      <t>11,671 productores</t>
    </r>
    <r>
      <rPr>
        <sz val="11"/>
        <color theme="1"/>
        <rFont val="Calibri"/>
        <family val="2"/>
        <scheme val="minor"/>
      </rPr>
      <t xml:space="preserve"> por beneficiar, igual a </t>
    </r>
    <r>
      <rPr>
        <b/>
        <sz val="11"/>
        <color theme="1"/>
        <rFont val="Calibri"/>
        <family val="2"/>
        <scheme val="minor"/>
      </rPr>
      <t>64.84%</t>
    </r>
    <r>
      <rPr>
        <sz val="11"/>
        <color theme="1"/>
        <rFont val="Calibri"/>
        <family val="2"/>
        <scheme val="minor"/>
      </rPr>
      <t>.</t>
    </r>
  </si>
  <si>
    <r>
      <t xml:space="preserve">El Departamento de Inocuidad Agroalimentaria (DIA), en el logro de sus actividades recurrentes, a través del desvío negativo de </t>
    </r>
    <r>
      <rPr>
        <b/>
        <sz val="11"/>
        <color theme="1"/>
        <rFont val="Calibri"/>
        <family val="2"/>
        <scheme val="minor"/>
      </rPr>
      <t>775 unidades productivas</t>
    </r>
    <r>
      <rPr>
        <sz val="11"/>
        <color theme="1"/>
        <rFont val="Calibri"/>
        <family val="2"/>
        <scheme val="minor"/>
      </rPr>
      <t xml:space="preserve"> no beneficiadas, para el </t>
    </r>
    <r>
      <rPr>
        <b/>
        <sz val="11"/>
        <color theme="1"/>
        <rFont val="Calibri"/>
        <family val="2"/>
        <scheme val="minor"/>
      </rPr>
      <t>71.17%</t>
    </r>
    <r>
      <rPr>
        <sz val="11"/>
        <color theme="1"/>
        <rFont val="Calibri"/>
        <family val="2"/>
        <scheme val="minor"/>
      </rPr>
      <t xml:space="preserve"> de no ejecución, se debió a diversas razones: 
1. Esta ejecución fue afectada por la falta de mantenimiento de los vehículos utilizados como transporte de personal, que no podían salir al campo por las condiciones, este problema afectó tanto las muestras, las inspecciones y el registro de unidades productivas y establecimientos agropecuarios y, por ende, afectó indirectamente en el número de certificaciones emitidas. 
2. Otros programas como la realización de perfiles de riesgo de plaguicidas siguen siendo afectados principalmente por la falta de personal técnico, ya que en dicha división desvincularon o no renovaron contratos al personal profesional que realizaba dicha labor. Este tema del personal afectó también las ejecutorias de la división de inspección y toma de muestra ya que no se cuenta con el personal suficiente. 
De igual forma los inconvenientes con la logística para viajes al interior (viáticos y peajes), afecta la ejecución de todos los programas ya que no se cuenta con estos recursos. Para solventar los retos, la dirección del departamento ha realizado esfuerzos y se ha conseguido que reparen los vehículos y actualmente contamos con dos técnicos nuevos que estarán apoyando en las diferentes funciones el Departamento.
3. Los inconvenientes con la logística de viajes al interior (viáticos y peajes), afecta la ejecución de todos los programas ya que no se cuenta con estos recursos.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</si>
</sst>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dd/mm/yyyy;@"/>
    <numFmt numFmtId="165" formatCode="[$-10409]#,##0;\-#,##0"/>
    <numFmt numFmtId="166" formatCode="[$-10409]#,##0.00;\-#,##0.00"/>
    <numFmt numFmtId="167" formatCode="[$-10409]0.00%"/>
  </numFmts>
  <fonts count="27"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1"/>
      <color theme="1"/>
      <name val="Calibri"/>
      <family val="2"/>
      <scheme val="minor"/>
    </font>
    <font>
      <sz val="8"/>
      <name val="Calibri"/>
      <family val="2"/>
      <scheme val="minor"/>
    </font>
    <font>
      <b/>
      <sz val="12"/>
      <color rgb="FF000000"/>
      <name val="Times New Roman"/>
      <family val="1"/>
    </font>
    <font>
      <sz val="9"/>
      <name val="Calibri"/>
      <family val="2"/>
    </font>
    <font>
      <sz val="9"/>
      <color rgb="FFFF0000"/>
      <name val="Calibri"/>
      <family val="2"/>
    </font>
    <font>
      <sz val="11"/>
      <name val="Calibri"/>
      <family val="2"/>
      <scheme val="minor"/>
    </font>
    <font>
      <b/>
      <sz val="11"/>
      <name val="Calibri"/>
      <family val="2"/>
      <scheme val="minor"/>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41">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08">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9" fillId="0" borderId="17" xfId="0" applyFont="1" applyBorder="1" applyAlignment="1">
      <alignment vertical="center" wrapText="1"/>
    </xf>
    <xf numFmtId="0" fontId="15" fillId="8" borderId="30" xfId="0" applyFont="1" applyFill="1" applyBorder="1" applyAlignment="1">
      <alignment horizontal="center" vertical="center" wrapText="1" readingOrder="1"/>
    </xf>
    <xf numFmtId="0" fontId="15" fillId="8" borderId="31" xfId="0" applyFont="1" applyFill="1" applyBorder="1" applyAlignment="1">
      <alignment horizontal="center" vertical="center" wrapText="1" readingOrder="1"/>
    </xf>
    <xf numFmtId="0" fontId="15" fillId="8" borderId="32" xfId="0" applyFont="1" applyFill="1" applyBorder="1" applyAlignment="1">
      <alignment horizontal="center" vertical="center" wrapText="1" readingOrder="1"/>
    </xf>
    <xf numFmtId="165" fontId="16" fillId="0" borderId="28" xfId="0" applyNumberFormat="1" applyFont="1" applyBorder="1" applyAlignment="1" applyProtection="1">
      <alignment horizontal="center" vertical="center" wrapText="1" readingOrder="1"/>
      <protection locked="0"/>
    </xf>
    <xf numFmtId="166" fontId="16" fillId="0" borderId="28" xfId="0" applyNumberFormat="1" applyFont="1" applyBorder="1" applyAlignment="1" applyProtection="1">
      <alignment horizontal="center" vertical="center" wrapText="1" readingOrder="1"/>
      <protection locked="0"/>
    </xf>
    <xf numFmtId="10" fontId="16" fillId="7" borderId="28" xfId="2" applyNumberFormat="1" applyFont="1" applyFill="1" applyBorder="1" applyAlignment="1" applyProtection="1">
      <alignment horizontal="center" vertical="center" wrapText="1" readingOrder="1"/>
      <protection locked="0"/>
    </xf>
    <xf numFmtId="167" fontId="16" fillId="7" borderId="25" xfId="0" applyNumberFormat="1" applyFont="1" applyFill="1" applyBorder="1" applyAlignment="1" applyProtection="1">
      <alignment horizontal="center" vertical="center" wrapText="1" readingOrder="1"/>
      <protection locked="0"/>
    </xf>
    <xf numFmtId="165" fontId="16" fillId="0" borderId="33" xfId="0" applyNumberFormat="1" applyFont="1" applyBorder="1" applyAlignment="1" applyProtection="1">
      <alignment horizontal="center" vertical="center" wrapText="1" readingOrder="1"/>
      <protection locked="0"/>
    </xf>
    <xf numFmtId="166" fontId="16" fillId="0" borderId="33" xfId="0" applyNumberFormat="1" applyFont="1" applyBorder="1" applyAlignment="1" applyProtection="1">
      <alignment horizontal="center" vertical="center" wrapText="1" readingOrder="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0" fillId="0" borderId="0" xfId="0" applyFont="1" applyBorder="1" applyAlignment="1" applyProtection="1">
      <alignment horizontal="left" vertical="center" wrapText="1"/>
      <protection locked="0"/>
    </xf>
    <xf numFmtId="0" fontId="20" fillId="0" borderId="18" xfId="0" applyFont="1" applyBorder="1" applyAlignment="1" applyProtection="1">
      <alignment horizontal="left" vertical="center" wrapText="1"/>
      <protection locked="0"/>
    </xf>
    <xf numFmtId="0" fontId="20" fillId="0" borderId="17" xfId="0" applyFont="1" applyBorder="1" applyAlignment="1" applyProtection="1">
      <alignment horizontal="left" vertical="center" wrapText="1"/>
      <protection locked="0"/>
    </xf>
    <xf numFmtId="0" fontId="22" fillId="0" borderId="0" xfId="0" applyFont="1" applyAlignment="1">
      <alignment horizontal="left" vertical="center"/>
    </xf>
    <xf numFmtId="0" fontId="0" fillId="0" borderId="0" xfId="0" applyFont="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4" fontId="16" fillId="0" borderId="28" xfId="0" applyNumberFormat="1" applyFont="1" applyBorder="1" applyAlignment="1" applyProtection="1">
      <alignment horizontal="center" vertical="center" wrapText="1" readingOrder="1"/>
      <protection locked="0"/>
    </xf>
    <xf numFmtId="4" fontId="16" fillId="0" borderId="28" xfId="0" applyNumberFormat="1" applyFont="1" applyBorder="1" applyAlignment="1" applyProtection="1">
      <alignment horizontal="center" vertical="center" wrapText="1"/>
      <protection locked="0"/>
    </xf>
    <xf numFmtId="4" fontId="16" fillId="0" borderId="33" xfId="0" applyNumberFormat="1" applyFont="1" applyBorder="1" applyAlignment="1" applyProtection="1">
      <alignment horizontal="center" vertical="center" wrapText="1" readingOrder="1"/>
      <protection locked="0"/>
    </xf>
    <xf numFmtId="4" fontId="16" fillId="0" borderId="33" xfId="0" applyNumberFormat="1" applyFont="1" applyBorder="1" applyAlignment="1" applyProtection="1">
      <alignment horizontal="center" vertical="center" wrapText="1"/>
      <protection locked="0"/>
    </xf>
    <xf numFmtId="39" fontId="16" fillId="0" borderId="28" xfId="0" applyNumberFormat="1" applyFont="1" applyBorder="1" applyAlignment="1" applyProtection="1">
      <alignment horizontal="center" vertical="center" wrapText="1"/>
      <protection locked="0"/>
    </xf>
    <xf numFmtId="0" fontId="6" fillId="0" borderId="13" xfId="0" applyNumberFormat="1" applyFont="1" applyFill="1" applyBorder="1" applyAlignment="1">
      <alignment horizontal="center" vertical="center" wrapText="1"/>
    </xf>
    <xf numFmtId="0" fontId="22" fillId="0" borderId="0" xfId="0" applyFont="1" applyAlignment="1">
      <alignment horizontal="left" vertical="center" wrapText="1"/>
    </xf>
    <xf numFmtId="0" fontId="22" fillId="0" borderId="0" xfId="0" applyFont="1" applyAlignment="1">
      <alignment vertical="center" wrapText="1"/>
    </xf>
    <xf numFmtId="0" fontId="15" fillId="8" borderId="28" xfId="0" applyFont="1" applyFill="1" applyBorder="1" applyAlignment="1">
      <alignment horizontal="center" vertical="center" wrapText="1" readingOrder="1"/>
    </xf>
    <xf numFmtId="10" fontId="23" fillId="7" borderId="28" xfId="2" applyNumberFormat="1" applyFont="1" applyFill="1" applyBorder="1" applyAlignment="1" applyProtection="1">
      <alignment horizontal="center" vertical="center" wrapText="1" readingOrder="1"/>
      <protection locked="0"/>
    </xf>
    <xf numFmtId="167" fontId="23" fillId="7" borderId="25" xfId="0" applyNumberFormat="1" applyFont="1" applyFill="1" applyBorder="1" applyAlignment="1" applyProtection="1">
      <alignment horizontal="center" vertical="center" wrapText="1" readingOrder="1"/>
      <protection locked="0"/>
    </xf>
    <xf numFmtId="166" fontId="24" fillId="0" borderId="33" xfId="0" applyNumberFormat="1" applyFont="1" applyBorder="1" applyAlignment="1" applyProtection="1">
      <alignment horizontal="center" vertical="center" wrapText="1" readingOrder="1"/>
      <protection locked="0"/>
    </xf>
    <xf numFmtId="165" fontId="16" fillId="0" borderId="24" xfId="0" applyNumberFormat="1" applyFont="1" applyFill="1" applyBorder="1" applyAlignment="1" applyProtection="1">
      <alignment horizontal="center" vertical="center" wrapText="1" readingOrder="1"/>
      <protection locked="0"/>
    </xf>
    <xf numFmtId="166" fontId="16" fillId="0" borderId="28" xfId="0" applyNumberFormat="1" applyFont="1" applyFill="1" applyBorder="1" applyAlignment="1" applyProtection="1">
      <alignment horizontal="center" vertical="center" wrapText="1" readingOrder="1"/>
      <protection locked="0"/>
    </xf>
    <xf numFmtId="165" fontId="16" fillId="0" borderId="28" xfId="0" applyNumberFormat="1" applyFont="1" applyFill="1" applyBorder="1" applyAlignment="1" applyProtection="1">
      <alignment horizontal="center" vertical="center" wrapText="1"/>
      <protection locked="0"/>
    </xf>
    <xf numFmtId="0" fontId="16" fillId="0" borderId="38" xfId="0" applyNumberFormat="1" applyFont="1" applyFill="1" applyBorder="1" applyAlignment="1" applyProtection="1">
      <alignment vertical="top" wrapText="1"/>
      <protection locked="0"/>
    </xf>
    <xf numFmtId="0" fontId="16" fillId="0" borderId="33" xfId="0" applyNumberFormat="1" applyFont="1" applyFill="1" applyBorder="1" applyAlignment="1" applyProtection="1">
      <alignment horizontal="left" vertical="top" wrapText="1"/>
      <protection locked="0"/>
    </xf>
    <xf numFmtId="165" fontId="24" fillId="0" borderId="39" xfId="0" applyNumberFormat="1" applyFont="1" applyFill="1" applyBorder="1" applyAlignment="1" applyProtection="1">
      <alignment horizontal="center" vertical="center" wrapText="1" readingOrder="1"/>
      <protection locked="0"/>
    </xf>
    <xf numFmtId="166" fontId="24" fillId="0" borderId="33" xfId="0" applyNumberFormat="1" applyFont="1" applyFill="1" applyBorder="1" applyAlignment="1" applyProtection="1">
      <alignment horizontal="center" vertical="center" wrapText="1" readingOrder="1"/>
      <protection locked="0"/>
    </xf>
    <xf numFmtId="165" fontId="24" fillId="0" borderId="33" xfId="0" applyNumberFormat="1" applyFont="1" applyFill="1" applyBorder="1" applyAlignment="1" applyProtection="1">
      <alignment horizontal="center" vertical="center" wrapText="1"/>
      <protection locked="0"/>
    </xf>
    <xf numFmtId="10" fontId="16" fillId="7" borderId="33" xfId="2" applyNumberFormat="1" applyFont="1" applyFill="1" applyBorder="1" applyAlignment="1" applyProtection="1">
      <alignment horizontal="center" vertical="center" wrapText="1" readingOrder="1"/>
      <protection locked="0"/>
    </xf>
    <xf numFmtId="167" fontId="16" fillId="7" borderId="40" xfId="0" applyNumberFormat="1" applyFont="1" applyFill="1" applyBorder="1" applyAlignment="1" applyProtection="1">
      <alignment horizontal="center" vertical="center" wrapText="1" readingOrder="1"/>
      <protection locked="0"/>
    </xf>
    <xf numFmtId="164" fontId="6" fillId="9" borderId="12" xfId="0" applyNumberFormat="1" applyFont="1" applyFill="1" applyBorder="1" applyAlignment="1">
      <alignment horizontal="center" vertical="center" wrapText="1"/>
    </xf>
    <xf numFmtId="0" fontId="0" fillId="0" borderId="0" xfId="0" applyFont="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20" fillId="0" borderId="0" xfId="0" applyFont="1" applyAlignment="1" applyProtection="1">
      <alignment horizontal="left" vertical="center" wrapText="1"/>
      <protection locked="0"/>
    </xf>
    <xf numFmtId="0" fontId="20" fillId="0" borderId="18" xfId="0" applyFont="1" applyBorder="1" applyAlignment="1" applyProtection="1">
      <alignment horizontal="left" vertical="center" wrapText="1"/>
      <protection locked="0"/>
    </xf>
    <xf numFmtId="39" fontId="11" fillId="0" borderId="27" xfId="1" applyNumberFormat="1" applyFont="1" applyFill="1" applyBorder="1" applyAlignment="1" applyProtection="1">
      <alignment horizontal="center" vertical="center" wrapText="1" readingOrder="1"/>
      <protection locked="0"/>
    </xf>
    <xf numFmtId="39" fontId="11" fillId="0" borderId="28" xfId="1" applyNumberFormat="1" applyFont="1" applyFill="1" applyBorder="1" applyAlignment="1" applyProtection="1">
      <alignment horizontal="center" vertical="center" wrapText="1" readingOrder="1"/>
      <protection locked="0"/>
    </xf>
    <xf numFmtId="39" fontId="11" fillId="0" borderId="25" xfId="1" applyNumberFormat="1" applyFont="1" applyFill="1" applyBorder="1" applyAlignment="1" applyProtection="1">
      <alignment horizontal="center" vertical="center" wrapText="1" readingOrder="1"/>
      <protection locked="0"/>
    </xf>
    <xf numFmtId="39" fontId="11" fillId="0" borderId="37" xfId="1" applyNumberFormat="1" applyFont="1" applyFill="1" applyBorder="1" applyAlignment="1" applyProtection="1">
      <alignment horizontal="center" vertical="center" wrapText="1" readingOrder="1"/>
      <protection locked="0"/>
    </xf>
    <xf numFmtId="39" fontId="11" fillId="0" borderId="24" xfId="1" applyNumberFormat="1" applyFont="1" applyFill="1" applyBorder="1" applyAlignment="1" applyProtection="1">
      <alignment horizontal="center" vertical="center" wrapText="1" readingOrder="1"/>
      <protection locked="0"/>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14"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0" fontId="18" fillId="0" borderId="0" xfId="0" applyFont="1" applyAlignment="1">
      <alignment horizontal="left" vertical="center" wrapText="1"/>
    </xf>
    <xf numFmtId="49" fontId="10" fillId="0" borderId="19" xfId="0" quotePrefix="1" applyNumberFormat="1" applyFont="1" applyBorder="1" applyAlignment="1" applyProtection="1">
      <alignment horizontal="left" vertical="center" wrapText="1"/>
      <protection locked="0"/>
    </xf>
    <xf numFmtId="49" fontId="10" fillId="0" borderId="20" xfId="0" quotePrefix="1" applyNumberFormat="1" applyFont="1" applyBorder="1" applyAlignment="1" applyProtection="1">
      <alignment horizontal="left" vertical="center" wrapText="1"/>
      <protection locked="0"/>
    </xf>
    <xf numFmtId="49" fontId="10" fillId="0" borderId="21" xfId="0" quotePrefix="1" applyNumberFormat="1" applyFont="1" applyBorder="1" applyAlignment="1" applyProtection="1">
      <alignment horizontal="left" vertical="center" wrapText="1"/>
      <protection locked="0"/>
    </xf>
    <xf numFmtId="10" fontId="11" fillId="7" borderId="28" xfId="2" applyNumberFormat="1" applyFont="1" applyFill="1" applyBorder="1" applyAlignment="1" applyProtection="1">
      <alignment horizontal="center" vertical="center" wrapText="1" readingOrder="1"/>
    </xf>
    <xf numFmtId="10" fontId="11" fillId="7" borderId="29" xfId="2" applyNumberFormat="1" applyFont="1" applyFill="1" applyBorder="1" applyAlignment="1" applyProtection="1">
      <alignment horizontal="center" vertical="center" wrapText="1" readingOrder="1"/>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25" xfId="0" applyFont="1" applyFill="1" applyBorder="1" applyAlignment="1">
      <alignment horizontal="center" vertical="center" wrapText="1" readingOrder="1"/>
    </xf>
    <xf numFmtId="0" fontId="13" fillId="6" borderId="26" xfId="0" applyFont="1" applyFill="1" applyBorder="1" applyAlignment="1">
      <alignment horizontal="center" vertical="center" wrapText="1" readingOrder="1"/>
    </xf>
    <xf numFmtId="0" fontId="13" fillId="6" borderId="37" xfId="0" applyFont="1" applyFill="1" applyBorder="1" applyAlignment="1">
      <alignment horizontal="center" vertical="center" wrapText="1" readingOrder="1"/>
    </xf>
    <xf numFmtId="0" fontId="10" fillId="6" borderId="22" xfId="0" applyFont="1" applyFill="1" applyBorder="1" applyAlignment="1">
      <alignment horizontal="left"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25" fillId="0" borderId="0" xfId="0" applyFont="1" applyAlignment="1" applyProtection="1">
      <alignment horizontal="left" vertical="center" wrapText="1"/>
      <protection locked="0"/>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0" fillId="0" borderId="34" xfId="0" applyFont="1" applyBorder="1" applyAlignment="1" applyProtection="1">
      <alignment horizontal="left" vertical="center" wrapText="1"/>
      <protection locked="0"/>
    </xf>
    <xf numFmtId="0" fontId="0" fillId="0" borderId="35" xfId="0" applyFont="1" applyBorder="1" applyAlignment="1" applyProtection="1">
      <alignment horizontal="left" vertical="center" wrapText="1"/>
      <protection locked="0"/>
    </xf>
    <xf numFmtId="0" fontId="0" fillId="0" borderId="36" xfId="0" applyFont="1" applyBorder="1" applyAlignment="1" applyProtection="1">
      <alignment horizontal="left" vertical="center" wrapText="1"/>
      <protection locked="0"/>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17" fillId="4" borderId="17" xfId="0" applyFont="1" applyFill="1" applyBorder="1" applyAlignment="1">
      <alignment horizontal="left" vertical="center"/>
    </xf>
  </cellXfs>
  <cellStyles count="3">
    <cellStyle name="Millares" xfId="1" builtinId="3"/>
    <cellStyle name="Normal" xfId="0" builtinId="0"/>
    <cellStyle name="Porcentaje" xfId="2" builtinId="5"/>
  </cellStyles>
  <dxfs count="30">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rgb="FFFF0000"/>
        <name val="Calibri"/>
        <scheme val="none"/>
      </font>
      <numFmt numFmtId="4" formatCode="#,##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rgb="FFFF0000"/>
        <name val="Calibri"/>
        <scheme val="none"/>
      </font>
      <numFmt numFmtId="4" formatCode="#,##0.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rgb="FFFF0000"/>
        <name val="Calibri"/>
        <scheme val="none"/>
      </font>
      <numFmt numFmtId="4" formatCode="#,##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rgb="FFFF0000"/>
        <name val="Calibri"/>
        <scheme val="none"/>
      </font>
      <numFmt numFmtId="4" formatCode="#,##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rgb="FFFF0000"/>
        <name val="Calibri"/>
        <scheme val="none"/>
      </font>
      <numFmt numFmtId="4" formatCode="#,##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rgb="FFFF0000"/>
        <name val="Calibri"/>
        <scheme val="none"/>
      </font>
      <numFmt numFmtId="4" formatCode="#,##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rgb="FFFF0000"/>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rgb="FFFF0000"/>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rgb="FFFF0000"/>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rgb="FFFF0000"/>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rgb="FFFF0000"/>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rgb="FFFF0000"/>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top style="thin">
          <color theme="0" tint="-0.34998626667073579"/>
        </top>
        <bottom style="thin">
          <color theme="0" tint="-0.34998626667073579"/>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65013</xdr:colOff>
      <xdr:row>0</xdr:row>
      <xdr:rowOff>1</xdr:rowOff>
    </xdr:from>
    <xdr:ext cx="1638904" cy="772582"/>
    <xdr:pic>
      <xdr:nvPicPr>
        <xdr:cNvPr id="3" name="Imagen 2">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65013" y="1"/>
          <a:ext cx="1638904" cy="772582"/>
        </a:xfrm>
        <a:prstGeom prst="rect">
          <a:avLst/>
        </a:prstGeom>
      </xdr:spPr>
    </xdr:pic>
    <xdr:clientData/>
  </xdr:oneCellAnchor>
</xdr:wsDr>
</file>

<file path=xl/tables/table1.xml><?xml version="1.0" encoding="utf-8"?>
<table xmlns="http://schemas.openxmlformats.org/spreadsheetml/2006/main" id="1" name="Tabla1" displayName="Tabla1" ref="A28:J34" totalsRowShown="0" headerRowDxfId="29" dataDxfId="27" headerRowBorderDxfId="28" tableBorderDxfId="26" totalsRowBorderDxfId="25">
  <tableColumns count="10">
    <tableColumn id="1" name="Producto" dataDxfId="24"/>
    <tableColumn id="2" name="Indicador" dataDxfId="23"/>
    <tableColumn id="3" name="Física_x000a_(A)" dataDxfId="22"/>
    <tableColumn id="4" name="Financiera_x000a_(B)" dataDxfId="21"/>
    <tableColumn id="9" name="Física_x000a_(C)" dataDxfId="20"/>
    <tableColumn id="10" name="Financiera_x000a_(D)" dataDxfId="19"/>
    <tableColumn id="5" name="Física _x000a_(E)" dataDxfId="18"/>
    <tableColumn id="6" name="Financiera _x000a_ (F)" dataDxfId="17"/>
    <tableColumn id="7" name="Física _x000a_(%)_x000a_ G=E/C" dataDxfId="16">
      <calculatedColumnFormula>+Tabla1[[#This Row],[Física 
(E)]]/Tabla1[[#This Row],[Física
(C)]]</calculatedColumnFormula>
    </tableColumn>
    <tableColumn id="8" name="Financiero _x000a_(%) _x000a_H=F/D" dataDxfId="15">
      <calculatedColumnFormula>IF(H29&gt;0,H29/D29,0)</calculatedColumnFormula>
    </tableColumn>
  </tableColumns>
  <tableStyleInfo name="Estilo de tabla 1" showFirstColumn="0" showLastColumn="0" showRowStripes="1" showColumnStripes="0"/>
</table>
</file>

<file path=xl/tables/table2.xml><?xml version="1.0" encoding="utf-8"?>
<table xmlns="http://schemas.openxmlformats.org/spreadsheetml/2006/main" id="3" name="Tabla14" displayName="Tabla14" ref="A85:J89" totalsRowShown="0" headerRowDxfId="14" dataDxfId="12" headerRowBorderDxfId="13" tableBorderDxfId="11" totalsRowBorderDxfId="10">
  <tableColumns count="10">
    <tableColumn id="1" name="Producto" dataDxfId="9"/>
    <tableColumn id="2" name="Indicador" dataDxfId="8"/>
    <tableColumn id="3" name="Física_x000a_(A)" dataDxfId="7"/>
    <tableColumn id="4" name="Financiera_x000a_(B)" dataDxfId="6"/>
    <tableColumn id="9" name="Física_x000a_(C)" dataDxfId="5"/>
    <tableColumn id="10" name="Financiera_x000a_(D)" dataDxfId="4"/>
    <tableColumn id="5" name="Física _x000a_(E)" dataDxfId="3"/>
    <tableColumn id="6" name="Financiera _x000a_ (F)" dataDxfId="2"/>
    <tableColumn id="7" name="Física _x000a_(%)_x000a_ G=E/C" dataDxfId="1">
      <calculatedColumnFormula>IF(G86&gt;0,G86/E86,0)</calculatedColumnFormula>
    </tableColumn>
    <tableColumn id="8" name="Financiero _x000a_(%) _x000a_H=F/D" dataDxfId="0">
      <calculatedColumnFormula>IF(H86&gt;0,H86/F86,0)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54"/>
  <sheetViews>
    <sheetView tabSelected="1" zoomScale="110" zoomScaleNormal="110" workbookViewId="0">
      <selection activeCell="B1" sqref="B1:J1"/>
    </sheetView>
  </sheetViews>
  <sheetFormatPr baseColWidth="10" defaultColWidth="11.42578125" defaultRowHeight="15" x14ac:dyDescent="0.25"/>
  <cols>
    <col min="1" max="1" width="30.5703125" style="6" customWidth="1"/>
    <col min="2" max="2" width="27.42578125" style="6" customWidth="1"/>
    <col min="3" max="3" width="12.7109375" style="6" customWidth="1"/>
    <col min="4" max="4" width="17.85546875" style="6" customWidth="1"/>
    <col min="5" max="5" width="12.7109375" style="6" customWidth="1"/>
    <col min="6" max="6" width="17.85546875" style="6" customWidth="1"/>
    <col min="7" max="7" width="12.7109375" style="6" customWidth="1"/>
    <col min="8" max="8" width="18.28515625" style="6" customWidth="1"/>
    <col min="9" max="9" width="12.7109375" style="6" customWidth="1"/>
    <col min="10" max="10" width="15.140625" style="6" customWidth="1"/>
    <col min="11" max="11" width="11.42578125" style="6"/>
  </cols>
  <sheetData>
    <row r="1" spans="1:11" ht="21.75" thickBot="1" x14ac:dyDescent="0.3">
      <c r="A1" s="19"/>
      <c r="B1" s="93" t="s">
        <v>51</v>
      </c>
      <c r="C1" s="94"/>
      <c r="D1" s="94"/>
      <c r="E1" s="94"/>
      <c r="F1" s="94"/>
      <c r="G1" s="94"/>
      <c r="H1" s="94"/>
      <c r="I1" s="94"/>
      <c r="J1" s="95"/>
      <c r="K1" s="1"/>
    </row>
    <row r="2" spans="1:11" ht="21.75" thickBot="1" x14ac:dyDescent="0.3">
      <c r="A2" s="20"/>
      <c r="B2" s="96" t="s">
        <v>0</v>
      </c>
      <c r="C2" s="97"/>
      <c r="D2" s="96" t="s">
        <v>1</v>
      </c>
      <c r="E2" s="98"/>
      <c r="F2" s="98"/>
      <c r="G2" s="97"/>
      <c r="H2" s="99"/>
      <c r="I2" s="2" t="s">
        <v>2</v>
      </c>
      <c r="J2" s="3" t="s">
        <v>3</v>
      </c>
      <c r="K2" s="1"/>
    </row>
    <row r="3" spans="1:11" ht="21.75" thickBot="1" x14ac:dyDescent="0.3">
      <c r="A3" s="21"/>
      <c r="B3" s="100" t="s">
        <v>4</v>
      </c>
      <c r="C3" s="101"/>
      <c r="D3" s="100" t="s">
        <v>110</v>
      </c>
      <c r="E3" s="101"/>
      <c r="F3" s="101"/>
      <c r="G3" s="101"/>
      <c r="H3" s="102"/>
      <c r="I3" s="52">
        <v>44848</v>
      </c>
      <c r="J3" s="35">
        <v>1</v>
      </c>
      <c r="K3" s="1"/>
    </row>
    <row r="4" spans="1:11" x14ac:dyDescent="0.25">
      <c r="A4" s="103"/>
      <c r="B4" s="104"/>
      <c r="C4" s="104"/>
      <c r="D4" s="105"/>
      <c r="E4" s="105"/>
      <c r="F4" s="105"/>
      <c r="G4" s="105"/>
      <c r="H4" s="105"/>
      <c r="I4" s="104"/>
      <c r="J4" s="106"/>
      <c r="K4" s="1"/>
    </row>
    <row r="5" spans="1:11" ht="3" customHeight="1" x14ac:dyDescent="0.25">
      <c r="A5" s="83"/>
      <c r="B5" s="84"/>
      <c r="C5" s="84"/>
      <c r="D5" s="84"/>
      <c r="E5" s="84"/>
      <c r="F5" s="84"/>
      <c r="G5" s="84"/>
      <c r="H5" s="84"/>
      <c r="I5" s="84"/>
      <c r="J5" s="85"/>
      <c r="K5" s="1"/>
    </row>
    <row r="6" spans="1:11" ht="15.75" x14ac:dyDescent="0.25">
      <c r="A6" s="62" t="s">
        <v>5</v>
      </c>
      <c r="B6" s="63"/>
      <c r="C6" s="63"/>
      <c r="D6" s="63"/>
      <c r="E6" s="63"/>
      <c r="F6" s="63"/>
      <c r="G6" s="63"/>
      <c r="H6" s="63"/>
      <c r="I6" s="63"/>
      <c r="J6" s="64"/>
      <c r="K6" s="1"/>
    </row>
    <row r="7" spans="1:11" ht="15.75" x14ac:dyDescent="0.25">
      <c r="A7" s="65" t="s">
        <v>6</v>
      </c>
      <c r="B7" s="66"/>
      <c r="C7" s="66"/>
      <c r="D7" s="66"/>
      <c r="E7" s="66"/>
      <c r="F7" s="66"/>
      <c r="G7" s="66"/>
      <c r="H7" s="66"/>
      <c r="I7" s="66"/>
      <c r="J7" s="67"/>
      <c r="K7" s="1"/>
    </row>
    <row r="8" spans="1:11" x14ac:dyDescent="0.25">
      <c r="A8" s="4" t="s">
        <v>7</v>
      </c>
      <c r="B8" s="72" t="s">
        <v>90</v>
      </c>
      <c r="C8" s="73"/>
      <c r="D8" s="73"/>
      <c r="E8" s="73"/>
      <c r="F8" s="73"/>
      <c r="G8" s="73"/>
      <c r="H8" s="73"/>
      <c r="I8" s="73"/>
      <c r="J8" s="74"/>
      <c r="K8" s="1"/>
    </row>
    <row r="9" spans="1:11" ht="15" customHeight="1" x14ac:dyDescent="0.25">
      <c r="A9" s="22" t="s">
        <v>36</v>
      </c>
      <c r="B9" s="72" t="s">
        <v>91</v>
      </c>
      <c r="C9" s="73"/>
      <c r="D9" s="73"/>
      <c r="E9" s="73"/>
      <c r="F9" s="73"/>
      <c r="G9" s="73"/>
      <c r="H9" s="73"/>
      <c r="I9" s="73"/>
      <c r="J9" s="74"/>
      <c r="K9" s="1"/>
    </row>
    <row r="10" spans="1:11" x14ac:dyDescent="0.25">
      <c r="A10" s="22" t="s">
        <v>37</v>
      </c>
      <c r="B10" s="72" t="s">
        <v>92</v>
      </c>
      <c r="C10" s="73"/>
      <c r="D10" s="73"/>
      <c r="E10" s="73"/>
      <c r="F10" s="73"/>
      <c r="G10" s="73"/>
      <c r="H10" s="73"/>
      <c r="I10" s="73"/>
      <c r="J10" s="74"/>
      <c r="K10" s="1"/>
    </row>
    <row r="11" spans="1:11" ht="68.25" customHeight="1" x14ac:dyDescent="0.25">
      <c r="A11" s="4" t="s">
        <v>8</v>
      </c>
      <c r="B11" s="53" t="s">
        <v>93</v>
      </c>
      <c r="C11" s="53"/>
      <c r="D11" s="53"/>
      <c r="E11" s="53"/>
      <c r="F11" s="53"/>
      <c r="G11" s="53"/>
      <c r="H11" s="53"/>
      <c r="I11" s="53"/>
      <c r="J11" s="54"/>
    </row>
    <row r="12" spans="1:11" ht="39" customHeight="1" x14ac:dyDescent="0.25">
      <c r="A12" s="4" t="s">
        <v>9</v>
      </c>
      <c r="B12" s="53" t="s">
        <v>94</v>
      </c>
      <c r="C12" s="53"/>
      <c r="D12" s="53"/>
      <c r="E12" s="53"/>
      <c r="F12" s="53"/>
      <c r="G12" s="53"/>
      <c r="H12" s="53"/>
      <c r="I12" s="53"/>
      <c r="J12" s="54"/>
    </row>
    <row r="13" spans="1:11" ht="15.75" x14ac:dyDescent="0.25">
      <c r="A13" s="62" t="s">
        <v>10</v>
      </c>
      <c r="B13" s="63"/>
      <c r="C13" s="63"/>
      <c r="D13" s="63"/>
      <c r="E13" s="63"/>
      <c r="F13" s="63"/>
      <c r="G13" s="63"/>
      <c r="H13" s="63"/>
      <c r="I13" s="63"/>
      <c r="J13" s="64"/>
    </row>
    <row r="14" spans="1:11" ht="27.75" customHeight="1" x14ac:dyDescent="0.25">
      <c r="A14" s="4" t="s">
        <v>11</v>
      </c>
      <c r="B14" s="23">
        <f>_xlfn.NUMBERVALUE(LEFT($B$16,1))</f>
        <v>3</v>
      </c>
      <c r="C14" s="82" t="s">
        <v>102</v>
      </c>
      <c r="D14" s="82"/>
      <c r="E14" s="82"/>
      <c r="F14" s="82"/>
      <c r="G14" s="82"/>
      <c r="H14" s="82"/>
      <c r="I14" s="82"/>
      <c r="J14" s="82"/>
    </row>
    <row r="15" spans="1:11" ht="26.25" customHeight="1" x14ac:dyDescent="0.25">
      <c r="A15" s="4" t="s">
        <v>12</v>
      </c>
      <c r="B15" s="7">
        <f>_xlfn.NUMBERVALUE(LEFT(B16,3))</f>
        <v>3</v>
      </c>
      <c r="C15" s="82" t="s">
        <v>103</v>
      </c>
      <c r="D15" s="82"/>
      <c r="E15" s="82"/>
      <c r="F15" s="82"/>
      <c r="G15" s="82"/>
      <c r="H15" s="82"/>
      <c r="I15" s="82"/>
      <c r="J15" s="82"/>
    </row>
    <row r="16" spans="1:11" ht="28.5" customHeight="1" x14ac:dyDescent="0.25">
      <c r="A16" s="4" t="s">
        <v>13</v>
      </c>
      <c r="B16" s="7">
        <v>3</v>
      </c>
      <c r="C16" s="82" t="s">
        <v>95</v>
      </c>
      <c r="D16" s="82"/>
      <c r="E16" s="82"/>
      <c r="F16" s="82"/>
      <c r="G16" s="82"/>
      <c r="H16" s="82"/>
      <c r="I16" s="82"/>
      <c r="J16" s="82"/>
    </row>
    <row r="17" spans="1:11" ht="15.75" x14ac:dyDescent="0.25">
      <c r="A17" s="62" t="s">
        <v>14</v>
      </c>
      <c r="B17" s="63"/>
      <c r="C17" s="63"/>
      <c r="D17" s="63"/>
      <c r="E17" s="63"/>
      <c r="F17" s="63"/>
      <c r="G17" s="63"/>
      <c r="H17" s="63"/>
      <c r="I17" s="63"/>
      <c r="J17" s="64"/>
    </row>
    <row r="18" spans="1:11" ht="29.25" customHeight="1" x14ac:dyDescent="0.25">
      <c r="A18" s="4" t="s">
        <v>15</v>
      </c>
      <c r="B18" s="53" t="s">
        <v>104</v>
      </c>
      <c r="C18" s="55"/>
      <c r="D18" s="55"/>
      <c r="E18" s="55"/>
      <c r="F18" s="55"/>
      <c r="G18" s="55"/>
      <c r="H18" s="55"/>
      <c r="I18" s="55"/>
      <c r="J18" s="56"/>
    </row>
    <row r="19" spans="1:11" ht="23.25" customHeight="1" x14ac:dyDescent="0.25">
      <c r="A19" s="8" t="s">
        <v>16</v>
      </c>
      <c r="B19" s="53" t="s">
        <v>108</v>
      </c>
      <c r="C19" s="55"/>
      <c r="D19" s="55"/>
      <c r="E19" s="55"/>
      <c r="F19" s="55"/>
      <c r="G19" s="55"/>
      <c r="H19" s="55"/>
      <c r="I19" s="55"/>
      <c r="J19" s="56"/>
    </row>
    <row r="20" spans="1:11" ht="26.25" customHeight="1" x14ac:dyDescent="0.25">
      <c r="A20" s="8" t="s">
        <v>17</v>
      </c>
      <c r="B20" s="53" t="s">
        <v>111</v>
      </c>
      <c r="C20" s="55"/>
      <c r="D20" s="55"/>
      <c r="E20" s="55"/>
      <c r="F20" s="55"/>
      <c r="G20" s="55"/>
      <c r="H20" s="55"/>
      <c r="I20" s="55"/>
      <c r="J20" s="56"/>
    </row>
    <row r="21" spans="1:11" ht="24.75" customHeight="1" x14ac:dyDescent="0.25">
      <c r="A21" s="8" t="s">
        <v>38</v>
      </c>
      <c r="B21" s="53" t="s">
        <v>105</v>
      </c>
      <c r="C21" s="53"/>
      <c r="D21" s="53"/>
      <c r="E21" s="53"/>
      <c r="F21" s="53"/>
      <c r="G21" s="53"/>
      <c r="H21" s="53"/>
      <c r="I21" s="53"/>
      <c r="J21" s="54"/>
      <c r="K21" s="1"/>
    </row>
    <row r="22" spans="1:11" ht="15.75" x14ac:dyDescent="0.25">
      <c r="A22" s="62" t="s">
        <v>18</v>
      </c>
      <c r="B22" s="63"/>
      <c r="C22" s="63"/>
      <c r="D22" s="63"/>
      <c r="E22" s="63"/>
      <c r="F22" s="63"/>
      <c r="G22" s="63"/>
      <c r="H22" s="63"/>
      <c r="I22" s="63"/>
      <c r="J22" s="64"/>
    </row>
    <row r="23" spans="1:11" ht="15.75" x14ac:dyDescent="0.25">
      <c r="A23" s="65" t="s">
        <v>19</v>
      </c>
      <c r="B23" s="66"/>
      <c r="C23" s="66"/>
      <c r="D23" s="66"/>
      <c r="E23" s="66"/>
      <c r="F23" s="66"/>
      <c r="G23" s="66"/>
      <c r="H23" s="66"/>
      <c r="I23" s="66"/>
      <c r="J23" s="67"/>
      <c r="K23" s="1"/>
    </row>
    <row r="24" spans="1:11" ht="15" customHeight="1" x14ac:dyDescent="0.25">
      <c r="A24" s="77" t="s">
        <v>20</v>
      </c>
      <c r="B24" s="78"/>
      <c r="C24" s="79" t="s">
        <v>21</v>
      </c>
      <c r="D24" s="81"/>
      <c r="E24" s="81"/>
      <c r="F24" s="81" t="s">
        <v>22</v>
      </c>
      <c r="G24" s="81"/>
      <c r="H24" s="78"/>
      <c r="I24" s="79" t="s">
        <v>23</v>
      </c>
      <c r="J24" s="80"/>
    </row>
    <row r="25" spans="1:11" x14ac:dyDescent="0.25">
      <c r="A25" s="57">
        <v>17225474831</v>
      </c>
      <c r="B25" s="58"/>
      <c r="C25" s="59">
        <v>17483458194.549999</v>
      </c>
      <c r="D25" s="60"/>
      <c r="E25" s="61"/>
      <c r="F25" s="59">
        <f>SUM(H29:H33)</f>
        <v>885531005.55000007</v>
      </c>
      <c r="G25" s="60"/>
      <c r="H25" s="61"/>
      <c r="I25" s="75">
        <f>IF(F25&gt;0,F25/C25,0)</f>
        <v>5.0649648124307618E-2</v>
      </c>
      <c r="J25" s="76"/>
    </row>
    <row r="26" spans="1:11" ht="15.75" x14ac:dyDescent="0.25">
      <c r="A26" s="65" t="s">
        <v>24</v>
      </c>
      <c r="B26" s="66"/>
      <c r="C26" s="66"/>
      <c r="D26" s="66"/>
      <c r="E26" s="66"/>
      <c r="F26" s="66"/>
      <c r="G26" s="66"/>
      <c r="H26" s="66"/>
      <c r="I26" s="66"/>
      <c r="J26" s="67"/>
      <c r="K26" s="1"/>
    </row>
    <row r="27" spans="1:11" x14ac:dyDescent="0.25">
      <c r="A27" s="38"/>
      <c r="B27" s="38"/>
      <c r="C27" s="68" t="s">
        <v>50</v>
      </c>
      <c r="D27" s="69"/>
      <c r="E27" s="68" t="s">
        <v>48</v>
      </c>
      <c r="F27" s="69"/>
      <c r="G27" s="68" t="s">
        <v>49</v>
      </c>
      <c r="H27" s="68"/>
      <c r="I27" s="68" t="s">
        <v>25</v>
      </c>
      <c r="J27" s="70"/>
    </row>
    <row r="28" spans="1:11" ht="38.25" x14ac:dyDescent="0.25">
      <c r="A28" s="9" t="s">
        <v>26</v>
      </c>
      <c r="B28" s="10" t="s">
        <v>27</v>
      </c>
      <c r="C28" s="10" t="s">
        <v>39</v>
      </c>
      <c r="D28" s="10" t="s">
        <v>40</v>
      </c>
      <c r="E28" s="10" t="s">
        <v>42</v>
      </c>
      <c r="F28" s="10" t="s">
        <v>43</v>
      </c>
      <c r="G28" s="10" t="s">
        <v>44</v>
      </c>
      <c r="H28" s="10" t="s">
        <v>45</v>
      </c>
      <c r="I28" s="10" t="s">
        <v>46</v>
      </c>
      <c r="J28" s="11" t="s">
        <v>47</v>
      </c>
    </row>
    <row r="29" spans="1:11" ht="95.25" customHeight="1" x14ac:dyDescent="0.25">
      <c r="A29" s="27" t="s">
        <v>52</v>
      </c>
      <c r="B29" s="36" t="s">
        <v>53</v>
      </c>
      <c r="C29" s="12">
        <v>94500</v>
      </c>
      <c r="D29" s="13">
        <v>2108695594</v>
      </c>
      <c r="E29" s="13">
        <v>28350</v>
      </c>
      <c r="F29" s="13">
        <v>421739119</v>
      </c>
      <c r="G29" s="34">
        <v>33028</v>
      </c>
      <c r="H29" s="13">
        <v>848754527.41999996</v>
      </c>
      <c r="I29" s="14">
        <f>+Tabla1[[#This Row],[Física 
(E)]]/Tabla1[[#This Row],[Física
(C)]]</f>
        <v>1.1650088183421516</v>
      </c>
      <c r="J29" s="15">
        <f>IF(H29&gt;0,H29/F29,0)</f>
        <v>2.0125107896856016</v>
      </c>
    </row>
    <row r="30" spans="1:11" ht="89.25" customHeight="1" x14ac:dyDescent="0.25">
      <c r="A30" s="27" t="s">
        <v>115</v>
      </c>
      <c r="B30" s="36" t="s">
        <v>54</v>
      </c>
      <c r="C30" s="16">
        <v>1500</v>
      </c>
      <c r="D30" s="17">
        <v>110499816</v>
      </c>
      <c r="E30" s="17">
        <v>600</v>
      </c>
      <c r="F30" s="17">
        <v>22099965</v>
      </c>
      <c r="G30" s="33">
        <v>152</v>
      </c>
      <c r="H30" s="32">
        <v>13710371.189999999</v>
      </c>
      <c r="I30" s="14">
        <f>+Tabla1[[#This Row],[Física 
(E)]]/Tabla1[[#This Row],[Física
(C)]]</f>
        <v>0.25333333333333335</v>
      </c>
      <c r="J30" s="15">
        <f>IF(H30&gt;0,H30/F30,0)</f>
        <v>0.62037976937972528</v>
      </c>
    </row>
    <row r="31" spans="1:11" ht="65.25" customHeight="1" x14ac:dyDescent="0.25">
      <c r="A31" s="27" t="s">
        <v>55</v>
      </c>
      <c r="B31" s="36" t="s">
        <v>56</v>
      </c>
      <c r="C31" s="16">
        <v>4500</v>
      </c>
      <c r="D31" s="17">
        <v>36879305</v>
      </c>
      <c r="E31" s="17">
        <v>1350</v>
      </c>
      <c r="F31" s="17">
        <v>7375861</v>
      </c>
      <c r="G31" s="33">
        <v>2097</v>
      </c>
      <c r="H31" s="32">
        <v>74786.009999999995</v>
      </c>
      <c r="I31" s="14">
        <f>+Tabla1[[#This Row],[Física 
(E)]]/Tabla1[[#This Row],[Física
(C)]]</f>
        <v>1.5533333333333332</v>
      </c>
      <c r="J31" s="15">
        <f t="shared" ref="J31:J33" si="0">IF(H31&gt;0,H31/F31,0)</f>
        <v>1.0139292212800648E-2</v>
      </c>
    </row>
    <row r="32" spans="1:11" ht="41.25" customHeight="1" x14ac:dyDescent="0.25">
      <c r="A32" s="27" t="s">
        <v>116</v>
      </c>
      <c r="B32" s="36" t="s">
        <v>57</v>
      </c>
      <c r="C32" s="16">
        <v>1000</v>
      </c>
      <c r="D32" s="17">
        <v>15813311</v>
      </c>
      <c r="E32" s="17">
        <v>300</v>
      </c>
      <c r="F32" s="17">
        <v>3162662</v>
      </c>
      <c r="G32" s="33">
        <v>39</v>
      </c>
      <c r="H32" s="32">
        <v>10008151.09</v>
      </c>
      <c r="I32" s="14">
        <f>+Tabla1[[#This Row],[Física 
(E)]]/Tabla1[[#This Row],[Física
(C)]]</f>
        <v>0.13</v>
      </c>
      <c r="J32" s="15">
        <f t="shared" si="0"/>
        <v>3.1644706547838499</v>
      </c>
      <c r="K32" s="1"/>
    </row>
    <row r="33" spans="1:11" ht="72.75" customHeight="1" x14ac:dyDescent="0.25">
      <c r="A33" s="27" t="s">
        <v>118</v>
      </c>
      <c r="B33" s="36" t="s">
        <v>119</v>
      </c>
      <c r="C33" s="42">
        <v>1500</v>
      </c>
      <c r="D33" s="43">
        <v>46000000</v>
      </c>
      <c r="E33" s="13">
        <v>600</v>
      </c>
      <c r="F33" s="13">
        <v>9200000</v>
      </c>
      <c r="G33" s="44">
        <v>1731</v>
      </c>
      <c r="H33" s="43">
        <v>12983169.84</v>
      </c>
      <c r="I33" s="39">
        <f>+Tabla1[[#This Row],[Física 
(E)]]/Tabla1[[#This Row],[Física
(C)]]</f>
        <v>2.8849999999999998</v>
      </c>
      <c r="J33" s="40">
        <f t="shared" si="0"/>
        <v>1.4112141130434783</v>
      </c>
      <c r="K33" s="1"/>
    </row>
    <row r="34" spans="1:11" x14ac:dyDescent="0.25">
      <c r="A34" s="45"/>
      <c r="B34" s="46"/>
      <c r="C34" s="47"/>
      <c r="D34" s="48"/>
      <c r="E34" s="41"/>
      <c r="F34" s="41"/>
      <c r="G34" s="49"/>
      <c r="H34" s="48"/>
      <c r="I34" s="50"/>
      <c r="J34" s="51"/>
    </row>
    <row r="35" spans="1:11" ht="24.75" customHeight="1" x14ac:dyDescent="0.25">
      <c r="A35" s="62" t="s">
        <v>58</v>
      </c>
      <c r="B35" s="63"/>
      <c r="C35" s="63"/>
      <c r="D35" s="63"/>
      <c r="E35" s="63"/>
      <c r="F35" s="63"/>
      <c r="G35" s="63"/>
      <c r="H35" s="63"/>
      <c r="I35" s="63"/>
      <c r="J35" s="64"/>
    </row>
    <row r="36" spans="1:11" ht="15.75" x14ac:dyDescent="0.25">
      <c r="A36" s="65" t="s">
        <v>29</v>
      </c>
      <c r="B36" s="66"/>
      <c r="C36" s="66"/>
      <c r="D36" s="66"/>
      <c r="E36" s="66"/>
      <c r="F36" s="66"/>
      <c r="G36" s="66"/>
      <c r="H36" s="66"/>
      <c r="I36" s="66"/>
      <c r="J36" s="67"/>
    </row>
    <row r="37" spans="1:11" ht="25.5" customHeight="1" x14ac:dyDescent="0.25">
      <c r="A37" s="18" t="s">
        <v>30</v>
      </c>
      <c r="B37" s="53" t="s">
        <v>63</v>
      </c>
      <c r="C37" s="53"/>
      <c r="D37" s="53"/>
      <c r="E37" s="53"/>
      <c r="F37" s="53"/>
      <c r="G37" s="53"/>
      <c r="H37" s="53"/>
      <c r="I37" s="53"/>
      <c r="J37" s="54"/>
    </row>
    <row r="38" spans="1:11" ht="39.75" customHeight="1" x14ac:dyDescent="0.25">
      <c r="A38" s="18" t="s">
        <v>31</v>
      </c>
      <c r="B38" s="53" t="s">
        <v>109</v>
      </c>
      <c r="C38" s="53"/>
      <c r="D38" s="53"/>
      <c r="E38" s="53"/>
      <c r="F38" s="53"/>
      <c r="G38" s="53"/>
      <c r="H38" s="53"/>
      <c r="I38" s="53"/>
      <c r="J38" s="54"/>
      <c r="K38" s="1"/>
    </row>
    <row r="39" spans="1:11" ht="84" customHeight="1" x14ac:dyDescent="0.25">
      <c r="A39" s="18" t="s">
        <v>32</v>
      </c>
      <c r="B39" s="53" t="s">
        <v>125</v>
      </c>
      <c r="C39" s="53"/>
      <c r="D39" s="53"/>
      <c r="E39" s="53"/>
      <c r="F39" s="53"/>
      <c r="G39" s="53"/>
      <c r="H39" s="53"/>
      <c r="I39" s="53"/>
      <c r="J39" s="54"/>
    </row>
    <row r="40" spans="1:11" ht="249.75" customHeight="1" x14ac:dyDescent="0.25">
      <c r="A40" s="18" t="s">
        <v>33</v>
      </c>
      <c r="B40" s="53" t="s">
        <v>126</v>
      </c>
      <c r="C40" s="53"/>
      <c r="D40" s="53"/>
      <c r="E40" s="53"/>
      <c r="F40" s="53"/>
      <c r="G40" s="53"/>
      <c r="H40" s="53"/>
      <c r="I40" s="53"/>
      <c r="J40" s="54"/>
    </row>
    <row r="41" spans="1:11" ht="42" customHeight="1" x14ac:dyDescent="0.25">
      <c r="A41" s="18" t="s">
        <v>120</v>
      </c>
      <c r="B41" s="53" t="s">
        <v>127</v>
      </c>
      <c r="C41" s="53"/>
      <c r="D41" s="53"/>
      <c r="E41" s="53"/>
      <c r="F41" s="53"/>
      <c r="G41" s="53"/>
      <c r="H41" s="53"/>
      <c r="I41" s="53"/>
      <c r="J41" s="54"/>
    </row>
    <row r="42" spans="1:11" ht="32.25" customHeight="1" x14ac:dyDescent="0.25">
      <c r="A42" s="62" t="s">
        <v>58</v>
      </c>
      <c r="B42" s="63"/>
      <c r="C42" s="63"/>
      <c r="D42" s="63"/>
      <c r="E42" s="63"/>
      <c r="F42" s="63"/>
      <c r="G42" s="63"/>
      <c r="H42" s="63"/>
      <c r="I42" s="63"/>
      <c r="J42" s="64"/>
    </row>
    <row r="43" spans="1:11" ht="21.75" customHeight="1" x14ac:dyDescent="0.25">
      <c r="A43" s="65" t="s">
        <v>59</v>
      </c>
      <c r="B43" s="66"/>
      <c r="C43" s="66"/>
      <c r="D43" s="66"/>
      <c r="E43" s="66"/>
      <c r="F43" s="66"/>
      <c r="G43" s="66"/>
      <c r="H43" s="66"/>
      <c r="I43" s="66"/>
      <c r="J43" s="67"/>
    </row>
    <row r="44" spans="1:11" ht="26.25" customHeight="1" x14ac:dyDescent="0.25">
      <c r="A44" s="18" t="s">
        <v>30</v>
      </c>
      <c r="B44" s="53" t="s">
        <v>113</v>
      </c>
      <c r="C44" s="53"/>
      <c r="D44" s="53"/>
      <c r="E44" s="53"/>
      <c r="F44" s="53"/>
      <c r="G44" s="53"/>
      <c r="H44" s="53"/>
      <c r="I44" s="53"/>
      <c r="J44" s="54"/>
    </row>
    <row r="45" spans="1:11" ht="63" customHeight="1" x14ac:dyDescent="0.25">
      <c r="A45" s="18" t="s">
        <v>31</v>
      </c>
      <c r="B45" s="53" t="s">
        <v>60</v>
      </c>
      <c r="C45" s="53"/>
      <c r="D45" s="53"/>
      <c r="E45" s="53"/>
      <c r="F45" s="53"/>
      <c r="G45" s="53"/>
      <c r="H45" s="53"/>
      <c r="I45" s="53"/>
      <c r="J45" s="54"/>
      <c r="K45" s="1"/>
    </row>
    <row r="46" spans="1:11" ht="60.75" customHeight="1" x14ac:dyDescent="0.25">
      <c r="A46" s="18" t="s">
        <v>32</v>
      </c>
      <c r="B46" s="53" t="s">
        <v>128</v>
      </c>
      <c r="C46" s="55"/>
      <c r="D46" s="55"/>
      <c r="E46" s="55"/>
      <c r="F46" s="55"/>
      <c r="G46" s="55"/>
      <c r="H46" s="55"/>
      <c r="I46" s="55"/>
      <c r="J46" s="56"/>
    </row>
    <row r="47" spans="1:11" ht="75" customHeight="1" x14ac:dyDescent="0.25">
      <c r="A47" s="18" t="s">
        <v>33</v>
      </c>
      <c r="B47" s="53" t="s">
        <v>129</v>
      </c>
      <c r="C47" s="53"/>
      <c r="D47" s="53"/>
      <c r="E47" s="53"/>
      <c r="F47" s="53"/>
      <c r="G47" s="53"/>
      <c r="H47" s="53"/>
      <c r="I47" s="53"/>
      <c r="J47" s="54"/>
    </row>
    <row r="48" spans="1:11" ht="42.75" customHeight="1" x14ac:dyDescent="0.25">
      <c r="A48" s="18" t="s">
        <v>120</v>
      </c>
      <c r="B48" s="53" t="s">
        <v>130</v>
      </c>
      <c r="C48" s="53"/>
      <c r="D48" s="53"/>
      <c r="E48" s="53"/>
      <c r="F48" s="53"/>
      <c r="G48" s="53"/>
      <c r="H48" s="53"/>
      <c r="I48" s="53"/>
      <c r="J48" s="54"/>
    </row>
    <row r="49" spans="1:11" ht="32.25" customHeight="1" x14ac:dyDescent="0.25">
      <c r="A49" s="62" t="s">
        <v>58</v>
      </c>
      <c r="B49" s="63"/>
      <c r="C49" s="63"/>
      <c r="D49" s="63"/>
      <c r="E49" s="63"/>
      <c r="F49" s="63"/>
      <c r="G49" s="63"/>
      <c r="H49" s="63"/>
      <c r="I49" s="63"/>
      <c r="J49" s="64"/>
    </row>
    <row r="50" spans="1:11" ht="33" customHeight="1" x14ac:dyDescent="0.25">
      <c r="A50" s="65" t="s">
        <v>59</v>
      </c>
      <c r="B50" s="66"/>
      <c r="C50" s="66"/>
      <c r="D50" s="66"/>
      <c r="E50" s="66"/>
      <c r="F50" s="66"/>
      <c r="G50" s="66"/>
      <c r="H50" s="66"/>
      <c r="I50" s="66"/>
      <c r="J50" s="67"/>
    </row>
    <row r="51" spans="1:11" ht="26.25" customHeight="1" x14ac:dyDescent="0.25">
      <c r="A51" s="18" t="s">
        <v>30</v>
      </c>
      <c r="B51" s="53" t="s">
        <v>62</v>
      </c>
      <c r="C51" s="53"/>
      <c r="D51" s="53"/>
      <c r="E51" s="53"/>
      <c r="F51" s="53"/>
      <c r="G51" s="53"/>
      <c r="H51" s="53"/>
      <c r="I51" s="53"/>
      <c r="J51" s="54"/>
    </row>
    <row r="52" spans="1:11" ht="42" customHeight="1" x14ac:dyDescent="0.25">
      <c r="A52" s="18" t="s">
        <v>31</v>
      </c>
      <c r="B52" s="53" t="s">
        <v>61</v>
      </c>
      <c r="C52" s="53"/>
      <c r="D52" s="53"/>
      <c r="E52" s="53"/>
      <c r="F52" s="53"/>
      <c r="G52" s="53"/>
      <c r="H52" s="53"/>
      <c r="I52" s="53"/>
      <c r="J52" s="54"/>
      <c r="K52" s="1"/>
    </row>
    <row r="53" spans="1:11" ht="58.5" customHeight="1" x14ac:dyDescent="0.25">
      <c r="A53" s="18" t="s">
        <v>32</v>
      </c>
      <c r="B53" s="53" t="s">
        <v>131</v>
      </c>
      <c r="C53" s="55"/>
      <c r="D53" s="55"/>
      <c r="E53" s="55"/>
      <c r="F53" s="55"/>
      <c r="G53" s="55"/>
      <c r="H53" s="55"/>
      <c r="I53" s="55"/>
      <c r="J53" s="56"/>
    </row>
    <row r="54" spans="1:11" ht="103.5" customHeight="1" x14ac:dyDescent="0.25">
      <c r="A54" s="18" t="s">
        <v>33</v>
      </c>
      <c r="B54" s="53" t="s">
        <v>132</v>
      </c>
      <c r="C54" s="53"/>
      <c r="D54" s="53"/>
      <c r="E54" s="53"/>
      <c r="F54" s="53"/>
      <c r="G54" s="53"/>
      <c r="H54" s="53"/>
      <c r="I54" s="53"/>
      <c r="J54" s="54"/>
    </row>
    <row r="55" spans="1:11" ht="46.5" customHeight="1" x14ac:dyDescent="0.25">
      <c r="A55" s="18" t="s">
        <v>120</v>
      </c>
      <c r="B55" s="53" t="s">
        <v>133</v>
      </c>
      <c r="C55" s="53"/>
      <c r="D55" s="53"/>
      <c r="E55" s="53"/>
      <c r="F55" s="53"/>
      <c r="G55" s="53"/>
      <c r="H55" s="53"/>
      <c r="I55" s="53"/>
      <c r="J55" s="54"/>
    </row>
    <row r="56" spans="1:11" ht="32.25" customHeight="1" x14ac:dyDescent="0.25">
      <c r="A56" s="62" t="s">
        <v>58</v>
      </c>
      <c r="B56" s="63"/>
      <c r="C56" s="63"/>
      <c r="D56" s="63"/>
      <c r="E56" s="63"/>
      <c r="F56" s="63"/>
      <c r="G56" s="63"/>
      <c r="H56" s="63"/>
      <c r="I56" s="63"/>
      <c r="J56" s="64"/>
    </row>
    <row r="57" spans="1:11" ht="23.25" customHeight="1" x14ac:dyDescent="0.25">
      <c r="A57" s="65" t="s">
        <v>59</v>
      </c>
      <c r="B57" s="66"/>
      <c r="C57" s="66"/>
      <c r="D57" s="66"/>
      <c r="E57" s="66"/>
      <c r="F57" s="66"/>
      <c r="G57" s="66"/>
      <c r="H57" s="66"/>
      <c r="I57" s="66"/>
      <c r="J57" s="67"/>
    </row>
    <row r="58" spans="1:11" ht="21.75" customHeight="1" x14ac:dyDescent="0.25">
      <c r="A58" s="18" t="s">
        <v>30</v>
      </c>
      <c r="B58" s="53" t="s">
        <v>114</v>
      </c>
      <c r="C58" s="53"/>
      <c r="D58" s="53"/>
      <c r="E58" s="53"/>
      <c r="F58" s="53"/>
      <c r="G58" s="53"/>
      <c r="H58" s="53"/>
      <c r="I58" s="53"/>
      <c r="J58" s="54"/>
    </row>
    <row r="59" spans="1:11" ht="26.25" customHeight="1" x14ac:dyDescent="0.25">
      <c r="A59" s="18" t="s">
        <v>31</v>
      </c>
      <c r="B59" s="53" t="s">
        <v>64</v>
      </c>
      <c r="C59" s="53"/>
      <c r="D59" s="53"/>
      <c r="E59" s="53"/>
      <c r="F59" s="53"/>
      <c r="G59" s="53"/>
      <c r="H59" s="53"/>
      <c r="I59" s="53"/>
      <c r="J59" s="54"/>
      <c r="K59" s="1"/>
    </row>
    <row r="60" spans="1:11" ht="66.75" customHeight="1" x14ac:dyDescent="0.25">
      <c r="A60" s="18" t="s">
        <v>32</v>
      </c>
      <c r="B60" s="53" t="s">
        <v>134</v>
      </c>
      <c r="C60" s="55"/>
      <c r="D60" s="55"/>
      <c r="E60" s="55"/>
      <c r="F60" s="55"/>
      <c r="G60" s="55"/>
      <c r="H60" s="55"/>
      <c r="I60" s="55"/>
      <c r="J60" s="56"/>
    </row>
    <row r="61" spans="1:11" ht="45" customHeight="1" x14ac:dyDescent="0.25">
      <c r="A61" s="18" t="s">
        <v>33</v>
      </c>
      <c r="B61" s="86" t="s">
        <v>135</v>
      </c>
      <c r="C61" s="53"/>
      <c r="D61" s="53"/>
      <c r="E61" s="53"/>
      <c r="F61" s="53"/>
      <c r="G61" s="53"/>
      <c r="H61" s="53"/>
      <c r="I61" s="53"/>
      <c r="J61" s="54"/>
      <c r="K61" s="6" t="s">
        <v>117</v>
      </c>
    </row>
    <row r="62" spans="1:11" ht="44.25" customHeight="1" x14ac:dyDescent="0.25">
      <c r="A62" s="18" t="s">
        <v>120</v>
      </c>
      <c r="B62" s="53" t="s">
        <v>136</v>
      </c>
      <c r="C62" s="53"/>
      <c r="D62" s="53"/>
      <c r="E62" s="53"/>
      <c r="F62" s="53"/>
      <c r="G62" s="53"/>
      <c r="H62" s="53"/>
      <c r="I62" s="53"/>
      <c r="J62" s="54"/>
    </row>
    <row r="63" spans="1:11" ht="32.25" customHeight="1" x14ac:dyDescent="0.25">
      <c r="A63" s="62" t="s">
        <v>58</v>
      </c>
      <c r="B63" s="63"/>
      <c r="C63" s="63"/>
      <c r="D63" s="63"/>
      <c r="E63" s="63"/>
      <c r="F63" s="63"/>
      <c r="G63" s="63"/>
      <c r="H63" s="63"/>
      <c r="I63" s="63"/>
      <c r="J63" s="64"/>
    </row>
    <row r="64" spans="1:11" ht="23.25" customHeight="1" x14ac:dyDescent="0.25">
      <c r="A64" s="65" t="s">
        <v>59</v>
      </c>
      <c r="B64" s="66"/>
      <c r="C64" s="66"/>
      <c r="D64" s="66"/>
      <c r="E64" s="66"/>
      <c r="F64" s="66"/>
      <c r="G64" s="66"/>
      <c r="H64" s="66"/>
      <c r="I64" s="66"/>
      <c r="J64" s="67"/>
    </row>
    <row r="65" spans="1:11" ht="21.75" customHeight="1" x14ac:dyDescent="0.25">
      <c r="A65" s="18" t="s">
        <v>30</v>
      </c>
      <c r="B65" s="53" t="s">
        <v>121</v>
      </c>
      <c r="C65" s="53"/>
      <c r="D65" s="53"/>
      <c r="E65" s="53"/>
      <c r="F65" s="53"/>
      <c r="G65" s="53"/>
      <c r="H65" s="53"/>
      <c r="I65" s="53"/>
      <c r="J65" s="54"/>
    </row>
    <row r="66" spans="1:11" ht="54.75" customHeight="1" x14ac:dyDescent="0.25">
      <c r="A66" s="18" t="s">
        <v>31</v>
      </c>
      <c r="B66" s="53" t="s">
        <v>122</v>
      </c>
      <c r="C66" s="53"/>
      <c r="D66" s="53"/>
      <c r="E66" s="53"/>
      <c r="F66" s="53"/>
      <c r="G66" s="53"/>
      <c r="H66" s="53"/>
      <c r="I66" s="53"/>
      <c r="J66" s="54"/>
      <c r="K66" s="1"/>
    </row>
    <row r="67" spans="1:11" ht="79.5" customHeight="1" x14ac:dyDescent="0.25">
      <c r="A67" s="18" t="s">
        <v>32</v>
      </c>
      <c r="B67" s="53" t="s">
        <v>137</v>
      </c>
      <c r="C67" s="55"/>
      <c r="D67" s="55"/>
      <c r="E67" s="55"/>
      <c r="F67" s="55"/>
      <c r="G67" s="55"/>
      <c r="H67" s="55"/>
      <c r="I67" s="55"/>
      <c r="J67" s="56"/>
    </row>
    <row r="68" spans="1:11" ht="100.5" customHeight="1" x14ac:dyDescent="0.25">
      <c r="A68" s="18" t="s">
        <v>33</v>
      </c>
      <c r="B68" s="53" t="s">
        <v>138</v>
      </c>
      <c r="C68" s="53"/>
      <c r="D68" s="53"/>
      <c r="E68" s="53"/>
      <c r="F68" s="53"/>
      <c r="G68" s="53"/>
      <c r="H68" s="53"/>
      <c r="I68" s="53"/>
      <c r="J68" s="54"/>
      <c r="K68" s="6" t="s">
        <v>117</v>
      </c>
    </row>
    <row r="69" spans="1:11" ht="44.25" customHeight="1" x14ac:dyDescent="0.25">
      <c r="A69" s="18" t="s">
        <v>120</v>
      </c>
      <c r="B69" s="53" t="s">
        <v>139</v>
      </c>
      <c r="C69" s="53"/>
      <c r="D69" s="53"/>
      <c r="E69" s="53"/>
      <c r="F69" s="53"/>
      <c r="G69" s="53"/>
      <c r="H69" s="53"/>
      <c r="I69" s="53"/>
      <c r="J69" s="54"/>
    </row>
    <row r="70" spans="1:11" ht="15.75" x14ac:dyDescent="0.25">
      <c r="A70" s="62" t="s">
        <v>34</v>
      </c>
      <c r="B70" s="63"/>
      <c r="C70" s="63"/>
      <c r="D70" s="63"/>
      <c r="E70" s="63"/>
      <c r="F70" s="63"/>
      <c r="G70" s="63"/>
      <c r="H70" s="63"/>
      <c r="I70" s="63"/>
      <c r="J70" s="64"/>
    </row>
    <row r="71" spans="1:11" ht="22.5" customHeight="1" x14ac:dyDescent="0.25">
      <c r="A71" s="87" t="s">
        <v>35</v>
      </c>
      <c r="B71" s="88"/>
      <c r="C71" s="88"/>
      <c r="D71" s="88"/>
      <c r="E71" s="88"/>
      <c r="F71" s="88"/>
      <c r="G71" s="88"/>
      <c r="H71" s="88"/>
      <c r="I71" s="88"/>
      <c r="J71" s="89"/>
    </row>
    <row r="72" spans="1:11" ht="198.75" customHeight="1" x14ac:dyDescent="0.25">
      <c r="A72" s="90" t="s">
        <v>140</v>
      </c>
      <c r="B72" s="91"/>
      <c r="C72" s="91"/>
      <c r="D72" s="91"/>
      <c r="E72" s="91"/>
      <c r="F72" s="91"/>
      <c r="G72" s="91"/>
      <c r="H72" s="91"/>
      <c r="I72" s="91"/>
      <c r="J72" s="92"/>
    </row>
    <row r="73" spans="1:11" ht="34.5" customHeight="1" x14ac:dyDescent="0.25">
      <c r="A73" s="26"/>
      <c r="B73" s="24"/>
      <c r="C73" s="24"/>
      <c r="D73" s="24"/>
      <c r="E73" s="24"/>
      <c r="F73" s="24"/>
      <c r="G73" s="24"/>
      <c r="H73" s="24"/>
      <c r="I73" s="24"/>
      <c r="J73" s="25"/>
    </row>
    <row r="74" spans="1:11" ht="18" customHeight="1" x14ac:dyDescent="0.25">
      <c r="A74" s="62" t="s">
        <v>14</v>
      </c>
      <c r="B74" s="63"/>
      <c r="C74" s="63"/>
      <c r="D74" s="63"/>
      <c r="E74" s="63"/>
      <c r="F74" s="63"/>
      <c r="G74" s="63"/>
      <c r="H74" s="63"/>
      <c r="I74" s="63"/>
      <c r="J74" s="64"/>
      <c r="K74" s="1"/>
    </row>
    <row r="75" spans="1:11" ht="21" customHeight="1" x14ac:dyDescent="0.25">
      <c r="A75" s="4" t="s">
        <v>15</v>
      </c>
      <c r="B75" s="53" t="s">
        <v>99</v>
      </c>
      <c r="C75" s="53"/>
      <c r="D75" s="53"/>
      <c r="E75" s="53"/>
      <c r="F75" s="53"/>
      <c r="G75" s="53"/>
      <c r="H75" s="53"/>
      <c r="I75" s="53"/>
      <c r="J75" s="54"/>
    </row>
    <row r="76" spans="1:11" ht="21.75" customHeight="1" x14ac:dyDescent="0.25">
      <c r="A76" s="8" t="s">
        <v>16</v>
      </c>
      <c r="B76" s="53" t="s">
        <v>65</v>
      </c>
      <c r="C76" s="53"/>
      <c r="D76" s="53"/>
      <c r="E76" s="53"/>
      <c r="F76" s="53"/>
      <c r="G76" s="53"/>
      <c r="H76" s="53"/>
      <c r="I76" s="53"/>
      <c r="J76" s="54"/>
      <c r="K76" s="1"/>
    </row>
    <row r="77" spans="1:11" ht="36" customHeight="1" x14ac:dyDescent="0.25">
      <c r="A77" s="8" t="s">
        <v>17</v>
      </c>
      <c r="B77" s="53" t="s">
        <v>112</v>
      </c>
      <c r="C77" s="53"/>
      <c r="D77" s="53"/>
      <c r="E77" s="53"/>
      <c r="F77" s="53"/>
      <c r="G77" s="53"/>
      <c r="H77" s="53"/>
      <c r="I77" s="53"/>
      <c r="J77" s="54"/>
    </row>
    <row r="78" spans="1:11" x14ac:dyDescent="0.25">
      <c r="A78" s="8" t="s">
        <v>38</v>
      </c>
      <c r="B78" s="53" t="s">
        <v>106</v>
      </c>
      <c r="C78" s="53"/>
      <c r="D78" s="53"/>
      <c r="E78" s="53"/>
      <c r="F78" s="53"/>
      <c r="G78" s="53"/>
      <c r="H78" s="53"/>
      <c r="I78" s="53"/>
      <c r="J78" s="54"/>
    </row>
    <row r="79" spans="1:11" ht="15.75" x14ac:dyDescent="0.25">
      <c r="A79" s="62" t="s">
        <v>18</v>
      </c>
      <c r="B79" s="63"/>
      <c r="C79" s="63"/>
      <c r="D79" s="63"/>
      <c r="E79" s="63"/>
      <c r="F79" s="63"/>
      <c r="G79" s="63"/>
      <c r="H79" s="63"/>
      <c r="I79" s="63"/>
      <c r="J79" s="64"/>
      <c r="K79" s="1"/>
    </row>
    <row r="80" spans="1:11" ht="15.75" x14ac:dyDescent="0.25">
      <c r="A80" s="65" t="s">
        <v>19</v>
      </c>
      <c r="B80" s="66"/>
      <c r="C80" s="66"/>
      <c r="D80" s="66"/>
      <c r="E80" s="66"/>
      <c r="F80" s="66"/>
      <c r="G80" s="66"/>
      <c r="H80" s="66"/>
      <c r="I80" s="66"/>
      <c r="J80" s="67"/>
    </row>
    <row r="81" spans="1:11" x14ac:dyDescent="0.25">
      <c r="A81" s="77" t="s">
        <v>20</v>
      </c>
      <c r="B81" s="78"/>
      <c r="C81" s="79" t="s">
        <v>21</v>
      </c>
      <c r="D81" s="81"/>
      <c r="E81" s="81"/>
      <c r="F81" s="81" t="s">
        <v>22</v>
      </c>
      <c r="G81" s="81"/>
      <c r="H81" s="78"/>
      <c r="I81" s="79" t="s">
        <v>23</v>
      </c>
      <c r="J81" s="80"/>
    </row>
    <row r="82" spans="1:11" x14ac:dyDescent="0.25">
      <c r="A82" s="57">
        <v>17225474831</v>
      </c>
      <c r="B82" s="58"/>
      <c r="C82" s="59">
        <v>17483458194.549999</v>
      </c>
      <c r="D82" s="60"/>
      <c r="E82" s="61"/>
      <c r="F82" s="59">
        <f>+H86+H87+H88+H89</f>
        <v>31271744.329999998</v>
      </c>
      <c r="G82" s="60"/>
      <c r="H82" s="61"/>
      <c r="I82" s="75">
        <f>IF(F82&gt;0,F82/C82,0)</f>
        <v>1.7886475308270609E-3</v>
      </c>
      <c r="J82" s="76"/>
    </row>
    <row r="83" spans="1:11" ht="15.75" x14ac:dyDescent="0.25">
      <c r="A83" s="65" t="s">
        <v>24</v>
      </c>
      <c r="B83" s="66"/>
      <c r="C83" s="66"/>
      <c r="D83" s="66"/>
      <c r="E83" s="66"/>
      <c r="F83" s="66"/>
      <c r="G83" s="66"/>
      <c r="H83" s="66"/>
      <c r="I83" s="66"/>
      <c r="J83" s="67"/>
    </row>
    <row r="84" spans="1:11" x14ac:dyDescent="0.25">
      <c r="A84" s="5"/>
      <c r="B84"/>
      <c r="C84" s="68" t="s">
        <v>50</v>
      </c>
      <c r="D84" s="69"/>
      <c r="E84" s="68" t="s">
        <v>48</v>
      </c>
      <c r="F84" s="69"/>
      <c r="G84" s="68" t="s">
        <v>49</v>
      </c>
      <c r="H84" s="68"/>
      <c r="I84" s="68" t="s">
        <v>25</v>
      </c>
      <c r="J84" s="70"/>
    </row>
    <row r="85" spans="1:11" ht="74.25" customHeight="1" x14ac:dyDescent="0.25">
      <c r="A85" s="9" t="s">
        <v>26</v>
      </c>
      <c r="B85" s="10" t="s">
        <v>27</v>
      </c>
      <c r="C85" s="10" t="s">
        <v>39</v>
      </c>
      <c r="D85" s="10" t="s">
        <v>40</v>
      </c>
      <c r="E85" s="10" t="s">
        <v>42</v>
      </c>
      <c r="F85" s="10" t="s">
        <v>43</v>
      </c>
      <c r="G85" s="10" t="s">
        <v>44</v>
      </c>
      <c r="H85" s="10" t="s">
        <v>45</v>
      </c>
      <c r="I85" s="10" t="s">
        <v>46</v>
      </c>
      <c r="J85" s="11" t="s">
        <v>47</v>
      </c>
      <c r="K85" s="1"/>
    </row>
    <row r="86" spans="1:11" ht="57.75" customHeight="1" x14ac:dyDescent="0.25">
      <c r="A86" s="27" t="s">
        <v>66</v>
      </c>
      <c r="B86" s="36" t="s">
        <v>67</v>
      </c>
      <c r="C86" s="30">
        <v>90500</v>
      </c>
      <c r="D86" s="30">
        <v>234578000</v>
      </c>
      <c r="E86" s="30">
        <v>27150</v>
      </c>
      <c r="F86" s="30">
        <v>46915600</v>
      </c>
      <c r="G86" s="31">
        <v>122495</v>
      </c>
      <c r="H86" s="30">
        <v>27201553.719999999</v>
      </c>
      <c r="I86" s="14">
        <f>IF(G86&gt;0,G86/E86,0)</f>
        <v>4.5117863720073661</v>
      </c>
      <c r="J86" s="15">
        <f t="shared" ref="J86:J89" si="1">IF(H86&gt;0,H86/F86,0)</f>
        <v>0.57979763063884926</v>
      </c>
      <c r="K86" s="1"/>
    </row>
    <row r="87" spans="1:11" ht="66" customHeight="1" x14ac:dyDescent="0.25">
      <c r="A87" s="27" t="s">
        <v>68</v>
      </c>
      <c r="B87" s="37" t="s">
        <v>69</v>
      </c>
      <c r="C87" s="32">
        <v>150</v>
      </c>
      <c r="D87" s="32">
        <v>42190000</v>
      </c>
      <c r="E87" s="32">
        <v>0</v>
      </c>
      <c r="F87" s="32">
        <v>8438000</v>
      </c>
      <c r="G87" s="33">
        <v>18</v>
      </c>
      <c r="H87" s="32">
        <v>909129.42</v>
      </c>
      <c r="I87" s="14" t="e">
        <f t="shared" ref="I87:I89" si="2">IF(G87&gt;0,G87/E87,0)</f>
        <v>#DIV/0!</v>
      </c>
      <c r="J87" s="15">
        <f t="shared" si="1"/>
        <v>0.10774228727186537</v>
      </c>
      <c r="K87" s="1"/>
    </row>
    <row r="88" spans="1:11" ht="48.75" customHeight="1" x14ac:dyDescent="0.25">
      <c r="A88" s="27" t="s">
        <v>70</v>
      </c>
      <c r="B88" s="36" t="s">
        <v>71</v>
      </c>
      <c r="C88" s="32">
        <v>1878</v>
      </c>
      <c r="D88" s="32">
        <v>8480000</v>
      </c>
      <c r="E88" s="32">
        <v>550</v>
      </c>
      <c r="F88" s="32">
        <v>1696000</v>
      </c>
      <c r="G88" s="33">
        <v>3118</v>
      </c>
      <c r="H88" s="32">
        <v>295604.02</v>
      </c>
      <c r="I88" s="14">
        <f t="shared" si="2"/>
        <v>5.669090909090909</v>
      </c>
      <c r="J88" s="15">
        <f t="shared" si="1"/>
        <v>0.17429482311320757</v>
      </c>
      <c r="K88" s="1"/>
    </row>
    <row r="89" spans="1:11" ht="31.5" x14ac:dyDescent="0.25">
      <c r="A89" s="27" t="s">
        <v>72</v>
      </c>
      <c r="B89" s="37" t="s">
        <v>73</v>
      </c>
      <c r="C89" s="32">
        <v>16000</v>
      </c>
      <c r="D89" s="32">
        <f>60000000+45000000+30000000+43750000</f>
        <v>178750000</v>
      </c>
      <c r="E89" s="32">
        <v>0</v>
      </c>
      <c r="F89" s="32">
        <v>30000000</v>
      </c>
      <c r="G89" s="33">
        <v>0</v>
      </c>
      <c r="H89" s="32">
        <v>2865457.17</v>
      </c>
      <c r="I89" s="14">
        <f t="shared" si="2"/>
        <v>0</v>
      </c>
      <c r="J89" s="15">
        <f t="shared" si="1"/>
        <v>9.5515239000000002E-2</v>
      </c>
    </row>
    <row r="90" spans="1:11" ht="28.5" customHeight="1" x14ac:dyDescent="0.25">
      <c r="A90" s="62" t="s">
        <v>28</v>
      </c>
      <c r="B90" s="63"/>
      <c r="C90" s="63"/>
      <c r="D90" s="63"/>
      <c r="E90" s="63"/>
      <c r="F90" s="63"/>
      <c r="G90" s="63"/>
      <c r="H90" s="63"/>
      <c r="I90" s="63"/>
      <c r="J90" s="64"/>
    </row>
    <row r="91" spans="1:11" ht="25.5" customHeight="1" x14ac:dyDescent="0.25">
      <c r="A91" s="65" t="s">
        <v>29</v>
      </c>
      <c r="B91" s="66"/>
      <c r="C91" s="66"/>
      <c r="D91" s="66"/>
      <c r="E91" s="66"/>
      <c r="F91" s="66"/>
      <c r="G91" s="66"/>
      <c r="H91" s="66"/>
      <c r="I91" s="66"/>
      <c r="J91" s="67"/>
    </row>
    <row r="92" spans="1:11" ht="30" customHeight="1" x14ac:dyDescent="0.25">
      <c r="A92" s="18" t="s">
        <v>30</v>
      </c>
      <c r="B92" s="53" t="s">
        <v>78</v>
      </c>
      <c r="C92" s="53"/>
      <c r="D92" s="53"/>
      <c r="E92" s="53"/>
      <c r="F92" s="53"/>
      <c r="G92" s="53"/>
      <c r="H92" s="53"/>
      <c r="I92" s="53"/>
      <c r="J92" s="54"/>
    </row>
    <row r="93" spans="1:11" ht="42" customHeight="1" x14ac:dyDescent="0.25">
      <c r="A93" s="18" t="s">
        <v>31</v>
      </c>
      <c r="B93" s="53" t="s">
        <v>79</v>
      </c>
      <c r="C93" s="53"/>
      <c r="D93" s="53"/>
      <c r="E93" s="53"/>
      <c r="F93" s="53"/>
      <c r="G93" s="53"/>
      <c r="H93" s="53"/>
      <c r="I93" s="53"/>
      <c r="J93" s="54"/>
      <c r="K93" s="1"/>
    </row>
    <row r="94" spans="1:11" ht="76.5" customHeight="1" x14ac:dyDescent="0.25">
      <c r="A94" s="18" t="s">
        <v>32</v>
      </c>
      <c r="B94" s="53" t="s">
        <v>141</v>
      </c>
      <c r="C94" s="53"/>
      <c r="D94" s="53"/>
      <c r="E94" s="53"/>
      <c r="F94" s="53"/>
      <c r="G94" s="53"/>
      <c r="H94" s="53"/>
      <c r="I94" s="53"/>
      <c r="J94" s="54"/>
    </row>
    <row r="95" spans="1:11" ht="228" customHeight="1" x14ac:dyDescent="0.25">
      <c r="A95" s="18" t="s">
        <v>33</v>
      </c>
      <c r="B95" s="53" t="s">
        <v>142</v>
      </c>
      <c r="C95" s="53"/>
      <c r="D95" s="53"/>
      <c r="E95" s="53"/>
      <c r="F95" s="53"/>
      <c r="G95" s="53"/>
      <c r="H95" s="53"/>
      <c r="I95" s="53"/>
      <c r="J95" s="54"/>
    </row>
    <row r="96" spans="1:11" ht="49.5" customHeight="1" x14ac:dyDescent="0.25">
      <c r="A96" s="18" t="s">
        <v>120</v>
      </c>
      <c r="B96" s="53" t="s">
        <v>143</v>
      </c>
      <c r="C96" s="53"/>
      <c r="D96" s="53"/>
      <c r="E96" s="53"/>
      <c r="F96" s="53"/>
      <c r="G96" s="53"/>
      <c r="H96" s="53"/>
      <c r="I96" s="53"/>
      <c r="J96" s="54"/>
    </row>
    <row r="97" spans="1:11" ht="28.5" customHeight="1" x14ac:dyDescent="0.25">
      <c r="A97" s="62" t="s">
        <v>58</v>
      </c>
      <c r="B97" s="63"/>
      <c r="C97" s="63"/>
      <c r="D97" s="63"/>
      <c r="E97" s="63"/>
      <c r="F97" s="63"/>
      <c r="G97" s="63"/>
      <c r="H97" s="63"/>
      <c r="I97" s="63"/>
      <c r="J97" s="64"/>
    </row>
    <row r="98" spans="1:11" ht="21" customHeight="1" x14ac:dyDescent="0.25">
      <c r="A98" s="65" t="s">
        <v>80</v>
      </c>
      <c r="B98" s="66"/>
      <c r="C98" s="66"/>
      <c r="D98" s="66"/>
      <c r="E98" s="66"/>
      <c r="F98" s="66"/>
      <c r="G98" s="66"/>
      <c r="H98" s="66"/>
      <c r="I98" s="66"/>
      <c r="J98" s="67"/>
    </row>
    <row r="99" spans="1:11" ht="34.5" customHeight="1" x14ac:dyDescent="0.25">
      <c r="A99" s="18" t="s">
        <v>30</v>
      </c>
      <c r="B99" s="53" t="s">
        <v>81</v>
      </c>
      <c r="C99" s="53"/>
      <c r="D99" s="53"/>
      <c r="E99" s="53"/>
      <c r="F99" s="53"/>
      <c r="G99" s="53"/>
      <c r="H99" s="53"/>
      <c r="I99" s="53"/>
      <c r="J99" s="54"/>
    </row>
    <row r="100" spans="1:11" ht="36.75" customHeight="1" x14ac:dyDescent="0.25">
      <c r="A100" s="18" t="s">
        <v>31</v>
      </c>
      <c r="B100" s="53" t="s">
        <v>82</v>
      </c>
      <c r="C100" s="53"/>
      <c r="D100" s="53"/>
      <c r="E100" s="53"/>
      <c r="F100" s="53"/>
      <c r="G100" s="53"/>
      <c r="H100" s="53"/>
      <c r="I100" s="53"/>
      <c r="J100" s="54"/>
      <c r="K100" s="1"/>
    </row>
    <row r="101" spans="1:11" ht="87" customHeight="1" x14ac:dyDescent="0.25">
      <c r="A101" s="18" t="s">
        <v>32</v>
      </c>
      <c r="B101" s="53" t="s">
        <v>144</v>
      </c>
      <c r="C101" s="53"/>
      <c r="D101" s="53"/>
      <c r="E101" s="53"/>
      <c r="F101" s="53"/>
      <c r="G101" s="53"/>
      <c r="H101" s="53"/>
      <c r="I101" s="53"/>
      <c r="J101" s="54"/>
    </row>
    <row r="102" spans="1:11" ht="129" customHeight="1" x14ac:dyDescent="0.25">
      <c r="A102" s="18" t="s">
        <v>33</v>
      </c>
      <c r="B102" s="53" t="s">
        <v>145</v>
      </c>
      <c r="C102" s="53"/>
      <c r="D102" s="53"/>
      <c r="E102" s="53"/>
      <c r="F102" s="53"/>
      <c r="G102" s="53"/>
      <c r="H102" s="53"/>
      <c r="I102" s="53"/>
      <c r="J102" s="54"/>
    </row>
    <row r="103" spans="1:11" ht="50.25" customHeight="1" x14ac:dyDescent="0.25">
      <c r="A103" s="18" t="s">
        <v>120</v>
      </c>
      <c r="B103" s="53" t="s">
        <v>146</v>
      </c>
      <c r="C103" s="53"/>
      <c r="D103" s="53"/>
      <c r="E103" s="53"/>
      <c r="F103" s="53"/>
      <c r="G103" s="53"/>
      <c r="H103" s="53"/>
      <c r="I103" s="53"/>
      <c r="J103" s="54"/>
    </row>
    <row r="104" spans="1:11" ht="21" customHeight="1" x14ac:dyDescent="0.25">
      <c r="A104" s="62" t="s">
        <v>58</v>
      </c>
      <c r="B104" s="63"/>
      <c r="C104" s="63"/>
      <c r="D104" s="63"/>
      <c r="E104" s="63"/>
      <c r="F104" s="63"/>
      <c r="G104" s="63"/>
      <c r="H104" s="63"/>
      <c r="I104" s="63"/>
      <c r="J104" s="64"/>
    </row>
    <row r="105" spans="1:11" ht="18.75" customHeight="1" x14ac:dyDescent="0.25">
      <c r="A105" s="65" t="s">
        <v>80</v>
      </c>
      <c r="B105" s="66"/>
      <c r="C105" s="66"/>
      <c r="D105" s="66"/>
      <c r="E105" s="66"/>
      <c r="F105" s="66"/>
      <c r="G105" s="66"/>
      <c r="H105" s="66"/>
      <c r="I105" s="66"/>
      <c r="J105" s="67"/>
    </row>
    <row r="106" spans="1:11" ht="22.5" customHeight="1" x14ac:dyDescent="0.25">
      <c r="A106" s="18" t="s">
        <v>30</v>
      </c>
      <c r="B106" s="53" t="s">
        <v>83</v>
      </c>
      <c r="C106" s="53"/>
      <c r="D106" s="53"/>
      <c r="E106" s="53"/>
      <c r="F106" s="53"/>
      <c r="G106" s="53"/>
      <c r="H106" s="53"/>
      <c r="I106" s="53"/>
      <c r="J106" s="54"/>
    </row>
    <row r="107" spans="1:11" ht="27.75" customHeight="1" x14ac:dyDescent="0.25">
      <c r="A107" s="18" t="s">
        <v>31</v>
      </c>
      <c r="B107" s="53" t="s">
        <v>84</v>
      </c>
      <c r="C107" s="53"/>
      <c r="D107" s="53"/>
      <c r="E107" s="53"/>
      <c r="F107" s="53"/>
      <c r="G107" s="53"/>
      <c r="H107" s="53"/>
      <c r="I107" s="53"/>
      <c r="J107" s="54"/>
      <c r="K107" s="1"/>
    </row>
    <row r="108" spans="1:11" ht="78" customHeight="1" x14ac:dyDescent="0.25">
      <c r="A108" s="18" t="s">
        <v>32</v>
      </c>
      <c r="B108" s="53" t="s">
        <v>147</v>
      </c>
      <c r="C108" s="53"/>
      <c r="D108" s="53"/>
      <c r="E108" s="53"/>
      <c r="F108" s="53"/>
      <c r="G108" s="53"/>
      <c r="H108" s="53"/>
      <c r="I108" s="53"/>
      <c r="J108" s="54"/>
    </row>
    <row r="109" spans="1:11" ht="148.5" customHeight="1" x14ac:dyDescent="0.25">
      <c r="A109" s="18" t="s">
        <v>33</v>
      </c>
      <c r="B109" s="53" t="s">
        <v>148</v>
      </c>
      <c r="C109" s="53"/>
      <c r="D109" s="53"/>
      <c r="E109" s="53"/>
      <c r="F109" s="53"/>
      <c r="G109" s="53"/>
      <c r="H109" s="53"/>
      <c r="I109" s="53"/>
      <c r="J109" s="54"/>
    </row>
    <row r="110" spans="1:11" ht="53.25" customHeight="1" x14ac:dyDescent="0.25">
      <c r="A110" s="18" t="s">
        <v>120</v>
      </c>
      <c r="B110" s="53" t="s">
        <v>149</v>
      </c>
      <c r="C110" s="53"/>
      <c r="D110" s="53"/>
      <c r="E110" s="53"/>
      <c r="F110" s="53"/>
      <c r="G110" s="53"/>
      <c r="H110" s="53"/>
      <c r="I110" s="53"/>
      <c r="J110" s="54"/>
    </row>
    <row r="111" spans="1:11" ht="28.5" customHeight="1" x14ac:dyDescent="0.25">
      <c r="A111" s="62" t="s">
        <v>58</v>
      </c>
      <c r="B111" s="63"/>
      <c r="C111" s="63"/>
      <c r="D111" s="63"/>
      <c r="E111" s="63"/>
      <c r="F111" s="63"/>
      <c r="G111" s="63"/>
      <c r="H111" s="63"/>
      <c r="I111" s="63"/>
      <c r="J111" s="64"/>
    </row>
    <row r="112" spans="1:11" ht="18" customHeight="1" x14ac:dyDescent="0.25">
      <c r="A112" s="65" t="s">
        <v>80</v>
      </c>
      <c r="B112" s="66"/>
      <c r="C112" s="66"/>
      <c r="D112" s="66"/>
      <c r="E112" s="66"/>
      <c r="F112" s="66"/>
      <c r="G112" s="66"/>
      <c r="H112" s="66"/>
      <c r="I112" s="66"/>
      <c r="J112" s="67"/>
    </row>
    <row r="113" spans="1:11" ht="30.75" customHeight="1" x14ac:dyDescent="0.25">
      <c r="A113" s="18" t="s">
        <v>30</v>
      </c>
      <c r="B113" s="53" t="s">
        <v>85</v>
      </c>
      <c r="C113" s="53"/>
      <c r="D113" s="53"/>
      <c r="E113" s="53"/>
      <c r="F113" s="53"/>
      <c r="G113" s="53"/>
      <c r="H113" s="53"/>
      <c r="I113" s="53"/>
      <c r="J113" s="54"/>
    </row>
    <row r="114" spans="1:11" ht="63.75" customHeight="1" x14ac:dyDescent="0.25">
      <c r="A114" s="18" t="s">
        <v>31</v>
      </c>
      <c r="B114" s="53" t="s">
        <v>123</v>
      </c>
      <c r="C114" s="53"/>
      <c r="D114" s="53"/>
      <c r="E114" s="53"/>
      <c r="F114" s="53"/>
      <c r="G114" s="53"/>
      <c r="H114" s="53"/>
      <c r="I114" s="53"/>
      <c r="J114" s="54"/>
      <c r="K114" s="1"/>
    </row>
    <row r="115" spans="1:11" ht="42" customHeight="1" x14ac:dyDescent="0.25">
      <c r="A115" s="18" t="s">
        <v>32</v>
      </c>
      <c r="B115" s="53" t="s">
        <v>150</v>
      </c>
      <c r="C115" s="53"/>
      <c r="D115" s="53"/>
      <c r="E115" s="53"/>
      <c r="F115" s="53"/>
      <c r="G115" s="53"/>
      <c r="H115" s="53"/>
      <c r="I115" s="53"/>
      <c r="J115" s="54"/>
    </row>
    <row r="116" spans="1:11" ht="43.5" customHeight="1" x14ac:dyDescent="0.25">
      <c r="A116" s="18" t="s">
        <v>33</v>
      </c>
      <c r="B116" s="53" t="s">
        <v>151</v>
      </c>
      <c r="C116" s="53"/>
      <c r="D116" s="53"/>
      <c r="E116" s="53"/>
      <c r="F116" s="53"/>
      <c r="G116" s="53"/>
      <c r="H116" s="53"/>
      <c r="I116" s="53"/>
      <c r="J116" s="54"/>
    </row>
    <row r="117" spans="1:11" ht="36.75" customHeight="1" x14ac:dyDescent="0.25">
      <c r="A117" s="18" t="s">
        <v>120</v>
      </c>
      <c r="B117" s="53" t="s">
        <v>158</v>
      </c>
      <c r="C117" s="53"/>
      <c r="D117" s="53"/>
      <c r="E117" s="53"/>
      <c r="F117" s="53"/>
      <c r="G117" s="53"/>
      <c r="H117" s="53"/>
      <c r="I117" s="53"/>
      <c r="J117" s="54"/>
    </row>
    <row r="118" spans="1:11" ht="27.75" customHeight="1" x14ac:dyDescent="0.25">
      <c r="A118" s="62" t="s">
        <v>34</v>
      </c>
      <c r="B118" s="63"/>
      <c r="C118" s="63"/>
      <c r="D118" s="63"/>
      <c r="E118" s="63"/>
      <c r="F118" s="63"/>
      <c r="G118" s="63"/>
      <c r="H118" s="63"/>
      <c r="I118" s="63"/>
      <c r="J118" s="64"/>
    </row>
    <row r="119" spans="1:11" ht="28.5" customHeight="1" x14ac:dyDescent="0.25">
      <c r="A119" s="87" t="s">
        <v>35</v>
      </c>
      <c r="B119" s="88"/>
      <c r="C119" s="88"/>
      <c r="D119" s="88"/>
      <c r="E119" s="88"/>
      <c r="F119" s="88"/>
      <c r="G119" s="88"/>
      <c r="H119" s="88"/>
      <c r="I119" s="88"/>
      <c r="J119" s="89"/>
    </row>
    <row r="120" spans="1:11" ht="183" customHeight="1" x14ac:dyDescent="0.25">
      <c r="A120" s="90" t="s">
        <v>152</v>
      </c>
      <c r="B120" s="91"/>
      <c r="C120" s="91"/>
      <c r="D120" s="91"/>
      <c r="E120" s="91"/>
      <c r="F120" s="91"/>
      <c r="G120" s="91"/>
      <c r="H120" s="91"/>
      <c r="I120" s="91"/>
      <c r="J120" s="92"/>
    </row>
    <row r="121" spans="1:11" ht="34.5" customHeight="1" x14ac:dyDescent="0.25">
      <c r="A121" s="18"/>
      <c r="B121" s="28"/>
      <c r="C121" s="28"/>
      <c r="D121" s="28"/>
      <c r="E121" s="28"/>
      <c r="F121" s="28"/>
      <c r="G121" s="28"/>
      <c r="H121" s="28"/>
      <c r="I121" s="28"/>
      <c r="J121" s="29"/>
    </row>
    <row r="122" spans="1:11" ht="24.75" customHeight="1" x14ac:dyDescent="0.25">
      <c r="A122" s="62" t="s">
        <v>14</v>
      </c>
      <c r="B122" s="63"/>
      <c r="C122" s="63"/>
      <c r="D122" s="63"/>
      <c r="E122" s="63"/>
      <c r="F122" s="63"/>
      <c r="G122" s="63"/>
      <c r="H122" s="63"/>
      <c r="I122" s="63"/>
      <c r="J122" s="64"/>
      <c r="K122" s="1"/>
    </row>
    <row r="123" spans="1:11" ht="30" customHeight="1" x14ac:dyDescent="0.25">
      <c r="A123" s="4" t="s">
        <v>15</v>
      </c>
      <c r="B123" s="53" t="s">
        <v>96</v>
      </c>
      <c r="C123" s="53"/>
      <c r="D123" s="53"/>
      <c r="E123" s="53"/>
      <c r="F123" s="53"/>
      <c r="G123" s="53"/>
      <c r="H123" s="53"/>
      <c r="I123" s="53"/>
      <c r="J123" s="54"/>
    </row>
    <row r="124" spans="1:11" ht="30.75" customHeight="1" x14ac:dyDescent="0.25">
      <c r="A124" s="8" t="s">
        <v>16</v>
      </c>
      <c r="B124" s="53" t="s">
        <v>97</v>
      </c>
      <c r="C124" s="53"/>
      <c r="D124" s="53"/>
      <c r="E124" s="53"/>
      <c r="F124" s="53"/>
      <c r="G124" s="53"/>
      <c r="H124" s="53"/>
      <c r="I124" s="53"/>
      <c r="J124" s="54"/>
      <c r="K124" s="1"/>
    </row>
    <row r="125" spans="1:11" ht="34.5" customHeight="1" x14ac:dyDescent="0.25">
      <c r="A125" s="8" t="s">
        <v>17</v>
      </c>
      <c r="B125" s="53" t="s">
        <v>98</v>
      </c>
      <c r="C125" s="53"/>
      <c r="D125" s="53"/>
      <c r="E125" s="53"/>
      <c r="F125" s="53"/>
      <c r="G125" s="53"/>
      <c r="H125" s="53"/>
      <c r="I125" s="53"/>
      <c r="J125" s="54"/>
    </row>
    <row r="126" spans="1:11" x14ac:dyDescent="0.25">
      <c r="A126" s="8" t="s">
        <v>38</v>
      </c>
      <c r="B126" s="53" t="s">
        <v>107</v>
      </c>
      <c r="C126" s="53"/>
      <c r="D126" s="53"/>
      <c r="E126" s="53"/>
      <c r="F126" s="53"/>
      <c r="G126" s="53"/>
      <c r="H126" s="53"/>
      <c r="I126" s="53"/>
      <c r="J126" s="54"/>
    </row>
    <row r="127" spans="1:11" ht="15.75" x14ac:dyDescent="0.25">
      <c r="A127" s="62" t="s">
        <v>18</v>
      </c>
      <c r="B127" s="63"/>
      <c r="C127" s="63"/>
      <c r="D127" s="63"/>
      <c r="E127" s="63"/>
      <c r="F127" s="63"/>
      <c r="G127" s="63"/>
      <c r="H127" s="63"/>
      <c r="I127" s="63"/>
      <c r="J127" s="64"/>
      <c r="K127" s="1"/>
    </row>
    <row r="128" spans="1:11" ht="15.75" x14ac:dyDescent="0.25">
      <c r="A128" s="65" t="s">
        <v>19</v>
      </c>
      <c r="B128" s="66"/>
      <c r="C128" s="66"/>
      <c r="D128" s="66"/>
      <c r="E128" s="66"/>
      <c r="F128" s="66"/>
      <c r="G128" s="66"/>
      <c r="H128" s="66"/>
      <c r="I128" s="66"/>
      <c r="J128" s="67"/>
    </row>
    <row r="129" spans="1:11" x14ac:dyDescent="0.25">
      <c r="A129" s="77" t="s">
        <v>20</v>
      </c>
      <c r="B129" s="78"/>
      <c r="C129" s="79" t="s">
        <v>21</v>
      </c>
      <c r="D129" s="81"/>
      <c r="E129" s="81"/>
      <c r="F129" s="81" t="s">
        <v>22</v>
      </c>
      <c r="G129" s="81"/>
      <c r="H129" s="78"/>
      <c r="I129" s="79" t="s">
        <v>23</v>
      </c>
      <c r="J129" s="80"/>
    </row>
    <row r="130" spans="1:11" x14ac:dyDescent="0.25">
      <c r="A130" s="57">
        <v>17225474831</v>
      </c>
      <c r="B130" s="58"/>
      <c r="C130" s="59">
        <v>17483458194.549999</v>
      </c>
      <c r="D130" s="60"/>
      <c r="E130" s="61"/>
      <c r="F130" s="59">
        <f>+H134+H135</f>
        <v>1579467.79</v>
      </c>
      <c r="G130" s="60"/>
      <c r="H130" s="61"/>
      <c r="I130" s="75">
        <f>IF(F130&gt;0,F130/C130,0)</f>
        <v>9.0340696470012826E-5</v>
      </c>
      <c r="J130" s="76"/>
    </row>
    <row r="131" spans="1:11" ht="15.75" x14ac:dyDescent="0.25">
      <c r="A131" s="65" t="s">
        <v>24</v>
      </c>
      <c r="B131" s="66"/>
      <c r="C131" s="66"/>
      <c r="D131" s="66"/>
      <c r="E131" s="66"/>
      <c r="F131" s="66"/>
      <c r="G131" s="66"/>
      <c r="H131" s="66"/>
      <c r="I131" s="66"/>
      <c r="J131" s="67"/>
    </row>
    <row r="132" spans="1:11" x14ac:dyDescent="0.25">
      <c r="A132" s="5"/>
      <c r="B132"/>
      <c r="C132" s="68" t="s">
        <v>50</v>
      </c>
      <c r="D132" s="69"/>
      <c r="E132" s="68" t="s">
        <v>48</v>
      </c>
      <c r="F132" s="69"/>
      <c r="G132" s="68" t="s">
        <v>49</v>
      </c>
      <c r="H132" s="68"/>
      <c r="I132" s="68" t="s">
        <v>25</v>
      </c>
      <c r="J132" s="70"/>
    </row>
    <row r="133" spans="1:11" ht="107.25" customHeight="1" x14ac:dyDescent="0.25">
      <c r="A133" s="9" t="s">
        <v>26</v>
      </c>
      <c r="B133" s="10" t="s">
        <v>27</v>
      </c>
      <c r="C133" s="10" t="s">
        <v>39</v>
      </c>
      <c r="D133" s="10" t="s">
        <v>40</v>
      </c>
      <c r="E133" s="10" t="s">
        <v>42</v>
      </c>
      <c r="F133" s="10" t="s">
        <v>43</v>
      </c>
      <c r="G133" s="10" t="s">
        <v>44</v>
      </c>
      <c r="H133" s="10" t="s">
        <v>45</v>
      </c>
      <c r="I133" s="10" t="s">
        <v>46</v>
      </c>
      <c r="J133" s="11" t="s">
        <v>47</v>
      </c>
      <c r="K133" s="1"/>
    </row>
    <row r="134" spans="1:11" ht="102" customHeight="1" x14ac:dyDescent="0.25">
      <c r="A134" s="27" t="s">
        <v>74</v>
      </c>
      <c r="B134" s="36" t="s">
        <v>75</v>
      </c>
      <c r="C134" s="30">
        <v>3631</v>
      </c>
      <c r="D134" s="30">
        <v>22660000</v>
      </c>
      <c r="E134" s="30">
        <v>1089</v>
      </c>
      <c r="F134" s="30">
        <v>4532000</v>
      </c>
      <c r="G134" s="31">
        <v>314</v>
      </c>
      <c r="H134" s="30">
        <v>0</v>
      </c>
      <c r="I134" s="14">
        <f>IF(G134&gt;0,G134/E134,0)</f>
        <v>0.28833792470156105</v>
      </c>
      <c r="J134" s="15">
        <f>IF(H134&gt;0,H134/F134,0)</f>
        <v>0</v>
      </c>
      <c r="K134" s="1"/>
    </row>
    <row r="135" spans="1:11" ht="82.5" customHeight="1" x14ac:dyDescent="0.25">
      <c r="A135" s="27" t="s">
        <v>76</v>
      </c>
      <c r="B135" s="37" t="s">
        <v>77</v>
      </c>
      <c r="C135" s="32">
        <v>53891</v>
      </c>
      <c r="D135" s="32">
        <v>39540911</v>
      </c>
      <c r="E135" s="32">
        <v>18000</v>
      </c>
      <c r="F135" s="32">
        <v>7908182</v>
      </c>
      <c r="G135" s="33">
        <v>6329</v>
      </c>
      <c r="H135" s="32">
        <v>1579467.79</v>
      </c>
      <c r="I135" s="14">
        <f>IF(G135&gt;0,G135/E135,0)</f>
        <v>0.3516111111111111</v>
      </c>
      <c r="J135" s="15">
        <f>IF(H135&gt;0,H135/F135,0)</f>
        <v>0.19972577641738645</v>
      </c>
    </row>
    <row r="136" spans="1:11" ht="28.5" customHeight="1" x14ac:dyDescent="0.25">
      <c r="A136" s="62" t="s">
        <v>58</v>
      </c>
      <c r="B136" s="63"/>
      <c r="C136" s="63"/>
      <c r="D136" s="63"/>
      <c r="E136" s="63"/>
      <c r="F136" s="63"/>
      <c r="G136" s="63"/>
      <c r="H136" s="63"/>
      <c r="I136" s="63"/>
      <c r="J136" s="64"/>
    </row>
    <row r="137" spans="1:11" ht="23.25" customHeight="1" x14ac:dyDescent="0.25">
      <c r="A137" s="65" t="s">
        <v>80</v>
      </c>
      <c r="B137" s="66"/>
      <c r="C137" s="66"/>
      <c r="D137" s="66"/>
      <c r="E137" s="66"/>
      <c r="F137" s="66"/>
      <c r="G137" s="66"/>
      <c r="H137" s="66"/>
      <c r="I137" s="66"/>
      <c r="J137" s="67"/>
    </row>
    <row r="138" spans="1:11" ht="25.5" customHeight="1" x14ac:dyDescent="0.25">
      <c r="A138" s="18" t="s">
        <v>30</v>
      </c>
      <c r="B138" s="53" t="s">
        <v>86</v>
      </c>
      <c r="C138" s="53"/>
      <c r="D138" s="53"/>
      <c r="E138" s="53"/>
      <c r="F138" s="53"/>
      <c r="G138" s="53"/>
      <c r="H138" s="53"/>
      <c r="I138" s="53"/>
      <c r="J138" s="54"/>
    </row>
    <row r="139" spans="1:11" ht="44.25" customHeight="1" x14ac:dyDescent="0.25">
      <c r="A139" s="18" t="s">
        <v>31</v>
      </c>
      <c r="B139" s="53" t="s">
        <v>87</v>
      </c>
      <c r="C139" s="53"/>
      <c r="D139" s="53"/>
      <c r="E139" s="53"/>
      <c r="F139" s="53"/>
      <c r="G139" s="53"/>
      <c r="H139" s="53"/>
      <c r="I139" s="53"/>
      <c r="J139" s="54"/>
      <c r="K139" s="1"/>
    </row>
    <row r="140" spans="1:11" ht="71.25" customHeight="1" x14ac:dyDescent="0.25">
      <c r="A140" s="18" t="s">
        <v>32</v>
      </c>
      <c r="B140" s="53" t="s">
        <v>153</v>
      </c>
      <c r="C140" s="53"/>
      <c r="D140" s="53"/>
      <c r="E140" s="53"/>
      <c r="F140" s="53"/>
      <c r="G140" s="53"/>
      <c r="H140" s="53"/>
      <c r="I140" s="53"/>
      <c r="J140" s="54"/>
    </row>
    <row r="141" spans="1:11" ht="274.5" customHeight="1" x14ac:dyDescent="0.25">
      <c r="A141" s="18" t="s">
        <v>33</v>
      </c>
      <c r="B141" s="53" t="s">
        <v>160</v>
      </c>
      <c r="C141" s="53"/>
      <c r="D141" s="53"/>
      <c r="E141" s="53"/>
      <c r="F141" s="53"/>
      <c r="G141" s="53"/>
      <c r="H141" s="53"/>
      <c r="I141" s="53"/>
      <c r="J141" s="54"/>
    </row>
    <row r="142" spans="1:11" ht="42" customHeight="1" x14ac:dyDescent="0.25">
      <c r="A142" s="18" t="s">
        <v>124</v>
      </c>
      <c r="B142" s="53" t="s">
        <v>154</v>
      </c>
      <c r="C142" s="53"/>
      <c r="D142" s="53"/>
      <c r="E142" s="53"/>
      <c r="F142" s="53"/>
      <c r="G142" s="53"/>
      <c r="H142" s="53"/>
      <c r="I142" s="53"/>
      <c r="J142" s="54"/>
    </row>
    <row r="143" spans="1:11" ht="28.5" customHeight="1" x14ac:dyDescent="0.25">
      <c r="A143" s="62" t="s">
        <v>58</v>
      </c>
      <c r="B143" s="63"/>
      <c r="C143" s="63"/>
      <c r="D143" s="63"/>
      <c r="E143" s="63"/>
      <c r="F143" s="63"/>
      <c r="G143" s="63"/>
      <c r="H143" s="63"/>
      <c r="I143" s="63"/>
      <c r="J143" s="64"/>
    </row>
    <row r="144" spans="1:11" ht="24.75" customHeight="1" x14ac:dyDescent="0.25">
      <c r="A144" s="65" t="s">
        <v>80</v>
      </c>
      <c r="B144" s="66"/>
      <c r="C144" s="66"/>
      <c r="D144" s="66"/>
      <c r="E144" s="66"/>
      <c r="F144" s="66"/>
      <c r="G144" s="66"/>
      <c r="H144" s="66"/>
      <c r="I144" s="66"/>
      <c r="J144" s="67"/>
    </row>
    <row r="145" spans="1:11" ht="21" customHeight="1" x14ac:dyDescent="0.25">
      <c r="A145" s="18" t="s">
        <v>30</v>
      </c>
      <c r="B145" s="53" t="s">
        <v>88</v>
      </c>
      <c r="C145" s="53"/>
      <c r="D145" s="53"/>
      <c r="E145" s="53"/>
      <c r="F145" s="53"/>
      <c r="G145" s="53"/>
      <c r="H145" s="53"/>
      <c r="I145" s="53"/>
      <c r="J145" s="54"/>
    </row>
    <row r="146" spans="1:11" ht="43.5" customHeight="1" x14ac:dyDescent="0.25">
      <c r="A146" s="18" t="s">
        <v>31</v>
      </c>
      <c r="B146" s="53" t="s">
        <v>89</v>
      </c>
      <c r="C146" s="53"/>
      <c r="D146" s="53"/>
      <c r="E146" s="53"/>
      <c r="F146" s="53"/>
      <c r="G146" s="53"/>
      <c r="H146" s="53"/>
      <c r="I146" s="53"/>
      <c r="J146" s="54"/>
      <c r="K146" s="1"/>
    </row>
    <row r="147" spans="1:11" ht="99" customHeight="1" x14ac:dyDescent="0.25">
      <c r="A147" s="18" t="s">
        <v>32</v>
      </c>
      <c r="B147" s="53" t="s">
        <v>159</v>
      </c>
      <c r="C147" s="53"/>
      <c r="D147" s="53"/>
      <c r="E147" s="53"/>
      <c r="F147" s="53"/>
      <c r="G147" s="53"/>
      <c r="H147" s="53"/>
      <c r="I147" s="53"/>
      <c r="J147" s="54"/>
    </row>
    <row r="148" spans="1:11" ht="82.5" customHeight="1" x14ac:dyDescent="0.25">
      <c r="A148" s="18" t="s">
        <v>33</v>
      </c>
      <c r="B148" s="53" t="s">
        <v>155</v>
      </c>
      <c r="C148" s="53"/>
      <c r="D148" s="53"/>
      <c r="E148" s="53"/>
      <c r="F148" s="53"/>
      <c r="G148" s="53"/>
      <c r="H148" s="53"/>
      <c r="I148" s="53"/>
      <c r="J148" s="54"/>
    </row>
    <row r="149" spans="1:11" ht="41.25" customHeight="1" x14ac:dyDescent="0.25">
      <c r="A149" s="18" t="s">
        <v>124</v>
      </c>
      <c r="B149" s="53" t="s">
        <v>156</v>
      </c>
      <c r="C149" s="53"/>
      <c r="D149" s="53"/>
      <c r="E149" s="53"/>
      <c r="F149" s="53"/>
      <c r="G149" s="53"/>
      <c r="H149" s="53"/>
      <c r="I149" s="53"/>
      <c r="J149" s="54"/>
    </row>
    <row r="150" spans="1:11" ht="22.5" customHeight="1" x14ac:dyDescent="0.25">
      <c r="A150" s="107" t="s">
        <v>100</v>
      </c>
      <c r="B150" s="63"/>
      <c r="C150" s="63"/>
      <c r="D150" s="63"/>
      <c r="E150" s="63"/>
      <c r="F150" s="63"/>
      <c r="G150" s="63"/>
      <c r="H150" s="63"/>
      <c r="I150" s="63"/>
      <c r="J150" s="64"/>
    </row>
    <row r="151" spans="1:11" ht="29.25" customHeight="1" x14ac:dyDescent="0.25">
      <c r="A151" s="87" t="s">
        <v>101</v>
      </c>
      <c r="B151" s="88"/>
      <c r="C151" s="88"/>
      <c r="D151" s="88"/>
      <c r="E151" s="88"/>
      <c r="F151" s="88"/>
      <c r="G151" s="88"/>
      <c r="H151" s="88"/>
      <c r="I151" s="88"/>
      <c r="J151" s="89"/>
    </row>
    <row r="152" spans="1:11" ht="45" customHeight="1" x14ac:dyDescent="0.25">
      <c r="A152" s="90" t="s">
        <v>157</v>
      </c>
      <c r="B152" s="91"/>
      <c r="C152" s="91"/>
      <c r="D152" s="91"/>
      <c r="E152" s="91"/>
      <c r="F152" s="91"/>
      <c r="G152" s="91"/>
      <c r="H152" s="91"/>
      <c r="I152" s="91"/>
      <c r="J152" s="92"/>
    </row>
    <row r="153" spans="1:11" x14ac:dyDescent="0.25">
      <c r="A153" s="24"/>
      <c r="B153" s="24"/>
      <c r="C153" s="24"/>
      <c r="D153" s="24"/>
      <c r="E153" s="24"/>
      <c r="F153" s="24"/>
      <c r="G153" s="24"/>
      <c r="H153" s="24"/>
      <c r="I153" s="24"/>
      <c r="J153" s="24"/>
    </row>
    <row r="154" spans="1:11" x14ac:dyDescent="0.25">
      <c r="A154" s="71" t="s">
        <v>41</v>
      </c>
      <c r="B154" s="71"/>
      <c r="C154" s="71"/>
      <c r="D154" s="71"/>
      <c r="E154" s="71"/>
      <c r="F154" s="71"/>
      <c r="G154" s="71"/>
      <c r="H154" s="71"/>
      <c r="I154" s="71"/>
      <c r="J154" s="71"/>
    </row>
  </sheetData>
  <mergeCells count="165">
    <mergeCell ref="B148:J148"/>
    <mergeCell ref="A122:J122"/>
    <mergeCell ref="B123:J123"/>
    <mergeCell ref="B124:J124"/>
    <mergeCell ref="B125:J125"/>
    <mergeCell ref="B126:J126"/>
    <mergeCell ref="A127:J127"/>
    <mergeCell ref="A128:J128"/>
    <mergeCell ref="A129:B129"/>
    <mergeCell ref="C129:E129"/>
    <mergeCell ref="F129:H129"/>
    <mergeCell ref="I129:J129"/>
    <mergeCell ref="A130:B130"/>
    <mergeCell ref="C130:E130"/>
    <mergeCell ref="F130:H130"/>
    <mergeCell ref="I130:J130"/>
    <mergeCell ref="A143:J143"/>
    <mergeCell ref="A144:J144"/>
    <mergeCell ref="B145:J145"/>
    <mergeCell ref="B146:J146"/>
    <mergeCell ref="B147:J147"/>
    <mergeCell ref="A137:J137"/>
    <mergeCell ref="B138:J138"/>
    <mergeCell ref="B139:J139"/>
    <mergeCell ref="B140:J140"/>
    <mergeCell ref="B141:J141"/>
    <mergeCell ref="B113:J113"/>
    <mergeCell ref="B114:J114"/>
    <mergeCell ref="B115:J115"/>
    <mergeCell ref="B116:J116"/>
    <mergeCell ref="A136:J136"/>
    <mergeCell ref="A131:J131"/>
    <mergeCell ref="C132:D132"/>
    <mergeCell ref="E132:F132"/>
    <mergeCell ref="G132:H132"/>
    <mergeCell ref="I132:J132"/>
    <mergeCell ref="A118:J118"/>
    <mergeCell ref="A119:J119"/>
    <mergeCell ref="A120:J120"/>
    <mergeCell ref="B108:J108"/>
    <mergeCell ref="B109:J109"/>
    <mergeCell ref="A111:J111"/>
    <mergeCell ref="A112:J112"/>
    <mergeCell ref="B101:J101"/>
    <mergeCell ref="B102:J102"/>
    <mergeCell ref="A104:J104"/>
    <mergeCell ref="A105:J105"/>
    <mergeCell ref="B106:J106"/>
    <mergeCell ref="B77:J77"/>
    <mergeCell ref="B78:J78"/>
    <mergeCell ref="A79:J79"/>
    <mergeCell ref="A80:J80"/>
    <mergeCell ref="A81:B81"/>
    <mergeCell ref="C81:E81"/>
    <mergeCell ref="F81:H81"/>
    <mergeCell ref="I81:J81"/>
    <mergeCell ref="B107:J107"/>
    <mergeCell ref="A150:J150"/>
    <mergeCell ref="A151:J151"/>
    <mergeCell ref="A152:J152"/>
    <mergeCell ref="A42:J42"/>
    <mergeCell ref="A43:J43"/>
    <mergeCell ref="B44:J44"/>
    <mergeCell ref="B45:J45"/>
    <mergeCell ref="B46:J46"/>
    <mergeCell ref="B47:J47"/>
    <mergeCell ref="A49:J49"/>
    <mergeCell ref="A50:J50"/>
    <mergeCell ref="B51:J51"/>
    <mergeCell ref="B52:J52"/>
    <mergeCell ref="B53:J53"/>
    <mergeCell ref="B54:J54"/>
    <mergeCell ref="A90:J90"/>
    <mergeCell ref="A91:J91"/>
    <mergeCell ref="B92:J92"/>
    <mergeCell ref="B93:J93"/>
    <mergeCell ref="B94:J94"/>
    <mergeCell ref="F82:H82"/>
    <mergeCell ref="I82:J82"/>
    <mergeCell ref="A83:J83"/>
    <mergeCell ref="C84:D84"/>
    <mergeCell ref="B1:J1"/>
    <mergeCell ref="B2:C2"/>
    <mergeCell ref="D2:H2"/>
    <mergeCell ref="B3:C3"/>
    <mergeCell ref="D3:H3"/>
    <mergeCell ref="A4:J4"/>
    <mergeCell ref="B8:J8"/>
    <mergeCell ref="B11:J11"/>
    <mergeCell ref="B12:J12"/>
    <mergeCell ref="B19:J19"/>
    <mergeCell ref="B20:J20"/>
    <mergeCell ref="A22:J22"/>
    <mergeCell ref="B61:J61"/>
    <mergeCell ref="A70:J70"/>
    <mergeCell ref="A71:J71"/>
    <mergeCell ref="A72:J72"/>
    <mergeCell ref="B41:J41"/>
    <mergeCell ref="B48:J48"/>
    <mergeCell ref="B55:J55"/>
    <mergeCell ref="B62:J62"/>
    <mergeCell ref="A63:J63"/>
    <mergeCell ref="A64:J64"/>
    <mergeCell ref="A56:J56"/>
    <mergeCell ref="A57:J57"/>
    <mergeCell ref="B58:J58"/>
    <mergeCell ref="B59:J59"/>
    <mergeCell ref="B60:J60"/>
    <mergeCell ref="C15:J15"/>
    <mergeCell ref="A5:J5"/>
    <mergeCell ref="A6:J6"/>
    <mergeCell ref="A7:J7"/>
    <mergeCell ref="A13:J13"/>
    <mergeCell ref="C14:J14"/>
    <mergeCell ref="C16:J16"/>
    <mergeCell ref="A17:J17"/>
    <mergeCell ref="B18:J18"/>
    <mergeCell ref="A154:J154"/>
    <mergeCell ref="B9:J9"/>
    <mergeCell ref="B10:J10"/>
    <mergeCell ref="B21:J21"/>
    <mergeCell ref="A35:J35"/>
    <mergeCell ref="A36:J36"/>
    <mergeCell ref="B37:J37"/>
    <mergeCell ref="B38:J38"/>
    <mergeCell ref="B39:J39"/>
    <mergeCell ref="B40:J40"/>
    <mergeCell ref="A25:B25"/>
    <mergeCell ref="I25:J25"/>
    <mergeCell ref="A26:J26"/>
    <mergeCell ref="A23:J23"/>
    <mergeCell ref="A24:B24"/>
    <mergeCell ref="I24:J24"/>
    <mergeCell ref="C24:E24"/>
    <mergeCell ref="F24:H24"/>
    <mergeCell ref="C27:D27"/>
    <mergeCell ref="G27:H27"/>
    <mergeCell ref="I27:J27"/>
    <mergeCell ref="C25:E25"/>
    <mergeCell ref="F25:H25"/>
    <mergeCell ref="E27:F27"/>
    <mergeCell ref="B142:J142"/>
    <mergeCell ref="B149:J149"/>
    <mergeCell ref="B65:J65"/>
    <mergeCell ref="B66:J66"/>
    <mergeCell ref="B67:J67"/>
    <mergeCell ref="B68:J68"/>
    <mergeCell ref="B69:J69"/>
    <mergeCell ref="B96:J96"/>
    <mergeCell ref="B103:J103"/>
    <mergeCell ref="B110:J110"/>
    <mergeCell ref="B117:J117"/>
    <mergeCell ref="A82:B82"/>
    <mergeCell ref="C82:E82"/>
    <mergeCell ref="A97:J97"/>
    <mergeCell ref="A98:J98"/>
    <mergeCell ref="B99:J99"/>
    <mergeCell ref="B100:J100"/>
    <mergeCell ref="B95:J95"/>
    <mergeCell ref="E84:F84"/>
    <mergeCell ref="G84:H84"/>
    <mergeCell ref="I84:J84"/>
    <mergeCell ref="A74:J74"/>
    <mergeCell ref="B75:J75"/>
    <mergeCell ref="B76:J76"/>
  </mergeCells>
  <phoneticPr fontId="21" type="noConversion"/>
  <dataValidations xWindow="532" yWindow="521" count="16">
    <dataValidation allowBlank="1" showInputMessage="1" showErrorMessage="1" prompt="Monto ejecutado en el trimestre" sqref="H133:H135 H85:H89 H28:H34"/>
    <dataValidation allowBlank="1" showInputMessage="1" showErrorMessage="1" prompt="Meta alcanzada en el trimestre" sqref="G133:G135 G85:G89 G28:G34"/>
    <dataValidation allowBlank="1" showInputMessage="1" showErrorMessage="1" prompt="Monto presupuestado para el producto" sqref="F28 F85 D133:D135 E134:F135 F133 E86:F89 D85:D89 D28:D34 E29:F34"/>
    <dataValidation allowBlank="1" showInputMessage="1" showErrorMessage="1" prompt="Meta anual del indicador" sqref="E28 E85 C133:C135 E133 C85:C89 C28:C34"/>
    <dataValidation allowBlank="1" showInputMessage="1" showErrorMessage="1" prompt="Nombre del indicador" sqref="B28 B85 B133"/>
    <dataValidation allowBlank="1" showInputMessage="1" showErrorMessage="1" prompt="Nombre de cada producto" sqref="A28 A85 A133"/>
    <dataValidation allowBlank="1" showInputMessage="1" showErrorMessage="1" prompt="¿En qué consiste el programa?" sqref="B19:J19 B76:J76 B124:J124"/>
    <dataValidation allowBlank="1" showInputMessage="1" showErrorMessage="1" prompt="Presupuesto del programa" sqref="A25:C25 F25 A82:C82 F82 A130:C130 F130"/>
    <dataValidation allowBlank="1" showInputMessage="1" showErrorMessage="1" prompt="Oportunidades de mejora identificadas" sqref="A72:J73 A152:J153 A120:J120"/>
    <dataValidation allowBlank="1" showInputMessage="1" showErrorMessage="1" prompt="De existir desvío, explicar razones." sqref="C54:J54 B121:J121 C40:J40 C47:J47 B68:B69 C95:J95 C102:J102 C141:J141 C116:J116 C109:J109 B40:B41 B47:B48 B54:B55 C61:J61 B61:B62 C68:J68 B95:B96 B102:B103 B109:B110 B116:B117 B141:B142 B148:B149 C148:J148"/>
    <dataValidation allowBlank="1" showInputMessage="1" showErrorMessage="1" prompt="1. Describir lo plasmado en el presupuesto_x000a_2. Describir lo alcanzado en términos financieros y de producción " sqref="B39:J39 B94:J94 B46:J46 B53:J53 B60:J60 B101:J101 B108:J108 B115:J115 B140:J140 B147:J147 B67:J67"/>
    <dataValidation allowBlank="1" showInputMessage="1" showErrorMessage="1" prompt="¿En qué consiste el producto? su objetivo" sqref="B38:J38 B93:J93 B45:J45 B52:J52 B59:J59 B100:J100 B107:J107 B114:J114 B139:J139 B146:J146 B66:J66"/>
    <dataValidation allowBlank="1" showInputMessage="1" showErrorMessage="1" prompt="Nombre del producto" sqref="B37:J37 B92:J92 B44:J44 B51:J51 B58:J58 B99:J99 B106:J106 B113:J113 B138:J138 B145:J145 B65:J65"/>
    <dataValidation allowBlank="1" showInputMessage="1" showErrorMessage="1" prompt="¿A quién va dirigido el programa?, ¿qué característica tiene esta población que requiere ser beneficiada?" sqref="B20:J20 B77:J77 B125:J125"/>
    <dataValidation allowBlank="1" showInputMessage="1" prompt="Nombre del capítulo" sqref="B8:J10"/>
    <dataValidation allowBlank="1" sqref="A8"/>
  </dataValidations>
  <printOptions horizontalCentered="1" verticalCentered="1"/>
  <pageMargins left="0.23622047244094491" right="0.23622047244094491" top="0.74803149606299213" bottom="0.74803149606299213" header="0.31496062992125984" footer="0.31496062992125984"/>
  <pageSetup scale="66" fitToHeight="0" orientation="landscape" r:id="rId1"/>
  <drawing r:id="rId2"/>
  <tableParts count="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Rafaela Villar</cp:lastModifiedBy>
  <cp:lastPrinted>2022-06-01T18:38:44Z</cp:lastPrinted>
  <dcterms:created xsi:type="dcterms:W3CDTF">2021-03-22T15:50:10Z</dcterms:created>
  <dcterms:modified xsi:type="dcterms:W3CDTF">2022-11-14T12:25:19Z</dcterms:modified>
</cp:coreProperties>
</file>