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el valdez\Desktop\Acceso a la informacion, nuevo formato\ejecucion nuevo formato\AÑO 2023\"/>
    </mc:Choice>
  </mc:AlternateContent>
  <xr:revisionPtr revIDLastSave="0" documentId="13_ncr:1_{6936D9EB-F378-48F2-A495-44C8AAE9FED2}" xr6:coauthVersionLast="47" xr6:coauthVersionMax="47" xr10:uidLastSave="{00000000-0000-0000-0000-000000000000}"/>
  <bookViews>
    <workbookView xWindow="-120" yWindow="-120" windowWidth="20730" windowHeight="11160" activeTab="1" xr2:uid="{C0453BC6-F2B8-48CE-9393-5028B6FF7955}"/>
  </bookViews>
  <sheets>
    <sheet name="P1 Presup. aprobado Enero" sheetId="1" r:id="rId1"/>
    <sheet name="P2Presup.aprobado Ejec. Enero" sheetId="2" r:id="rId2"/>
    <sheet name="P3 Ejecucion Ener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1" i="1" l="1"/>
  <c r="N76" i="3"/>
  <c r="M75" i="3"/>
  <c r="L75" i="3"/>
  <c r="K75" i="3"/>
  <c r="J75" i="3"/>
  <c r="I75" i="3"/>
  <c r="H75" i="3"/>
  <c r="G75" i="3"/>
  <c r="F75" i="3"/>
  <c r="E75" i="3"/>
  <c r="D75" i="3"/>
  <c r="C75" i="3"/>
  <c r="B75" i="3"/>
  <c r="N74" i="3"/>
  <c r="N73" i="3"/>
  <c r="M72" i="3"/>
  <c r="L72" i="3"/>
  <c r="K72" i="3"/>
  <c r="J72" i="3"/>
  <c r="I72" i="3"/>
  <c r="H72" i="3"/>
  <c r="G72" i="3"/>
  <c r="F72" i="3"/>
  <c r="E72" i="3"/>
  <c r="D72" i="3"/>
  <c r="C72" i="3"/>
  <c r="B72" i="3"/>
  <c r="N72" i="3" s="1"/>
  <c r="N71" i="3"/>
  <c r="N70" i="3"/>
  <c r="M69" i="3"/>
  <c r="L69" i="3"/>
  <c r="K69" i="3"/>
  <c r="J69" i="3"/>
  <c r="I69" i="3"/>
  <c r="H69" i="3"/>
  <c r="G69" i="3"/>
  <c r="F69" i="3"/>
  <c r="E69" i="3"/>
  <c r="D69" i="3"/>
  <c r="C69" i="3"/>
  <c r="B69" i="3"/>
  <c r="N68" i="3"/>
  <c r="N67" i="3"/>
  <c r="N66" i="3"/>
  <c r="N65" i="3"/>
  <c r="M64" i="3"/>
  <c r="L64" i="3"/>
  <c r="K64" i="3"/>
  <c r="J64" i="3"/>
  <c r="I64" i="3"/>
  <c r="H64" i="3"/>
  <c r="G64" i="3"/>
  <c r="F64" i="3"/>
  <c r="E64" i="3"/>
  <c r="D64" i="3"/>
  <c r="C64" i="3"/>
  <c r="B64" i="3"/>
  <c r="N63" i="3"/>
  <c r="N62" i="3"/>
  <c r="M61" i="3"/>
  <c r="L61" i="3"/>
  <c r="K61" i="3"/>
  <c r="J61" i="3"/>
  <c r="I61" i="3"/>
  <c r="H61" i="3"/>
  <c r="G61" i="3"/>
  <c r="F61" i="3"/>
  <c r="E61" i="3"/>
  <c r="D61" i="3"/>
  <c r="C61" i="3"/>
  <c r="B61" i="3"/>
  <c r="N61" i="3" s="1"/>
  <c r="N60" i="3"/>
  <c r="N59" i="3"/>
  <c r="N58" i="3"/>
  <c r="N57" i="3"/>
  <c r="M56" i="3"/>
  <c r="L56" i="3"/>
  <c r="K56" i="3"/>
  <c r="J56" i="3"/>
  <c r="I56" i="3"/>
  <c r="H56" i="3"/>
  <c r="G56" i="3"/>
  <c r="F56" i="3"/>
  <c r="E56" i="3"/>
  <c r="D56" i="3"/>
  <c r="C56" i="3"/>
  <c r="B56" i="3"/>
  <c r="N55" i="3"/>
  <c r="N54" i="3"/>
  <c r="N53" i="3"/>
  <c r="N52" i="3"/>
  <c r="N51" i="3"/>
  <c r="N50" i="3"/>
  <c r="N49" i="3"/>
  <c r="N48" i="3"/>
  <c r="N47" i="3"/>
  <c r="M46" i="3"/>
  <c r="L46" i="3"/>
  <c r="K46" i="3"/>
  <c r="J46" i="3"/>
  <c r="I46" i="3"/>
  <c r="H46" i="3"/>
  <c r="G46" i="3"/>
  <c r="F46" i="3"/>
  <c r="E46" i="3"/>
  <c r="D46" i="3"/>
  <c r="C46" i="3"/>
  <c r="B46" i="3"/>
  <c r="N45" i="3"/>
  <c r="N44" i="3"/>
  <c r="N43" i="3"/>
  <c r="N42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N40" i="3"/>
  <c r="N39" i="3"/>
  <c r="N38" i="3"/>
  <c r="N37" i="3"/>
  <c r="N36" i="3"/>
  <c r="N35" i="3"/>
  <c r="N34" i="3"/>
  <c r="M33" i="3"/>
  <c r="L33" i="3"/>
  <c r="K33" i="3"/>
  <c r="J33" i="3"/>
  <c r="I33" i="3"/>
  <c r="H33" i="3"/>
  <c r="G33" i="3"/>
  <c r="F33" i="3"/>
  <c r="E33" i="3"/>
  <c r="D33" i="3"/>
  <c r="C33" i="3"/>
  <c r="B33" i="3"/>
  <c r="N32" i="3"/>
  <c r="N31" i="3"/>
  <c r="N30" i="3"/>
  <c r="N29" i="3"/>
  <c r="N28" i="3"/>
  <c r="N27" i="3"/>
  <c r="N26" i="3"/>
  <c r="N25" i="3"/>
  <c r="M24" i="3"/>
  <c r="L24" i="3"/>
  <c r="K24" i="3"/>
  <c r="J24" i="3"/>
  <c r="I24" i="3"/>
  <c r="H24" i="3"/>
  <c r="G24" i="3"/>
  <c r="F24" i="3"/>
  <c r="E24" i="3"/>
  <c r="D24" i="3"/>
  <c r="C24" i="3"/>
  <c r="B24" i="3"/>
  <c r="N23" i="3"/>
  <c r="N22" i="3"/>
  <c r="N21" i="3"/>
  <c r="N20" i="3"/>
  <c r="N19" i="3"/>
  <c r="N18" i="3"/>
  <c r="N17" i="3"/>
  <c r="N16" i="3"/>
  <c r="N15" i="3"/>
  <c r="M14" i="3"/>
  <c r="L14" i="3"/>
  <c r="K14" i="3"/>
  <c r="J14" i="3"/>
  <c r="I14" i="3"/>
  <c r="H14" i="3"/>
  <c r="G14" i="3"/>
  <c r="F14" i="3"/>
  <c r="E14" i="3"/>
  <c r="D14" i="3"/>
  <c r="C14" i="3"/>
  <c r="B14" i="3"/>
  <c r="N13" i="3"/>
  <c r="N12" i="3"/>
  <c r="N11" i="3"/>
  <c r="M10" i="3"/>
  <c r="L10" i="3"/>
  <c r="K10" i="3"/>
  <c r="J10" i="3"/>
  <c r="I10" i="3"/>
  <c r="H10" i="3"/>
  <c r="G10" i="3"/>
  <c r="F10" i="3"/>
  <c r="E10" i="3"/>
  <c r="D10" i="3"/>
  <c r="C10" i="3"/>
  <c r="B10" i="3"/>
  <c r="P78" i="2"/>
  <c r="P77" i="2"/>
  <c r="P76" i="2"/>
  <c r="P75" i="2"/>
  <c r="O74" i="2"/>
  <c r="N74" i="2"/>
  <c r="M74" i="2"/>
  <c r="L74" i="2"/>
  <c r="K74" i="2"/>
  <c r="J74" i="2"/>
  <c r="I74" i="2"/>
  <c r="H74" i="2"/>
  <c r="G74" i="2"/>
  <c r="F74" i="2"/>
  <c r="E74" i="2"/>
  <c r="D74" i="2"/>
  <c r="P74" i="2" s="1"/>
  <c r="C74" i="2"/>
  <c r="B74" i="2"/>
  <c r="P73" i="2"/>
  <c r="P72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P70" i="2"/>
  <c r="P69" i="2"/>
  <c r="P68" i="2"/>
  <c r="P67" i="2"/>
  <c r="O66" i="2"/>
  <c r="N66" i="2"/>
  <c r="M66" i="2"/>
  <c r="L66" i="2"/>
  <c r="K66" i="2"/>
  <c r="J66" i="2"/>
  <c r="I66" i="2"/>
  <c r="H66" i="2"/>
  <c r="G66" i="2"/>
  <c r="F66" i="2"/>
  <c r="E66" i="2"/>
  <c r="D66" i="2"/>
  <c r="P66" i="2" s="1"/>
  <c r="C66" i="2"/>
  <c r="B66" i="2"/>
  <c r="P65" i="2"/>
  <c r="P64" i="2"/>
  <c r="O63" i="2"/>
  <c r="N63" i="2"/>
  <c r="M63" i="2"/>
  <c r="L63" i="2"/>
  <c r="K63" i="2"/>
  <c r="J63" i="2"/>
  <c r="I63" i="2"/>
  <c r="H63" i="2"/>
  <c r="G63" i="2"/>
  <c r="F63" i="2"/>
  <c r="E63" i="2"/>
  <c r="D63" i="2"/>
  <c r="P63" i="2" s="1"/>
  <c r="C63" i="2"/>
  <c r="B63" i="2"/>
  <c r="P62" i="2"/>
  <c r="P61" i="2"/>
  <c r="P60" i="2"/>
  <c r="P59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P57" i="2"/>
  <c r="P56" i="2"/>
  <c r="P55" i="2"/>
  <c r="P54" i="2"/>
  <c r="P53" i="2"/>
  <c r="P52" i="2"/>
  <c r="P51" i="2"/>
  <c r="P50" i="2"/>
  <c r="P49" i="2"/>
  <c r="O48" i="2"/>
  <c r="N48" i="2"/>
  <c r="M48" i="2"/>
  <c r="L48" i="2"/>
  <c r="K48" i="2"/>
  <c r="J48" i="2"/>
  <c r="I48" i="2"/>
  <c r="H48" i="2"/>
  <c r="G48" i="2"/>
  <c r="F48" i="2"/>
  <c r="E48" i="2"/>
  <c r="D48" i="2"/>
  <c r="P48" i="2" s="1"/>
  <c r="C48" i="2"/>
  <c r="B48" i="2"/>
  <c r="P47" i="2"/>
  <c r="P46" i="2"/>
  <c r="P45" i="2"/>
  <c r="P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P42" i="2"/>
  <c r="P41" i="2"/>
  <c r="P40" i="2"/>
  <c r="P39" i="2"/>
  <c r="P38" i="2"/>
  <c r="P37" i="2"/>
  <c r="P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P34" i="2"/>
  <c r="P33" i="2"/>
  <c r="P32" i="2"/>
  <c r="P31" i="2"/>
  <c r="P30" i="2"/>
  <c r="P29" i="2"/>
  <c r="P28" i="2"/>
  <c r="P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P25" i="2"/>
  <c r="P24" i="2"/>
  <c r="P23" i="2"/>
  <c r="P22" i="2"/>
  <c r="P21" i="2"/>
  <c r="P20" i="2"/>
  <c r="P19" i="2"/>
  <c r="P18" i="2"/>
  <c r="P17" i="2"/>
  <c r="O16" i="2"/>
  <c r="N16" i="2"/>
  <c r="M16" i="2"/>
  <c r="L16" i="2"/>
  <c r="K16" i="2"/>
  <c r="J16" i="2"/>
  <c r="I16" i="2"/>
  <c r="H16" i="2"/>
  <c r="G16" i="2"/>
  <c r="F16" i="2"/>
  <c r="E16" i="2"/>
  <c r="D16" i="2"/>
  <c r="P16" i="2" s="1"/>
  <c r="C16" i="2"/>
  <c r="B16" i="2"/>
  <c r="P15" i="2"/>
  <c r="P14" i="2"/>
  <c r="P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C74" i="1"/>
  <c r="B74" i="1"/>
  <c r="C71" i="1"/>
  <c r="C66" i="1"/>
  <c r="B66" i="1"/>
  <c r="C63" i="1"/>
  <c r="B63" i="1"/>
  <c r="C58" i="1"/>
  <c r="B58" i="1"/>
  <c r="C48" i="1"/>
  <c r="B48" i="1"/>
  <c r="C43" i="1"/>
  <c r="B43" i="1"/>
  <c r="C35" i="1"/>
  <c r="B35" i="1"/>
  <c r="C26" i="1"/>
  <c r="B26" i="1"/>
  <c r="C16" i="1"/>
  <c r="B16" i="1"/>
  <c r="C12" i="1"/>
  <c r="B12" i="1"/>
  <c r="N14" i="3" l="1"/>
  <c r="N64" i="3"/>
  <c r="N75" i="3"/>
  <c r="E77" i="3"/>
  <c r="I77" i="3"/>
  <c r="M77" i="3"/>
  <c r="N69" i="3"/>
  <c r="N56" i="3"/>
  <c r="N46" i="3"/>
  <c r="N33" i="3"/>
  <c r="N24" i="3"/>
  <c r="B77" i="3"/>
  <c r="F77" i="3"/>
  <c r="J77" i="3"/>
  <c r="D77" i="3"/>
  <c r="H77" i="3"/>
  <c r="L77" i="3"/>
  <c r="K77" i="3"/>
  <c r="C77" i="3"/>
  <c r="G77" i="3"/>
  <c r="P35" i="2"/>
  <c r="P26" i="2"/>
  <c r="F79" i="2"/>
  <c r="N79" i="2"/>
  <c r="G79" i="2"/>
  <c r="O79" i="2"/>
  <c r="P43" i="2"/>
  <c r="J79" i="2"/>
  <c r="K79" i="2"/>
  <c r="D79" i="2"/>
  <c r="H79" i="2"/>
  <c r="L79" i="2"/>
  <c r="P58" i="2"/>
  <c r="E79" i="2"/>
  <c r="I79" i="2"/>
  <c r="M79" i="2"/>
  <c r="P71" i="2"/>
  <c r="B79" i="2"/>
  <c r="C79" i="2"/>
  <c r="B79" i="1"/>
  <c r="C79" i="1"/>
  <c r="N10" i="3"/>
  <c r="P12" i="2"/>
  <c r="N77" i="3" l="1"/>
  <c r="P79" i="2"/>
</calcChain>
</file>

<file path=xl/sharedStrings.xml><?xml version="1.0" encoding="utf-8"?>
<sst xmlns="http://schemas.openxmlformats.org/spreadsheetml/2006/main" count="263" uniqueCount="138">
  <si>
    <t>MINISTERIO DE AGRICULTURA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</si>
  <si>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</si>
  <si>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</si>
  <si>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</si>
  <si>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</si>
  <si>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</si>
  <si>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</si>
  <si>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</si>
  <si>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2.1.1-REMUNERACIONES</t>
  </si>
  <si>
    <t>2.1.2-SOBRESUELDOS</t>
  </si>
  <si>
    <t>2.1.5-CONTRIBUCIONES A LA SEGURIDAD SOCIAL</t>
  </si>
  <si>
    <t>2.2 - 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</si>
  <si>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</si>
  <si>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</si>
  <si>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</si>
  <si>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</si>
  <si>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</si>
  <si>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</si>
  <si>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</si>
  <si>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</si>
  <si>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</si>
  <si>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2.3 - 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</si>
  <si>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</si>
  <si>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</si>
  <si>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</si>
  <si>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</si>
  <si>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</si>
  <si>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</si>
  <si>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</si>
  <si>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</si>
  <si>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</si>
  <si>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2.4.1-TRANSFERENCIAS CORRIENTES AL SECTOR PRIVADO</t>
  </si>
  <si>
    <t>2.4.2-TRANSFERENCIAS CORRIENTES AL  GOBIERNO GENERAL NACIONAL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</si>
  <si>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</si>
  <si>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</si>
  <si>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</si>
  <si>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</si>
  <si>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</si>
  <si>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</si>
  <si>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</si>
  <si>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</si>
  <si>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2.5.5-TRANSFERENCIAS DE CAPITAL A INSTITUCIONES PÚBLICAS FINANCIERAS</t>
  </si>
  <si>
    <t xml:space="preserve"> 2.5.9-TRANSFERENCIAS DE CAPITAL A OTRAS INSTITUCIONES PÚBLICAS</t>
  </si>
  <si>
    <t>2.6 - 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</si>
  <si>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</si>
  <si>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</si>
  <si>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</si>
  <si>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</si>
  <si>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</si>
  <si>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2.6.6 - EQUIPOS DE DEFENSA Y SEGURIDAD</t>
  </si>
  <si>
    <t>2.6.7-ACTIVOS BIOLÓGICOS</t>
  </si>
  <si>
    <t>2.6.8-BIENES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</si>
  <si>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</si>
  <si>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</si>
  <si>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</si>
  <si>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</si>
  <si>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</si>
  <si>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</si>
  <si>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</si>
  <si>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</si>
  <si>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</si>
  <si>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</si>
  <si>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</si>
  <si>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</si>
  <si>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</si>
  <si>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</si>
  <si>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</si>
  <si>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</si>
  <si>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</si>
  <si>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 xml:space="preserve"> 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</si>
  <si>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</si>
  <si>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</si>
  <si>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</si>
  <si>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</si>
  <si>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</si>
  <si>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</si>
  <si>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</si>
  <si>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</si>
  <si>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</si>
  <si>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</si>
  <si>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</si>
  <si>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</si>
  <si>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</si>
  <si>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</si>
  <si>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</si>
  <si>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</si>
  <si>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</si>
  <si>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</si>
  <si>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</si>
  <si>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</si>
  <si>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Octurbre</t>
  </si>
  <si>
    <t>Noviembre</t>
  </si>
  <si>
    <t>Diciembre</t>
  </si>
  <si>
    <t xml:space="preserve">Total </t>
  </si>
  <si>
    <t>2.1.1 - REMUNERACIONES</t>
  </si>
  <si>
    <t>2.1.2 - SOBRESUELDOS</t>
  </si>
  <si>
    <t>2.1.5 - CONTRIBUCIONES A LA SEGURIDAD SOCIAL</t>
  </si>
  <si>
    <t xml:space="preserve">      2.5.5-TRANSFERENCIAS DE CAPITAL A INSTITUCIONES PÚBLICAS FINANCIERAS</t>
  </si>
  <si>
    <t xml:space="preserve">      2.5.9-TRANSFERENCIAS DE CAPITAL A OTRAS INSTITUCIONES PÚBLICAS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</si>
  <si>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</si>
  <si>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Octubre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</si>
  <si>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</si>
  <si>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</si>
  <si>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</si>
  <si>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</si>
  <si>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</si>
  <si>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</si>
  <si>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INST.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</si>
  <si>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</si>
  <si>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</si>
  <si>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</si>
  <si>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</si>
  <si>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</si>
  <si>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</si>
  <si>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</si>
  <si>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</si>
  <si>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</si>
  <si>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</si>
  <si>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</si>
  <si>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</si>
  <si>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</si>
  <si>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</si>
  <si>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</si>
  <si>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</si>
  <si>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</si>
  <si>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</si>
  <si>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</si>
  <si>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</si>
  <si>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</si>
  <si>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</si>
  <si>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2.6.7 - ACTIVOS BIOLÓGICOS</t>
  </si>
  <si>
    <t>2.6.8 - BIENES INTANGIBLES</t>
  </si>
  <si>
    <t>FUENTE : (SIGEF)</t>
  </si>
  <si>
    <t>Año 2023</t>
  </si>
  <si>
    <t>AÑO 2023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</si>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</sst>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rgb="FF000000"/>
      <name val="Algerian"/>
      <family val="5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22"/>
      <color rgb="FF000000"/>
      <name val="Algerian"/>
      <family val="5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0" xfId="0" applyNumberFormat="1" applyFont="1"/>
    <xf numFmtId="43" fontId="10" fillId="0" borderId="9" xfId="2" applyFont="1" applyBorder="1" applyAlignment="1">
      <alignment horizontal="right"/>
    </xf>
    <xf numFmtId="43" fontId="10" fillId="0" borderId="10" xfId="2" applyFont="1" applyBorder="1" applyAlignment="1">
      <alignment horizontal="right"/>
    </xf>
    <xf numFmtId="43" fontId="10" fillId="0" borderId="14" xfId="2" applyFont="1" applyBorder="1" applyAlignment="1">
      <alignment horizontal="right"/>
    </xf>
    <xf numFmtId="43" fontId="10" fillId="0" borderId="15" xfId="2" applyFont="1" applyBorder="1" applyAlignment="1">
      <alignment horizontal="right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164" fontId="3" fillId="0" borderId="28" xfId="0" applyNumberFormat="1" applyFont="1" applyBorder="1"/>
    <xf numFmtId="164" fontId="3" fillId="0" borderId="8" xfId="0" applyNumberFormat="1" applyFont="1" applyBorder="1"/>
    <xf numFmtId="43" fontId="10" fillId="0" borderId="33" xfId="2" applyFont="1" applyBorder="1" applyAlignment="1">
      <alignment horizontal="right"/>
    </xf>
    <xf numFmtId="43" fontId="10" fillId="0" borderId="34" xfId="2" applyFont="1" applyBorder="1" applyAlignment="1">
      <alignment horizontal="right"/>
    </xf>
    <xf numFmtId="43" fontId="10" fillId="0" borderId="35" xfId="2" applyFont="1" applyBorder="1" applyAlignment="1">
      <alignment horizontal="right"/>
    </xf>
    <xf numFmtId="43" fontId="10" fillId="0" borderId="0" xfId="2" applyFont="1" applyAlignment="1">
      <alignment horizontal="right"/>
    </xf>
    <xf numFmtId="43" fontId="10" fillId="0" borderId="37" xfId="2" applyFont="1" applyBorder="1" applyAlignment="1">
      <alignment horizontal="right"/>
    </xf>
    <xf numFmtId="43" fontId="10" fillId="0" borderId="38" xfId="2" applyFont="1" applyBorder="1" applyAlignment="1">
      <alignment horizontal="right"/>
    </xf>
    <xf numFmtId="43" fontId="10" fillId="0" borderId="39" xfId="2" applyFont="1" applyBorder="1" applyAlignment="1">
      <alignment horizontal="right"/>
    </xf>
    <xf numFmtId="43" fontId="10" fillId="0" borderId="40" xfId="2" applyFont="1" applyBorder="1" applyAlignment="1">
      <alignment horizontal="right"/>
    </xf>
    <xf numFmtId="43" fontId="10" fillId="0" borderId="24" xfId="2" applyFont="1" applyBorder="1" applyAlignment="1">
      <alignment horizontal="right"/>
    </xf>
    <xf numFmtId="43" fontId="10" fillId="0" borderId="41" xfId="2" applyFont="1" applyBorder="1" applyAlignment="1">
      <alignment horizontal="right"/>
    </xf>
    <xf numFmtId="43" fontId="10" fillId="0" borderId="42" xfId="2" applyFont="1" applyBorder="1" applyAlignment="1">
      <alignment horizontal="right"/>
    </xf>
    <xf numFmtId="43" fontId="10" fillId="0" borderId="43" xfId="2" applyFont="1" applyBorder="1" applyAlignment="1">
      <alignment horizontal="right"/>
    </xf>
    <xf numFmtId="43" fontId="10" fillId="0" borderId="44" xfId="2" applyFont="1" applyBorder="1" applyAlignment="1">
      <alignment horizontal="right"/>
    </xf>
    <xf numFmtId="43" fontId="10" fillId="0" borderId="45" xfId="2" applyFont="1" applyBorder="1" applyAlignment="1">
      <alignment horizontal="right"/>
    </xf>
    <xf numFmtId="43" fontId="10" fillId="0" borderId="46" xfId="2" applyFont="1" applyBorder="1" applyAlignment="1">
      <alignment horizontal="right"/>
    </xf>
    <xf numFmtId="43" fontId="10" fillId="0" borderId="19" xfId="2" applyFont="1" applyBorder="1" applyAlignment="1">
      <alignment horizontal="right"/>
    </xf>
    <xf numFmtId="43" fontId="10" fillId="0" borderId="48" xfId="2" applyFont="1" applyBorder="1" applyAlignment="1">
      <alignment horizontal="right"/>
    </xf>
    <xf numFmtId="43" fontId="10" fillId="0" borderId="47" xfId="2" applyFont="1" applyBorder="1" applyAlignment="1">
      <alignment horizontal="right"/>
    </xf>
    <xf numFmtId="0" fontId="2" fillId="6" borderId="1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43" fontId="3" fillId="7" borderId="0" xfId="1" applyFont="1" applyFill="1" applyBorder="1"/>
    <xf numFmtId="43" fontId="10" fillId="0" borderId="28" xfId="2" applyFont="1" applyBorder="1" applyAlignment="1">
      <alignment horizontal="right"/>
    </xf>
    <xf numFmtId="43" fontId="10" fillId="0" borderId="36" xfId="2" applyFont="1" applyBorder="1" applyAlignment="1">
      <alignment horizontal="right"/>
    </xf>
    <xf numFmtId="43" fontId="10" fillId="0" borderId="55" xfId="2" applyFont="1" applyBorder="1" applyAlignment="1">
      <alignment horizontal="right"/>
    </xf>
    <xf numFmtId="43" fontId="10" fillId="0" borderId="57" xfId="2" applyFont="1" applyBorder="1" applyAlignment="1">
      <alignment horizontal="right"/>
    </xf>
    <xf numFmtId="43" fontId="10" fillId="0" borderId="52" xfId="2" applyFont="1" applyBorder="1" applyAlignment="1">
      <alignment horizontal="right"/>
    </xf>
    <xf numFmtId="43" fontId="10" fillId="0" borderId="59" xfId="2" applyFont="1" applyBorder="1" applyAlignment="1">
      <alignment horizontal="right"/>
    </xf>
    <xf numFmtId="0" fontId="12" fillId="0" borderId="0" xfId="0" applyFont="1" applyAlignment="1">
      <alignment horizontal="left" indent="1"/>
    </xf>
    <xf numFmtId="43" fontId="12" fillId="4" borderId="5" xfId="0" applyNumberFormat="1" applyFont="1" applyFill="1" applyBorder="1"/>
    <xf numFmtId="43" fontId="12" fillId="4" borderId="30" xfId="0" applyNumberFormat="1" applyFont="1" applyFill="1" applyBorder="1"/>
    <xf numFmtId="43" fontId="12" fillId="4" borderId="6" xfId="0" applyNumberFormat="1" applyFont="1" applyFill="1" applyBorder="1"/>
    <xf numFmtId="0" fontId="13" fillId="0" borderId="0" xfId="0" applyFont="1" applyAlignment="1">
      <alignment horizontal="left" indent="2"/>
    </xf>
    <xf numFmtId="43" fontId="14" fillId="0" borderId="7" xfId="2" applyFont="1" applyBorder="1" applyAlignment="1">
      <alignment horizontal="right"/>
    </xf>
    <xf numFmtId="43" fontId="14" fillId="0" borderId="34" xfId="2" applyFont="1" applyBorder="1" applyAlignment="1">
      <alignment horizontal="right"/>
    </xf>
    <xf numFmtId="43" fontId="14" fillId="0" borderId="33" xfId="2" applyFont="1" applyBorder="1" applyAlignment="1">
      <alignment horizontal="right"/>
    </xf>
    <xf numFmtId="43" fontId="14" fillId="0" borderId="42" xfId="2" applyFont="1" applyBorder="1" applyAlignment="1">
      <alignment horizontal="right"/>
    </xf>
    <xf numFmtId="43" fontId="14" fillId="0" borderId="0" xfId="2" applyFont="1" applyBorder="1" applyAlignment="1">
      <alignment horizontal="right"/>
    </xf>
    <xf numFmtId="43" fontId="13" fillId="3" borderId="15" xfId="0" applyNumberFormat="1" applyFont="1" applyFill="1" applyBorder="1"/>
    <xf numFmtId="43" fontId="14" fillId="0" borderId="9" xfId="2" applyFont="1" applyBorder="1" applyAlignment="1">
      <alignment horizontal="right"/>
    </xf>
    <xf numFmtId="43" fontId="14" fillId="0" borderId="37" xfId="2" applyFont="1" applyBorder="1" applyAlignment="1">
      <alignment horizontal="right"/>
    </xf>
    <xf numFmtId="43" fontId="14" fillId="0" borderId="38" xfId="2" applyFont="1" applyBorder="1" applyAlignment="1">
      <alignment horizontal="right"/>
    </xf>
    <xf numFmtId="43" fontId="13" fillId="3" borderId="10" xfId="0" applyNumberFormat="1" applyFont="1" applyFill="1" applyBorder="1"/>
    <xf numFmtId="43" fontId="14" fillId="0" borderId="28" xfId="2" applyFont="1" applyBorder="1" applyAlignment="1">
      <alignment horizontal="right"/>
    </xf>
    <xf numFmtId="43" fontId="14" fillId="0" borderId="39" xfId="2" applyFont="1" applyBorder="1" applyAlignment="1">
      <alignment horizontal="right"/>
    </xf>
    <xf numFmtId="43" fontId="14" fillId="0" borderId="40" xfId="2" applyFont="1" applyBorder="1" applyAlignment="1">
      <alignment horizontal="right"/>
    </xf>
    <xf numFmtId="43" fontId="14" fillId="0" borderId="24" xfId="2" applyFont="1" applyBorder="1" applyAlignment="1">
      <alignment horizontal="right"/>
    </xf>
    <xf numFmtId="43" fontId="13" fillId="3" borderId="52" xfId="0" applyNumberFormat="1" applyFont="1" applyFill="1" applyBorder="1"/>
    <xf numFmtId="43" fontId="12" fillId="4" borderId="29" xfId="0" applyNumberFormat="1" applyFont="1" applyFill="1" applyBorder="1"/>
    <xf numFmtId="43" fontId="13" fillId="3" borderId="36" xfId="0" applyNumberFormat="1" applyFont="1" applyFill="1" applyBorder="1"/>
    <xf numFmtId="43" fontId="13" fillId="3" borderId="53" xfId="0" applyNumberFormat="1" applyFont="1" applyFill="1" applyBorder="1"/>
    <xf numFmtId="43" fontId="14" fillId="0" borderId="12" xfId="2" applyFont="1" applyBorder="1" applyAlignment="1">
      <alignment horizontal="right"/>
    </xf>
    <xf numFmtId="43" fontId="14" fillId="0" borderId="46" xfId="2" applyFont="1" applyBorder="1" applyAlignment="1">
      <alignment horizontal="right"/>
    </xf>
    <xf numFmtId="43" fontId="14" fillId="0" borderId="18" xfId="2" applyFont="1" applyBorder="1" applyAlignment="1">
      <alignment horizontal="right"/>
    </xf>
    <xf numFmtId="43" fontId="14" fillId="0" borderId="43" xfId="2" applyFont="1" applyBorder="1" applyAlignment="1">
      <alignment horizontal="right"/>
    </xf>
    <xf numFmtId="43" fontId="12" fillId="4" borderId="31" xfId="0" applyNumberFormat="1" applyFont="1" applyFill="1" applyBorder="1"/>
    <xf numFmtId="43" fontId="14" fillId="0" borderId="35" xfId="2" applyFont="1" applyBorder="1" applyAlignment="1">
      <alignment horizontal="right"/>
    </xf>
    <xf numFmtId="43" fontId="14" fillId="0" borderId="44" xfId="2" applyFont="1" applyBorder="1" applyAlignment="1">
      <alignment horizontal="right"/>
    </xf>
    <xf numFmtId="43" fontId="14" fillId="0" borderId="41" xfId="2" applyFont="1" applyBorder="1" applyAlignment="1">
      <alignment horizontal="right"/>
    </xf>
    <xf numFmtId="49" fontId="14" fillId="0" borderId="0" xfId="0" applyNumberFormat="1" applyFont="1"/>
    <xf numFmtId="43" fontId="14" fillId="0" borderId="45" xfId="2" applyFont="1" applyBorder="1" applyAlignment="1">
      <alignment horizontal="right"/>
    </xf>
    <xf numFmtId="43" fontId="14" fillId="0" borderId="19" xfId="2" applyFont="1" applyBorder="1" applyAlignment="1">
      <alignment horizontal="right"/>
    </xf>
    <xf numFmtId="165" fontId="13" fillId="0" borderId="37" xfId="0" applyNumberFormat="1" applyFont="1" applyBorder="1" applyAlignment="1">
      <alignment vertical="center" wrapText="1"/>
    </xf>
    <xf numFmtId="43" fontId="14" fillId="0" borderId="60" xfId="2" applyFont="1" applyBorder="1" applyAlignment="1">
      <alignment horizontal="right"/>
    </xf>
    <xf numFmtId="165" fontId="13" fillId="0" borderId="39" xfId="0" applyNumberFormat="1" applyFont="1" applyBorder="1" applyAlignment="1">
      <alignment vertical="center" wrapText="1"/>
    </xf>
    <xf numFmtId="165" fontId="13" fillId="0" borderId="47" xfId="0" applyNumberFormat="1" applyFont="1" applyBorder="1" applyAlignment="1">
      <alignment horizontal="right" vertical="center" wrapText="1"/>
    </xf>
    <xf numFmtId="165" fontId="13" fillId="0" borderId="47" xfId="0" applyNumberFormat="1" applyFont="1" applyBorder="1" applyAlignment="1">
      <alignment vertical="center" wrapText="1"/>
    </xf>
    <xf numFmtId="43" fontId="12" fillId="3" borderId="53" xfId="0" applyNumberFormat="1" applyFont="1" applyFill="1" applyBorder="1"/>
    <xf numFmtId="165" fontId="13" fillId="0" borderId="7" xfId="0" applyNumberFormat="1" applyFont="1" applyBorder="1" applyAlignment="1">
      <alignment vertical="center" wrapText="1"/>
    </xf>
    <xf numFmtId="165" fontId="13" fillId="0" borderId="9" xfId="0" applyNumberFormat="1" applyFont="1" applyBorder="1" applyAlignment="1">
      <alignment vertical="center" wrapText="1"/>
    </xf>
    <xf numFmtId="0" fontId="13" fillId="0" borderId="9" xfId="0" applyFont="1" applyBorder="1"/>
    <xf numFmtId="0" fontId="13" fillId="0" borderId="37" xfId="0" applyFont="1" applyBorder="1"/>
    <xf numFmtId="0" fontId="13" fillId="0" borderId="38" xfId="0" applyFont="1" applyBorder="1"/>
    <xf numFmtId="0" fontId="13" fillId="0" borderId="43" xfId="0" applyFont="1" applyBorder="1"/>
    <xf numFmtId="43" fontId="12" fillId="3" borderId="10" xfId="0" applyNumberFormat="1" applyFont="1" applyFill="1" applyBorder="1"/>
    <xf numFmtId="0" fontId="13" fillId="0" borderId="0" xfId="0" applyFont="1" applyAlignment="1">
      <alignment horizontal="left" wrapText="1" indent="2"/>
    </xf>
    <xf numFmtId="0" fontId="13" fillId="0" borderId="11" xfId="0" applyFont="1" applyBorder="1" applyAlignment="1">
      <alignment wrapText="1"/>
    </xf>
    <xf numFmtId="0" fontId="13" fillId="0" borderId="39" xfId="0" applyFont="1" applyBorder="1" applyAlignment="1">
      <alignment wrapText="1"/>
    </xf>
    <xf numFmtId="0" fontId="13" fillId="0" borderId="47" xfId="0" applyFont="1" applyBorder="1" applyAlignment="1">
      <alignment wrapText="1"/>
    </xf>
    <xf numFmtId="0" fontId="13" fillId="0" borderId="40" xfId="0" applyFont="1" applyBorder="1" applyAlignment="1">
      <alignment wrapText="1"/>
    </xf>
    <xf numFmtId="0" fontId="13" fillId="0" borderId="49" xfId="0" applyFont="1" applyBorder="1" applyAlignment="1">
      <alignment wrapText="1"/>
    </xf>
    <xf numFmtId="0" fontId="13" fillId="0" borderId="7" xfId="0" applyFont="1" applyBorder="1"/>
    <xf numFmtId="0" fontId="13" fillId="0" borderId="34" xfId="0" applyFont="1" applyBorder="1"/>
    <xf numFmtId="0" fontId="13" fillId="0" borderId="35" xfId="0" applyFont="1" applyBorder="1"/>
    <xf numFmtId="0" fontId="13" fillId="0" borderId="44" xfId="0" applyFont="1" applyBorder="1"/>
    <xf numFmtId="43" fontId="12" fillId="3" borderId="36" xfId="0" applyNumberFormat="1" applyFont="1" applyFill="1" applyBorder="1"/>
    <xf numFmtId="0" fontId="13" fillId="0" borderId="11" xfId="0" applyFont="1" applyBorder="1"/>
    <xf numFmtId="0" fontId="13" fillId="0" borderId="39" xfId="0" applyFont="1" applyBorder="1"/>
    <xf numFmtId="0" fontId="13" fillId="0" borderId="47" xfId="0" applyFont="1" applyBorder="1"/>
    <xf numFmtId="0" fontId="13" fillId="0" borderId="48" xfId="0" applyFont="1" applyBorder="1"/>
    <xf numFmtId="0" fontId="13" fillId="0" borderId="40" xfId="0" applyFont="1" applyBorder="1"/>
    <xf numFmtId="0" fontId="13" fillId="0" borderId="49" xfId="0" applyFont="1" applyBorder="1"/>
    <xf numFmtId="0" fontId="12" fillId="0" borderId="4" xfId="0" applyFont="1" applyBorder="1" applyAlignment="1">
      <alignment horizontal="left"/>
    </xf>
    <xf numFmtId="164" fontId="12" fillId="0" borderId="11" xfId="0" applyNumberFormat="1" applyFont="1" applyBorder="1"/>
    <xf numFmtId="164" fontId="12" fillId="0" borderId="39" xfId="0" applyNumberFormat="1" applyFont="1" applyBorder="1"/>
    <xf numFmtId="164" fontId="12" fillId="0" borderId="47" xfId="0" applyNumberFormat="1" applyFont="1" applyBorder="1"/>
    <xf numFmtId="164" fontId="12" fillId="0" borderId="40" xfId="0" applyNumberFormat="1" applyFont="1" applyBorder="1"/>
    <xf numFmtId="164" fontId="12" fillId="0" borderId="49" xfId="0" applyNumberFormat="1" applyFont="1" applyBorder="1"/>
    <xf numFmtId="43" fontId="14" fillId="0" borderId="16" xfId="2" applyFont="1" applyBorder="1" applyAlignment="1">
      <alignment horizontal="right"/>
    </xf>
    <xf numFmtId="43" fontId="14" fillId="0" borderId="47" xfId="2" applyFont="1" applyBorder="1" applyAlignment="1">
      <alignment horizontal="right"/>
    </xf>
    <xf numFmtId="43" fontId="14" fillId="0" borderId="54" xfId="2" applyFont="1" applyBorder="1" applyAlignment="1">
      <alignment horizontal="right"/>
    </xf>
    <xf numFmtId="43" fontId="12" fillId="4" borderId="13" xfId="0" applyNumberFormat="1" applyFont="1" applyFill="1" applyBorder="1"/>
    <xf numFmtId="0" fontId="13" fillId="0" borderId="12" xfId="0" applyFont="1" applyBorder="1"/>
    <xf numFmtId="0" fontId="13" fillId="0" borderId="24" xfId="0" applyFont="1" applyBorder="1"/>
    <xf numFmtId="0" fontId="13" fillId="0" borderId="46" xfId="0" applyFont="1" applyBorder="1"/>
    <xf numFmtId="0" fontId="13" fillId="0" borderId="30" xfId="0" applyFont="1" applyBorder="1"/>
    <xf numFmtId="0" fontId="13" fillId="0" borderId="0" xfId="0" applyFont="1" applyBorder="1"/>
    <xf numFmtId="43" fontId="12" fillId="3" borderId="50" xfId="0" applyNumberFormat="1" applyFont="1" applyFill="1" applyBorder="1"/>
    <xf numFmtId="0" fontId="15" fillId="2" borderId="13" xfId="0" applyFont="1" applyFill="1" applyBorder="1" applyAlignment="1">
      <alignment vertical="center"/>
    </xf>
    <xf numFmtId="43" fontId="12" fillId="2" borderId="13" xfId="1" applyFont="1" applyFill="1" applyBorder="1"/>
    <xf numFmtId="43" fontId="12" fillId="2" borderId="32" xfId="1" applyFont="1" applyFill="1" applyBorder="1"/>
    <xf numFmtId="43" fontId="12" fillId="5" borderId="6" xfId="0" applyNumberFormat="1" applyFont="1" applyFill="1" applyBorder="1"/>
    <xf numFmtId="0" fontId="16" fillId="0" borderId="0" xfId="0" applyFont="1" applyAlignment="1">
      <alignment horizontal="left" indent="1"/>
    </xf>
    <xf numFmtId="0" fontId="17" fillId="0" borderId="0" xfId="0" applyFont="1" applyAlignment="1">
      <alignment horizontal="left" indent="2"/>
    </xf>
    <xf numFmtId="49" fontId="10" fillId="0" borderId="0" xfId="0" applyNumberFormat="1" applyFont="1"/>
    <xf numFmtId="0" fontId="17" fillId="0" borderId="0" xfId="0" applyFont="1" applyAlignment="1">
      <alignment horizontal="left" wrapText="1" indent="2"/>
    </xf>
    <xf numFmtId="0" fontId="16" fillId="0" borderId="4" xfId="0" applyFont="1" applyBorder="1" applyAlignment="1">
      <alignment horizontal="left"/>
    </xf>
    <xf numFmtId="0" fontId="13" fillId="0" borderId="0" xfId="0" applyFont="1"/>
    <xf numFmtId="0" fontId="17" fillId="0" borderId="0" xfId="0" applyFont="1"/>
    <xf numFmtId="43" fontId="16" fillId="4" borderId="5" xfId="0" applyNumberFormat="1" applyFont="1" applyFill="1" applyBorder="1"/>
    <xf numFmtId="43" fontId="16" fillId="4" borderId="29" xfId="0" applyNumberFormat="1" applyFont="1" applyFill="1" applyBorder="1"/>
    <xf numFmtId="43" fontId="16" fillId="4" borderId="30" xfId="0" applyNumberFormat="1" applyFont="1" applyFill="1" applyBorder="1"/>
    <xf numFmtId="43" fontId="16" fillId="4" borderId="31" xfId="0" applyNumberFormat="1" applyFont="1" applyFill="1" applyBorder="1"/>
    <xf numFmtId="43" fontId="16" fillId="4" borderId="32" xfId="0" applyNumberFormat="1" applyFont="1" applyFill="1" applyBorder="1"/>
    <xf numFmtId="43" fontId="16" fillId="4" borderId="6" xfId="0" applyNumberFormat="1" applyFont="1" applyFill="1" applyBorder="1"/>
    <xf numFmtId="43" fontId="17" fillId="3" borderId="36" xfId="0" applyNumberFormat="1" applyFont="1" applyFill="1" applyBorder="1"/>
    <xf numFmtId="43" fontId="17" fillId="3" borderId="10" xfId="0" applyNumberFormat="1" applyFont="1" applyFill="1" applyBorder="1"/>
    <xf numFmtId="43" fontId="17" fillId="3" borderId="15" xfId="0" applyNumberFormat="1" applyFont="1" applyFill="1" applyBorder="1"/>
    <xf numFmtId="43" fontId="16" fillId="4" borderId="13" xfId="0" applyNumberFormat="1" applyFont="1" applyFill="1" applyBorder="1"/>
    <xf numFmtId="165" fontId="17" fillId="0" borderId="37" xfId="0" applyNumberFormat="1" applyFont="1" applyBorder="1" applyAlignment="1">
      <alignment vertical="center" wrapText="1"/>
    </xf>
    <xf numFmtId="165" fontId="17" fillId="0" borderId="39" xfId="0" applyNumberFormat="1" applyFont="1" applyBorder="1" applyAlignment="1">
      <alignment vertical="center" wrapText="1"/>
    </xf>
    <xf numFmtId="165" fontId="17" fillId="0" borderId="47" xfId="0" applyNumberFormat="1" applyFont="1" applyBorder="1" applyAlignment="1">
      <alignment horizontal="right" vertical="center" wrapText="1"/>
    </xf>
    <xf numFmtId="165" fontId="17" fillId="0" borderId="47" xfId="0" applyNumberFormat="1" applyFont="1" applyBorder="1" applyAlignment="1">
      <alignment vertical="center" wrapText="1"/>
    </xf>
    <xf numFmtId="165" fontId="17" fillId="0" borderId="24" xfId="0" applyNumberFormat="1" applyFont="1" applyBorder="1" applyAlignment="1">
      <alignment vertical="center" wrapText="1"/>
    </xf>
    <xf numFmtId="164" fontId="17" fillId="0" borderId="55" xfId="0" applyNumberFormat="1" applyFont="1" applyBorder="1"/>
    <xf numFmtId="0" fontId="17" fillId="0" borderId="37" xfId="0" applyFont="1" applyBorder="1"/>
    <xf numFmtId="0" fontId="17" fillId="0" borderId="38" xfId="0" applyFont="1" applyBorder="1"/>
    <xf numFmtId="0" fontId="17" fillId="0" borderId="43" xfId="0" applyFont="1" applyBorder="1"/>
    <xf numFmtId="164" fontId="17" fillId="0" borderId="56" xfId="0" applyNumberFormat="1" applyFont="1" applyBorder="1"/>
    <xf numFmtId="0" fontId="17" fillId="0" borderId="47" xfId="0" applyFont="1" applyBorder="1"/>
    <xf numFmtId="0" fontId="17" fillId="0" borderId="39" xfId="0" applyFont="1" applyBorder="1" applyAlignment="1">
      <alignment wrapText="1"/>
    </xf>
    <xf numFmtId="0" fontId="17" fillId="0" borderId="47" xfId="0" applyFont="1" applyBorder="1" applyAlignment="1">
      <alignment wrapText="1"/>
    </xf>
    <xf numFmtId="0" fontId="17" fillId="0" borderId="49" xfId="0" applyFont="1" applyBorder="1" applyAlignment="1">
      <alignment wrapText="1"/>
    </xf>
    <xf numFmtId="164" fontId="17" fillId="0" borderId="57" xfId="0" applyNumberFormat="1" applyFont="1" applyBorder="1"/>
    <xf numFmtId="0" fontId="17" fillId="0" borderId="35" xfId="0" applyFont="1" applyBorder="1"/>
    <xf numFmtId="0" fontId="17" fillId="0" borderId="34" xfId="0" applyFont="1" applyBorder="1"/>
    <xf numFmtId="0" fontId="17" fillId="0" borderId="44" xfId="0" applyFont="1" applyBorder="1"/>
    <xf numFmtId="0" fontId="17" fillId="0" borderId="39" xfId="0" applyFont="1" applyBorder="1"/>
    <xf numFmtId="0" fontId="17" fillId="0" borderId="49" xfId="0" applyFont="1" applyBorder="1"/>
    <xf numFmtId="164" fontId="16" fillId="0" borderId="56" xfId="0" applyNumberFormat="1" applyFont="1" applyBorder="1"/>
    <xf numFmtId="164" fontId="16" fillId="0" borderId="47" xfId="0" applyNumberFormat="1" applyFont="1" applyBorder="1"/>
    <xf numFmtId="164" fontId="16" fillId="0" borderId="39" xfId="0" applyNumberFormat="1" applyFont="1" applyBorder="1"/>
    <xf numFmtId="164" fontId="16" fillId="0" borderId="49" xfId="0" applyNumberFormat="1" applyFont="1" applyBorder="1"/>
    <xf numFmtId="164" fontId="17" fillId="0" borderId="28" xfId="0" applyNumberFormat="1" applyFont="1" applyBorder="1"/>
    <xf numFmtId="0" fontId="17" fillId="0" borderId="46" xfId="0" applyFont="1" applyBorder="1"/>
    <xf numFmtId="0" fontId="17" fillId="0" borderId="24" xfId="0" applyFont="1" applyBorder="1"/>
    <xf numFmtId="0" fontId="17" fillId="0" borderId="30" xfId="0" applyFont="1" applyBorder="1"/>
    <xf numFmtId="43" fontId="17" fillId="3" borderId="50" xfId="0" applyNumberFormat="1" applyFont="1" applyFill="1" applyBorder="1"/>
    <xf numFmtId="43" fontId="16" fillId="6" borderId="13" xfId="1" applyFont="1" applyFill="1" applyBorder="1"/>
    <xf numFmtId="43" fontId="16" fillId="6" borderId="29" xfId="1" applyFont="1" applyFill="1" applyBorder="1"/>
    <xf numFmtId="43" fontId="16" fillId="6" borderId="30" xfId="1" applyFont="1" applyFill="1" applyBorder="1"/>
    <xf numFmtId="43" fontId="16" fillId="6" borderId="32" xfId="1" applyFont="1" applyFill="1" applyBorder="1"/>
    <xf numFmtId="43" fontId="16" fillId="6" borderId="51" xfId="1" applyFont="1" applyFill="1" applyBorder="1"/>
    <xf numFmtId="43" fontId="16" fillId="4" borderId="61" xfId="0" applyNumberFormat="1" applyFont="1" applyFill="1" applyBorder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164" fontId="16" fillId="0" borderId="0" xfId="0" applyNumberFormat="1" applyFont="1"/>
    <xf numFmtId="0" fontId="17" fillId="0" borderId="10" xfId="0" applyFont="1" applyBorder="1"/>
    <xf numFmtId="0" fontId="17" fillId="0" borderId="14" xfId="0" applyFont="1" applyBorder="1"/>
    <xf numFmtId="0" fontId="17" fillId="0" borderId="15" xfId="0" applyFont="1" applyBorder="1"/>
    <xf numFmtId="164" fontId="16" fillId="0" borderId="14" xfId="0" applyNumberFormat="1" applyFont="1" applyBorder="1"/>
    <xf numFmtId="0" fontId="18" fillId="2" borderId="13" xfId="0" applyFont="1" applyFill="1" applyBorder="1" applyAlignment="1">
      <alignment vertical="center"/>
    </xf>
    <xf numFmtId="43" fontId="16" fillId="2" borderId="58" xfId="1" applyFont="1" applyFill="1" applyBorder="1"/>
    <xf numFmtId="43" fontId="16" fillId="2" borderId="17" xfId="1" applyFont="1" applyFill="1" applyBorder="1"/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18" fillId="2" borderId="3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/>
    </xf>
    <xf numFmtId="43" fontId="2" fillId="2" borderId="18" xfId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43" fontId="2" fillId="2" borderId="19" xfId="1" applyFont="1" applyFill="1" applyBorder="1" applyAlignment="1">
      <alignment horizontal="center" vertical="center" wrapText="1"/>
    </xf>
    <xf numFmtId="43" fontId="2" fillId="2" borderId="24" xfId="1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</cellXfs>
  <cellStyles count="3">
    <cellStyle name="Millares" xfId="1" builtinId="3"/>
    <cellStyle name="Millares 2" xfId="2" xr:uid="{9D4E4370-6875-4CF9-81FE-E9B173D0748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3171825</xdr:colOff>
      <xdr:row>0</xdr:row>
      <xdr:rowOff>0</xdr:rowOff>
    </xdr:from>
    <xdr:to>
      <xdr:col>0</xdr:col>
      <xdr:colOff>5562600</xdr:colOff>
      <xdr:row>3</xdr:row>
      <xdr:rowOff>38100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AB6A1CA8-C78C-41FD-B84B-E4CBA6E764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0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19050</xdr:rowOff>
    </xdr:from>
    <xdr:to>
      <xdr:col>0</xdr:col>
      <xdr:colOff>2819400</xdr:colOff>
      <xdr:row>3</xdr:row>
      <xdr:rowOff>247650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EE67E203-3067-4650-8114-2ACB502CDB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9550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182150</xdr:colOff>
      <xdr:row>1</xdr:row>
      <xdr:rowOff>21649</xdr:rowOff>
    </xdr:from>
    <xdr:to>
      <xdr:col>0</xdr:col>
      <xdr:colOff>3506931</xdr:colOff>
      <xdr:row>3</xdr:row>
      <xdr:rowOff>21649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E8CDD449-5E5C-482E-897B-5C8A786837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50" y="216479"/>
          <a:ext cx="3324781" cy="7468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9D149-5D52-48DD-9918-B3AD5C49415B}">
  <dimension ref="A3:N84"/>
  <sheetViews>
    <sheetView showGridLines="0" topLeftCell="A6" workbookViewId="0">
      <selection sqref="A1:C83"/>
    </sheetView>
  </sheetViews>
  <sheetFormatPr baseColWidth="10" defaultColWidth="11.42578125" defaultRowHeight="15" x14ac:dyDescent="0.25"/>
  <cols>
    <col min="1" max="1" width="87" customWidth="1"/>
    <col min="2" max="2" width="17.5703125" customWidth="1"/>
    <col min="3" max="3" width="18.42578125" customWidth="1"/>
  </cols>
  <sheetData>
    <row r="3" spans="1:14" ht="28.5" customHeight="1" x14ac:dyDescent="0.25">
      <c r="A3" s="200"/>
      <c r="B3" s="201"/>
      <c r="C3" s="20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202" t="s">
        <v>0</v>
      </c>
      <c r="B4" s="203"/>
      <c r="C4" s="203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204" t="s">
        <v>134</v>
      </c>
      <c r="B5" s="205"/>
      <c r="C5" s="205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206" t="s">
        <v>1</v>
      </c>
      <c r="B6" s="207"/>
      <c r="C6" s="207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customHeight="1" x14ac:dyDescent="0.25">
      <c r="A7" s="206" t="s">
        <v>2</v>
      </c>
      <c r="B7" s="207"/>
      <c r="C7" s="207"/>
      <c r="D7" s="5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ht="15" customHeight="1" x14ac:dyDescent="0.25">
      <c r="A9" s="197" t="s">
        <v>3</v>
      </c>
      <c r="B9" s="198" t="s">
        <v>4</v>
      </c>
      <c r="C9" s="198" t="s">
        <v>5</v>
      </c>
      <c r="D9" s="6"/>
    </row>
    <row r="10" spans="1:14" ht="23.25" customHeight="1" x14ac:dyDescent="0.25">
      <c r="A10" s="197"/>
      <c r="B10" s="199"/>
      <c r="C10" s="199"/>
      <c r="D10" s="6"/>
    </row>
    <row r="11" spans="1:14" ht="15.75" thickBot="1" x14ac:dyDescent="0.3">
      <c r="A11" s="138" t="s">
        <v>6</v>
      </c>
      <c r="B11" s="189"/>
      <c r="C11" s="189"/>
      <c r="D11" s="6"/>
    </row>
    <row r="12" spans="1:14" ht="15.75" thickBot="1" x14ac:dyDescent="0.3">
      <c r="A12" s="134" t="s">
        <v>7</v>
      </c>
      <c r="B12" s="141">
        <f>SUM(B13:B15)</f>
        <v>4131548810</v>
      </c>
      <c r="C12" s="146">
        <f>SUM(C13:C15)</f>
        <v>0</v>
      </c>
      <c r="D12" s="6"/>
    </row>
    <row r="13" spans="1:14" x14ac:dyDescent="0.25">
      <c r="A13" s="136" t="s">
        <v>8</v>
      </c>
      <c r="B13" s="44">
        <v>3411921154</v>
      </c>
      <c r="C13" s="45"/>
      <c r="D13" s="6"/>
    </row>
    <row r="14" spans="1:14" x14ac:dyDescent="0.25">
      <c r="A14" s="136" t="s">
        <v>9</v>
      </c>
      <c r="B14" s="46">
        <v>276290306</v>
      </c>
      <c r="C14" s="10"/>
      <c r="D14" s="6"/>
    </row>
    <row r="15" spans="1:14" ht="15.75" thickBot="1" x14ac:dyDescent="0.3">
      <c r="A15" s="136" t="s">
        <v>10</v>
      </c>
      <c r="B15" s="44">
        <v>443337350</v>
      </c>
      <c r="C15" s="48"/>
      <c r="D15" s="6"/>
    </row>
    <row r="16" spans="1:14" ht="15.75" thickBot="1" x14ac:dyDescent="0.3">
      <c r="A16" s="134" t="s">
        <v>11</v>
      </c>
      <c r="B16" s="150">
        <f>SUM(B17:B25)</f>
        <v>726405003</v>
      </c>
      <c r="C16" s="146">
        <f>SUM(C17:C25)</f>
        <v>0</v>
      </c>
      <c r="D16" s="6"/>
    </row>
    <row r="17" spans="1:4" x14ac:dyDescent="0.25">
      <c r="A17" s="136" t="s">
        <v>12</v>
      </c>
      <c r="B17" s="44">
        <v>200737849</v>
      </c>
      <c r="C17" s="48"/>
      <c r="D17" s="6"/>
    </row>
    <row r="18" spans="1:4" x14ac:dyDescent="0.25">
      <c r="A18" s="136" t="s">
        <v>13</v>
      </c>
      <c r="B18" s="46">
        <v>29760900</v>
      </c>
      <c r="C18" s="10"/>
      <c r="D18" s="6"/>
    </row>
    <row r="19" spans="1:4" x14ac:dyDescent="0.25">
      <c r="A19" s="136" t="s">
        <v>14</v>
      </c>
      <c r="B19" s="46">
        <v>17900000</v>
      </c>
      <c r="C19" s="10"/>
      <c r="D19" s="6"/>
    </row>
    <row r="20" spans="1:4" x14ac:dyDescent="0.25">
      <c r="A20" s="136" t="s">
        <v>15</v>
      </c>
      <c r="B20" s="46">
        <v>20112480</v>
      </c>
      <c r="C20" s="10"/>
      <c r="D20" s="6"/>
    </row>
    <row r="21" spans="1:4" x14ac:dyDescent="0.25">
      <c r="A21" s="136" t="s">
        <v>16</v>
      </c>
      <c r="B21" s="46">
        <v>62910504</v>
      </c>
      <c r="C21" s="10"/>
    </row>
    <row r="22" spans="1:4" x14ac:dyDescent="0.25">
      <c r="A22" s="136" t="s">
        <v>17</v>
      </c>
      <c r="B22" s="46">
        <v>179278991</v>
      </c>
      <c r="C22" s="10"/>
    </row>
    <row r="23" spans="1:4" x14ac:dyDescent="0.25">
      <c r="A23" s="136" t="s">
        <v>18</v>
      </c>
      <c r="B23" s="46">
        <v>31390000</v>
      </c>
      <c r="C23" s="10"/>
    </row>
    <row r="24" spans="1:4" x14ac:dyDescent="0.25">
      <c r="A24" s="136" t="s">
        <v>19</v>
      </c>
      <c r="B24" s="46">
        <v>146866279</v>
      </c>
      <c r="C24" s="10"/>
    </row>
    <row r="25" spans="1:4" ht="15.75" thickBot="1" x14ac:dyDescent="0.3">
      <c r="A25" s="136" t="s">
        <v>20</v>
      </c>
      <c r="B25" s="44">
        <v>37448000</v>
      </c>
      <c r="C25" s="48"/>
    </row>
    <row r="26" spans="1:4" ht="15.75" thickBot="1" x14ac:dyDescent="0.3">
      <c r="A26" s="134" t="s">
        <v>21</v>
      </c>
      <c r="B26" s="150">
        <f>SUM(B27:B34)</f>
        <v>395976130</v>
      </c>
      <c r="C26" s="146">
        <f>SUM(C27:C34)</f>
        <v>0</v>
      </c>
    </row>
    <row r="27" spans="1:4" x14ac:dyDescent="0.25">
      <c r="A27" s="136" t="s">
        <v>22</v>
      </c>
      <c r="B27" s="44">
        <v>10685500</v>
      </c>
      <c r="C27" s="48"/>
    </row>
    <row r="28" spans="1:4" x14ac:dyDescent="0.25">
      <c r="A28" s="136" t="s">
        <v>23</v>
      </c>
      <c r="B28" s="46">
        <v>5037500</v>
      </c>
      <c r="C28" s="10"/>
    </row>
    <row r="29" spans="1:4" x14ac:dyDescent="0.25">
      <c r="A29" s="136" t="s">
        <v>24</v>
      </c>
      <c r="B29" s="46">
        <v>3950000</v>
      </c>
      <c r="C29" s="10"/>
    </row>
    <row r="30" spans="1:4" x14ac:dyDescent="0.25">
      <c r="A30" s="136" t="s">
        <v>25</v>
      </c>
      <c r="B30" s="46">
        <v>4200000</v>
      </c>
      <c r="C30" s="10"/>
    </row>
    <row r="31" spans="1:4" x14ac:dyDescent="0.25">
      <c r="A31" s="136" t="s">
        <v>26</v>
      </c>
      <c r="B31" s="46">
        <v>8235600</v>
      </c>
      <c r="C31" s="10"/>
    </row>
    <row r="32" spans="1:4" x14ac:dyDescent="0.25">
      <c r="A32" s="136" t="s">
        <v>27</v>
      </c>
      <c r="B32" s="46">
        <v>19741650</v>
      </c>
      <c r="C32" s="10"/>
    </row>
    <row r="33" spans="1:3" x14ac:dyDescent="0.25">
      <c r="A33" s="136" t="s">
        <v>28</v>
      </c>
      <c r="B33" s="46">
        <v>327670000</v>
      </c>
      <c r="C33" s="10"/>
    </row>
    <row r="34" spans="1:3" ht="15.75" thickBot="1" x14ac:dyDescent="0.3">
      <c r="A34" s="136" t="s">
        <v>29</v>
      </c>
      <c r="B34" s="44">
        <v>16455880</v>
      </c>
      <c r="C34" s="48"/>
    </row>
    <row r="35" spans="1:3" ht="15.75" thickBot="1" x14ac:dyDescent="0.3">
      <c r="A35" s="134" t="s">
        <v>30</v>
      </c>
      <c r="B35" s="150">
        <f>SUM(B36:B42)</f>
        <v>6955947075</v>
      </c>
      <c r="C35" s="146">
        <f>SUM(C36:C42)</f>
        <v>0</v>
      </c>
    </row>
    <row r="36" spans="1:3" x14ac:dyDescent="0.25">
      <c r="A36" s="136" t="s">
        <v>31</v>
      </c>
      <c r="B36" s="44">
        <v>203912985</v>
      </c>
      <c r="C36" s="48"/>
    </row>
    <row r="37" spans="1:3" x14ac:dyDescent="0.25">
      <c r="A37" s="136" t="s">
        <v>32</v>
      </c>
      <c r="B37" s="46">
        <v>4365764911</v>
      </c>
      <c r="C37" s="10"/>
    </row>
    <row r="38" spans="1:3" x14ac:dyDescent="0.25">
      <c r="A38" s="136" t="s">
        <v>33</v>
      </c>
      <c r="B38" s="46">
        <v>1446132338</v>
      </c>
      <c r="C38" s="10"/>
    </row>
    <row r="39" spans="1:3" x14ac:dyDescent="0.25">
      <c r="A39" s="136" t="s">
        <v>34</v>
      </c>
      <c r="B39" s="44">
        <v>250002253</v>
      </c>
      <c r="C39" s="10"/>
    </row>
    <row r="40" spans="1:3" x14ac:dyDescent="0.25">
      <c r="A40" s="136" t="s">
        <v>35</v>
      </c>
      <c r="B40" s="46"/>
      <c r="C40" s="10"/>
    </row>
    <row r="41" spans="1:3" x14ac:dyDescent="0.25">
      <c r="A41" s="136" t="s">
        <v>36</v>
      </c>
      <c r="B41" s="46">
        <v>40000000</v>
      </c>
      <c r="C41" s="10"/>
    </row>
    <row r="42" spans="1:3" ht="15.75" thickBot="1" x14ac:dyDescent="0.3">
      <c r="A42" s="136" t="s">
        <v>37</v>
      </c>
      <c r="B42" s="44">
        <v>650134588</v>
      </c>
      <c r="C42" s="48"/>
    </row>
    <row r="43" spans="1:3" ht="15.75" thickBot="1" x14ac:dyDescent="0.3">
      <c r="A43" s="134" t="s">
        <v>38</v>
      </c>
      <c r="B43" s="150">
        <f>SUM(B44:B45)</f>
        <v>340870834</v>
      </c>
      <c r="C43" s="146">
        <f>SUM(C44:C47)</f>
        <v>0</v>
      </c>
    </row>
    <row r="44" spans="1:3" x14ac:dyDescent="0.25">
      <c r="A44" s="140" t="s">
        <v>39</v>
      </c>
      <c r="B44" s="44">
        <v>192002179</v>
      </c>
      <c r="C44" s="48"/>
    </row>
    <row r="45" spans="1:3" x14ac:dyDescent="0.25">
      <c r="A45" s="140" t="s">
        <v>40</v>
      </c>
      <c r="B45" s="9">
        <v>148868655</v>
      </c>
      <c r="C45" s="10"/>
    </row>
    <row r="46" spans="1:3" x14ac:dyDescent="0.25">
      <c r="A46" s="136" t="s">
        <v>41</v>
      </c>
      <c r="B46" s="46"/>
      <c r="C46" s="10"/>
    </row>
    <row r="47" spans="1:3" ht="15.75" thickBot="1" x14ac:dyDescent="0.3">
      <c r="A47" s="136" t="s">
        <v>42</v>
      </c>
      <c r="B47" s="44"/>
      <c r="C47" s="48"/>
    </row>
    <row r="48" spans="1:3" ht="15.75" thickBot="1" x14ac:dyDescent="0.3">
      <c r="A48" s="134" t="s">
        <v>43</v>
      </c>
      <c r="B48" s="150">
        <f>SUM(B49:B57)</f>
        <v>606439800</v>
      </c>
      <c r="C48" s="146">
        <f>SUM(C49:C57)</f>
        <v>0</v>
      </c>
    </row>
    <row r="49" spans="1:3" x14ac:dyDescent="0.25">
      <c r="A49" s="136" t="s">
        <v>44</v>
      </c>
      <c r="B49" s="44">
        <v>93771907</v>
      </c>
      <c r="C49" s="48"/>
    </row>
    <row r="50" spans="1:3" x14ac:dyDescent="0.25">
      <c r="A50" s="136" t="s">
        <v>45</v>
      </c>
      <c r="B50" s="46">
        <v>2690000</v>
      </c>
      <c r="C50" s="10"/>
    </row>
    <row r="51" spans="1:3" x14ac:dyDescent="0.25">
      <c r="A51" s="136" t="s">
        <v>46</v>
      </c>
      <c r="B51" s="46">
        <v>2883000</v>
      </c>
      <c r="C51" s="10"/>
    </row>
    <row r="52" spans="1:3" x14ac:dyDescent="0.25">
      <c r="A52" s="136" t="s">
        <v>47</v>
      </c>
      <c r="B52" s="46">
        <v>92680000</v>
      </c>
      <c r="C52" s="10"/>
    </row>
    <row r="53" spans="1:3" x14ac:dyDescent="0.25">
      <c r="A53" s="136" t="s">
        <v>48</v>
      </c>
      <c r="B53" s="46">
        <v>95729380</v>
      </c>
      <c r="C53" s="10"/>
    </row>
    <row r="54" spans="1:3" x14ac:dyDescent="0.25">
      <c r="A54" s="140" t="s">
        <v>49</v>
      </c>
      <c r="B54" s="46">
        <v>50000</v>
      </c>
      <c r="C54" s="10"/>
    </row>
    <row r="55" spans="1:3" x14ac:dyDescent="0.25">
      <c r="A55" s="136" t="s">
        <v>50</v>
      </c>
      <c r="B55" s="46">
        <v>314271000</v>
      </c>
      <c r="C55" s="10"/>
    </row>
    <row r="56" spans="1:3" x14ac:dyDescent="0.25">
      <c r="A56" s="136" t="s">
        <v>51</v>
      </c>
      <c r="B56" s="46">
        <v>4244513</v>
      </c>
      <c r="C56" s="10"/>
    </row>
    <row r="57" spans="1:3" ht="15.75" thickBot="1" x14ac:dyDescent="0.3">
      <c r="A57" s="140" t="s">
        <v>52</v>
      </c>
      <c r="B57" s="44">
        <v>120000</v>
      </c>
      <c r="C57" s="48"/>
    </row>
    <row r="58" spans="1:3" ht="15.75" thickBot="1" x14ac:dyDescent="0.3">
      <c r="A58" s="134" t="s">
        <v>53</v>
      </c>
      <c r="B58" s="150">
        <f>SUM(B59:B62)</f>
        <v>1121339391</v>
      </c>
      <c r="C58" s="146">
        <f>SUM(C59:C62)</f>
        <v>0</v>
      </c>
    </row>
    <row r="59" spans="1:3" x14ac:dyDescent="0.25">
      <c r="A59" s="135" t="s">
        <v>54</v>
      </c>
      <c r="B59" s="44">
        <v>99866195</v>
      </c>
      <c r="C59" s="48"/>
    </row>
    <row r="60" spans="1:3" x14ac:dyDescent="0.25">
      <c r="A60" s="135" t="s">
        <v>55</v>
      </c>
      <c r="B60" s="46">
        <v>1021473196</v>
      </c>
      <c r="C60" s="10"/>
    </row>
    <row r="61" spans="1:3" x14ac:dyDescent="0.25">
      <c r="A61" s="135" t="s">
        <v>56</v>
      </c>
      <c r="B61" s="156"/>
      <c r="C61" s="190"/>
    </row>
    <row r="62" spans="1:3" ht="15.75" thickBot="1" x14ac:dyDescent="0.3">
      <c r="A62" s="135" t="s">
        <v>57</v>
      </c>
      <c r="B62" s="160"/>
      <c r="C62" s="191"/>
    </row>
    <row r="63" spans="1:3" ht="15.75" thickBot="1" x14ac:dyDescent="0.3">
      <c r="A63" s="134" t="s">
        <v>58</v>
      </c>
      <c r="B63" s="150">
        <f>SUM(B64:B65)</f>
        <v>0</v>
      </c>
      <c r="C63" s="146">
        <f>SUM(C64:C65)</f>
        <v>0</v>
      </c>
    </row>
    <row r="64" spans="1:3" x14ac:dyDescent="0.25">
      <c r="A64" s="135" t="s">
        <v>59</v>
      </c>
      <c r="B64" s="165"/>
      <c r="C64" s="192"/>
    </row>
    <row r="65" spans="1:3" ht="15.75" thickBot="1" x14ac:dyDescent="0.3">
      <c r="A65" s="135" t="s">
        <v>60</v>
      </c>
      <c r="B65" s="160"/>
      <c r="C65" s="191"/>
    </row>
    <row r="66" spans="1:3" ht="15.75" thickBot="1" x14ac:dyDescent="0.3">
      <c r="A66" s="134" t="s">
        <v>61</v>
      </c>
      <c r="B66" s="150">
        <f>SUM(B67:B69)</f>
        <v>0</v>
      </c>
      <c r="C66" s="146">
        <f>SUM(C67:C69)</f>
        <v>0</v>
      </c>
    </row>
    <row r="67" spans="1:3" x14ac:dyDescent="0.25">
      <c r="A67" s="135" t="s">
        <v>62</v>
      </c>
      <c r="B67" s="165"/>
      <c r="C67" s="192"/>
    </row>
    <row r="68" spans="1:3" x14ac:dyDescent="0.25">
      <c r="A68" s="135" t="s">
        <v>63</v>
      </c>
      <c r="B68" s="156"/>
      <c r="C68" s="190"/>
    </row>
    <row r="69" spans="1:3" x14ac:dyDescent="0.25">
      <c r="A69" s="135" t="s">
        <v>64</v>
      </c>
      <c r="B69" s="156"/>
      <c r="C69" s="190"/>
    </row>
    <row r="70" spans="1:3" ht="15.75" thickBot="1" x14ac:dyDescent="0.3">
      <c r="A70" s="138" t="s">
        <v>65</v>
      </c>
      <c r="B70" s="171"/>
      <c r="C70" s="193"/>
    </row>
    <row r="71" spans="1:3" ht="15.75" thickBot="1" x14ac:dyDescent="0.3">
      <c r="A71" s="134" t="s">
        <v>66</v>
      </c>
      <c r="B71" s="150">
        <f>+B72+B73</f>
        <v>3000000000</v>
      </c>
      <c r="C71" s="146">
        <f>SUM(C72:C73)</f>
        <v>0</v>
      </c>
    </row>
    <row r="72" spans="1:3" x14ac:dyDescent="0.25">
      <c r="A72" s="135" t="s">
        <v>67</v>
      </c>
      <c r="B72" s="165"/>
      <c r="C72" s="192"/>
    </row>
    <row r="73" spans="1:3" ht="15.75" thickBot="1" x14ac:dyDescent="0.3">
      <c r="A73" s="135" t="s">
        <v>68</v>
      </c>
      <c r="B73" s="44">
        <v>3000000000</v>
      </c>
      <c r="C73" s="11" t="s">
        <v>69</v>
      </c>
    </row>
    <row r="74" spans="1:3" ht="15.75" thickBot="1" x14ac:dyDescent="0.3">
      <c r="A74" s="134" t="s">
        <v>70</v>
      </c>
      <c r="B74" s="150">
        <f>SUM(B75:B76)</f>
        <v>0</v>
      </c>
      <c r="C74" s="146">
        <f>SUM(C75:C76)</f>
        <v>0</v>
      </c>
    </row>
    <row r="75" spans="1:3" x14ac:dyDescent="0.25">
      <c r="A75" s="135" t="s">
        <v>71</v>
      </c>
      <c r="B75" s="47"/>
      <c r="C75" s="12"/>
    </row>
    <row r="76" spans="1:3" ht="15.75" thickBot="1" x14ac:dyDescent="0.3">
      <c r="A76" s="135" t="s">
        <v>72</v>
      </c>
      <c r="B76" s="160"/>
      <c r="C76" s="191"/>
    </row>
    <row r="77" spans="1:3" ht="15.75" thickBot="1" x14ac:dyDescent="0.3">
      <c r="A77" s="134" t="s">
        <v>73</v>
      </c>
      <c r="B77" s="150"/>
      <c r="C77" s="146"/>
    </row>
    <row r="78" spans="1:3" ht="15.75" thickBot="1" x14ac:dyDescent="0.3">
      <c r="A78" s="135" t="s">
        <v>74</v>
      </c>
      <c r="B78" s="165"/>
      <c r="C78" s="192"/>
    </row>
    <row r="79" spans="1:3" ht="15.75" thickBot="1" x14ac:dyDescent="0.3">
      <c r="A79" s="194" t="s">
        <v>75</v>
      </c>
      <c r="B79" s="195">
        <f>+B12+B16+B26+B35+B43+B48+B58+B63+B71+B74</f>
        <v>17278527043</v>
      </c>
      <c r="C79" s="196">
        <f>+C12+C16+C26+C35+C43+C48+C58+C63+C71+C74+C77</f>
        <v>0</v>
      </c>
    </row>
    <row r="80" spans="1:3" x14ac:dyDescent="0.25">
      <c r="A80" s="13" t="s">
        <v>76</v>
      </c>
    </row>
    <row r="81" spans="1:1" x14ac:dyDescent="0.25">
      <c r="A81" s="13"/>
    </row>
    <row r="82" spans="1:1" x14ac:dyDescent="0.25">
      <c r="A82" s="14" t="s">
        <v>77</v>
      </c>
    </row>
    <row r="83" spans="1:1" ht="30" x14ac:dyDescent="0.25">
      <c r="A83" s="15" t="s">
        <v>78</v>
      </c>
    </row>
    <row r="84" spans="1:1" x14ac:dyDescent="0.25">
      <c r="A84" s="16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021E9-3223-4F17-B5EA-33D75C572119}">
  <dimension ref="A3:P83"/>
  <sheetViews>
    <sheetView showGridLines="0" tabSelected="1" topLeftCell="A69" zoomScale="95" zoomScaleNormal="95" workbookViewId="0">
      <selection sqref="A1:P85"/>
    </sheetView>
  </sheetViews>
  <sheetFormatPr baseColWidth="10" defaultColWidth="11.42578125" defaultRowHeight="15" x14ac:dyDescent="0.25"/>
  <cols>
    <col min="1" max="1" width="68.140625" customWidth="1"/>
    <col min="2" max="3" width="17.7109375" customWidth="1"/>
    <col min="4" max="5" width="17.42578125" customWidth="1"/>
    <col min="6" max="6" width="14" customWidth="1"/>
    <col min="7" max="7" width="14.5703125" customWidth="1"/>
    <col min="8" max="8" width="14" customWidth="1"/>
    <col min="9" max="9" width="13.42578125" customWidth="1"/>
    <col min="10" max="10" width="14.42578125" customWidth="1"/>
    <col min="11" max="11" width="15.85546875" customWidth="1"/>
    <col min="12" max="13" width="15.7109375" customWidth="1"/>
    <col min="14" max="14" width="14.7109375" customWidth="1"/>
    <col min="15" max="15" width="15.28515625" customWidth="1"/>
    <col min="16" max="16" width="18" customWidth="1"/>
    <col min="17" max="17" width="11.42578125" customWidth="1"/>
  </cols>
  <sheetData>
    <row r="3" spans="1:16" ht="28.5" customHeight="1" x14ac:dyDescent="0.2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27.75" customHeight="1" x14ac:dyDescent="0.25">
      <c r="A4" s="217" t="s">
        <v>0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</row>
    <row r="5" spans="1:16" ht="15.75" x14ac:dyDescent="0.25">
      <c r="A5" s="204" t="s">
        <v>133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</row>
    <row r="6" spans="1:16" ht="15.75" customHeight="1" x14ac:dyDescent="0.25">
      <c r="A6" s="206" t="s">
        <v>79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</row>
    <row r="7" spans="1:16" ht="15.75" customHeight="1" x14ac:dyDescent="0.25">
      <c r="A7" s="207" t="s">
        <v>2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</row>
    <row r="8" spans="1:16" ht="15.75" thickBot="1" x14ac:dyDescent="0.3">
      <c r="A8" s="140"/>
    </row>
    <row r="9" spans="1:16" ht="25.5" customHeight="1" x14ac:dyDescent="0.25">
      <c r="A9" s="208" t="s">
        <v>3</v>
      </c>
      <c r="B9" s="210" t="s">
        <v>4</v>
      </c>
      <c r="C9" s="212" t="s">
        <v>5</v>
      </c>
      <c r="D9" s="214" t="s">
        <v>80</v>
      </c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6"/>
    </row>
    <row r="10" spans="1:16" x14ac:dyDescent="0.25">
      <c r="A10" s="209"/>
      <c r="B10" s="211"/>
      <c r="C10" s="213"/>
      <c r="D10" s="17" t="s">
        <v>81</v>
      </c>
      <c r="E10" s="18" t="s">
        <v>82</v>
      </c>
      <c r="F10" s="18" t="s">
        <v>83</v>
      </c>
      <c r="G10" s="18" t="s">
        <v>84</v>
      </c>
      <c r="H10" s="18" t="s">
        <v>85</v>
      </c>
      <c r="I10" s="18" t="s">
        <v>86</v>
      </c>
      <c r="J10" s="18" t="s">
        <v>87</v>
      </c>
      <c r="K10" s="18" t="s">
        <v>88</v>
      </c>
      <c r="L10" s="18" t="s">
        <v>89</v>
      </c>
      <c r="M10" s="18" t="s">
        <v>90</v>
      </c>
      <c r="N10" s="18" t="s">
        <v>91</v>
      </c>
      <c r="O10" s="18" t="s">
        <v>92</v>
      </c>
      <c r="P10" s="19" t="s">
        <v>93</v>
      </c>
    </row>
    <row r="11" spans="1:16" ht="15.75" thickBot="1" x14ac:dyDescent="0.3">
      <c r="A11" s="138" t="s">
        <v>6</v>
      </c>
      <c r="B11" s="2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21"/>
    </row>
    <row r="12" spans="1:16" ht="15.75" thickBot="1" x14ac:dyDescent="0.3">
      <c r="A12" s="134" t="s">
        <v>7</v>
      </c>
      <c r="B12" s="141">
        <f>SUM(B13:B15)</f>
        <v>4131548810</v>
      </c>
      <c r="C12" s="142">
        <f>SUM(C13:C15)</f>
        <v>0</v>
      </c>
      <c r="D12" s="143">
        <f>SUM(D13:D15)</f>
        <v>296007800.17000002</v>
      </c>
      <c r="E12" s="143">
        <f t="shared" ref="E12:O12" si="0">SUM(E13:E15)</f>
        <v>0</v>
      </c>
      <c r="F12" s="144">
        <f t="shared" si="0"/>
        <v>0</v>
      </c>
      <c r="G12" s="144">
        <f t="shared" si="0"/>
        <v>0</v>
      </c>
      <c r="H12" s="144">
        <f t="shared" si="0"/>
        <v>0</v>
      </c>
      <c r="I12" s="144">
        <f t="shared" si="0"/>
        <v>0</v>
      </c>
      <c r="J12" s="144">
        <f t="shared" si="0"/>
        <v>0</v>
      </c>
      <c r="K12" s="145">
        <f t="shared" si="0"/>
        <v>0</v>
      </c>
      <c r="L12" s="143">
        <f t="shared" si="0"/>
        <v>0</v>
      </c>
      <c r="M12" s="143">
        <f t="shared" si="0"/>
        <v>0</v>
      </c>
      <c r="N12" s="143">
        <f t="shared" si="0"/>
        <v>0</v>
      </c>
      <c r="O12" s="144">
        <f t="shared" si="0"/>
        <v>0</v>
      </c>
      <c r="P12" s="146">
        <f>SUM(D12:O12)</f>
        <v>296007800.17000002</v>
      </c>
    </row>
    <row r="13" spans="1:16" x14ac:dyDescent="0.25">
      <c r="A13" s="140" t="s">
        <v>94</v>
      </c>
      <c r="B13" s="44">
        <v>3411921154</v>
      </c>
      <c r="C13" s="22"/>
      <c r="D13" s="23">
        <v>258712543.25999999</v>
      </c>
      <c r="E13" s="23"/>
      <c r="F13" s="23"/>
      <c r="G13" s="22"/>
      <c r="H13" s="22"/>
      <c r="I13" s="22"/>
      <c r="J13" s="23"/>
      <c r="K13" s="24"/>
      <c r="L13" s="23"/>
      <c r="M13" s="25"/>
      <c r="N13" s="23"/>
      <c r="O13" s="25"/>
      <c r="P13" s="147">
        <f>SUM(D13:O13)</f>
        <v>258712543.25999999</v>
      </c>
    </row>
    <row r="14" spans="1:16" x14ac:dyDescent="0.25">
      <c r="A14" s="140" t="s">
        <v>95</v>
      </c>
      <c r="B14" s="46">
        <v>276290306</v>
      </c>
      <c r="C14" s="26"/>
      <c r="D14" s="26">
        <v>958858.83</v>
      </c>
      <c r="E14" s="26"/>
      <c r="F14" s="26"/>
      <c r="G14" s="26"/>
      <c r="H14" s="26"/>
      <c r="I14" s="26"/>
      <c r="J14" s="26"/>
      <c r="K14" s="27"/>
      <c r="L14" s="26"/>
      <c r="M14" s="27"/>
      <c r="N14" s="26"/>
      <c r="O14" s="26"/>
      <c r="P14" s="148">
        <f>SUM(D14:O14)</f>
        <v>958858.83</v>
      </c>
    </row>
    <row r="15" spans="1:16" ht="15.75" thickBot="1" x14ac:dyDescent="0.3">
      <c r="A15" s="140" t="s">
        <v>96</v>
      </c>
      <c r="B15" s="44">
        <v>443337350</v>
      </c>
      <c r="C15" s="30"/>
      <c r="D15" s="25">
        <v>36336398.079999998</v>
      </c>
      <c r="E15" s="28"/>
      <c r="F15" s="28"/>
      <c r="G15" s="25"/>
      <c r="H15" s="29"/>
      <c r="I15" s="25"/>
      <c r="J15" s="29"/>
      <c r="K15" s="25"/>
      <c r="L15" s="28"/>
      <c r="M15" s="25"/>
      <c r="N15" s="30"/>
      <c r="O15" s="25"/>
      <c r="P15" s="149">
        <f>SUM(D15:O15)</f>
        <v>36336398.079999998</v>
      </c>
    </row>
    <row r="16" spans="1:16" ht="15.75" thickBot="1" x14ac:dyDescent="0.3">
      <c r="A16" s="134" t="s">
        <v>11</v>
      </c>
      <c r="B16" s="150">
        <f>SUM(B17:B25)</f>
        <v>726405003</v>
      </c>
      <c r="C16" s="143">
        <f>SUM(C17:C25)</f>
        <v>0</v>
      </c>
      <c r="D16" s="143">
        <f>SUM(D17:D25)</f>
        <v>36123613.780000001</v>
      </c>
      <c r="E16" s="144">
        <f t="shared" ref="E16:O16" si="1">SUM(E17:E25)</f>
        <v>0</v>
      </c>
      <c r="F16" s="144">
        <f t="shared" si="1"/>
        <v>0</v>
      </c>
      <c r="G16" s="144">
        <f t="shared" si="1"/>
        <v>0</v>
      </c>
      <c r="H16" s="144">
        <f t="shared" si="1"/>
        <v>0</v>
      </c>
      <c r="I16" s="144">
        <f t="shared" si="1"/>
        <v>0</v>
      </c>
      <c r="J16" s="144">
        <f t="shared" si="1"/>
        <v>0</v>
      </c>
      <c r="K16" s="145">
        <f t="shared" si="1"/>
        <v>0</v>
      </c>
      <c r="L16" s="143">
        <f t="shared" si="1"/>
        <v>0</v>
      </c>
      <c r="M16" s="142">
        <f t="shared" si="1"/>
        <v>0</v>
      </c>
      <c r="N16" s="143">
        <f t="shared" si="1"/>
        <v>0</v>
      </c>
      <c r="O16" s="144">
        <f t="shared" si="1"/>
        <v>0</v>
      </c>
      <c r="P16" s="146">
        <f>SUM(D16:O16)</f>
        <v>36123613.780000001</v>
      </c>
    </row>
    <row r="17" spans="1:16" x14ac:dyDescent="0.25">
      <c r="A17" s="136" t="s">
        <v>12</v>
      </c>
      <c r="B17" s="44">
        <v>200737849</v>
      </c>
      <c r="C17" s="30"/>
      <c r="D17" s="25">
        <v>20530567.940000001</v>
      </c>
      <c r="E17" s="23"/>
      <c r="F17" s="23"/>
      <c r="G17" s="22"/>
      <c r="H17" s="22"/>
      <c r="I17" s="22"/>
      <c r="J17" s="23"/>
      <c r="K17" s="24"/>
      <c r="L17" s="23"/>
      <c r="M17" s="25"/>
      <c r="N17" s="30"/>
      <c r="O17" s="25"/>
      <c r="P17" s="147">
        <f t="shared" ref="P17:P25" si="2">SUM(D17:O17)</f>
        <v>20530567.940000001</v>
      </c>
    </row>
    <row r="18" spans="1:16" x14ac:dyDescent="0.25">
      <c r="A18" s="136" t="s">
        <v>13</v>
      </c>
      <c r="B18" s="46">
        <v>29760900</v>
      </c>
      <c r="C18" s="27"/>
      <c r="D18" s="26">
        <v>0</v>
      </c>
      <c r="E18" s="26"/>
      <c r="F18" s="26"/>
      <c r="G18" s="26"/>
      <c r="H18" s="27"/>
      <c r="I18" s="26"/>
      <c r="J18" s="26"/>
      <c r="K18" s="27"/>
      <c r="L18" s="26"/>
      <c r="M18" s="27"/>
      <c r="N18" s="26"/>
      <c r="O18" s="26"/>
      <c r="P18" s="148">
        <f t="shared" si="2"/>
        <v>0</v>
      </c>
    </row>
    <row r="19" spans="1:16" x14ac:dyDescent="0.25">
      <c r="A19" s="136" t="s">
        <v>14</v>
      </c>
      <c r="B19" s="46">
        <v>17900000</v>
      </c>
      <c r="C19" s="27"/>
      <c r="D19" s="26">
        <v>0</v>
      </c>
      <c r="E19" s="26"/>
      <c r="F19" s="26"/>
      <c r="G19" s="26"/>
      <c r="H19" s="26"/>
      <c r="I19" s="26"/>
      <c r="J19" s="26"/>
      <c r="K19" s="27"/>
      <c r="L19" s="26"/>
      <c r="M19" s="25"/>
      <c r="N19" s="26"/>
      <c r="O19" s="26"/>
      <c r="P19" s="148">
        <f t="shared" si="2"/>
        <v>0</v>
      </c>
    </row>
    <row r="20" spans="1:16" x14ac:dyDescent="0.25">
      <c r="A20" s="136" t="s">
        <v>15</v>
      </c>
      <c r="B20" s="46">
        <v>20112480</v>
      </c>
      <c r="C20" s="27"/>
      <c r="D20" s="26">
        <v>0</v>
      </c>
      <c r="E20" s="26"/>
      <c r="F20" s="26"/>
      <c r="G20" s="26"/>
      <c r="H20" s="26"/>
      <c r="I20" s="26"/>
      <c r="J20" s="26"/>
      <c r="K20" s="27"/>
      <c r="L20" s="26"/>
      <c r="M20" s="27"/>
      <c r="N20" s="26"/>
      <c r="O20" s="26"/>
      <c r="P20" s="148">
        <f t="shared" si="2"/>
        <v>0</v>
      </c>
    </row>
    <row r="21" spans="1:16" x14ac:dyDescent="0.25">
      <c r="A21" s="136" t="s">
        <v>16</v>
      </c>
      <c r="B21" s="46">
        <v>62910504</v>
      </c>
      <c r="C21" s="27"/>
      <c r="D21" s="26">
        <v>3093045.84</v>
      </c>
      <c r="E21" s="26"/>
      <c r="F21" s="26"/>
      <c r="G21" s="26"/>
      <c r="H21" s="26"/>
      <c r="I21" s="26"/>
      <c r="J21" s="26"/>
      <c r="K21" s="27"/>
      <c r="L21" s="26"/>
      <c r="M21" s="27"/>
      <c r="N21" s="26"/>
      <c r="O21" s="26"/>
      <c r="P21" s="148">
        <f t="shared" si="2"/>
        <v>3093045.84</v>
      </c>
    </row>
    <row r="22" spans="1:16" x14ac:dyDescent="0.25">
      <c r="A22" s="136" t="s">
        <v>17</v>
      </c>
      <c r="B22" s="46">
        <v>179278991</v>
      </c>
      <c r="C22" s="27"/>
      <c r="D22" s="26">
        <v>12500000</v>
      </c>
      <c r="E22" s="26"/>
      <c r="F22" s="26"/>
      <c r="G22" s="26"/>
      <c r="H22" s="26"/>
      <c r="I22" s="26"/>
      <c r="J22" s="26"/>
      <c r="K22" s="27"/>
      <c r="L22" s="26"/>
      <c r="M22" s="27"/>
      <c r="N22" s="26"/>
      <c r="O22" s="26"/>
      <c r="P22" s="149">
        <f t="shared" si="2"/>
        <v>12500000</v>
      </c>
    </row>
    <row r="23" spans="1:16" x14ac:dyDescent="0.25">
      <c r="A23" s="136" t="s">
        <v>18</v>
      </c>
      <c r="B23" s="46">
        <v>31390000</v>
      </c>
      <c r="C23" s="27"/>
      <c r="D23" s="26">
        <v>0</v>
      </c>
      <c r="E23" s="26"/>
      <c r="F23" s="26"/>
      <c r="G23" s="26"/>
      <c r="H23" s="26"/>
      <c r="I23" s="26"/>
      <c r="J23" s="26"/>
      <c r="K23" s="27"/>
      <c r="L23" s="26"/>
      <c r="M23" s="27"/>
      <c r="N23" s="26"/>
      <c r="O23" s="26"/>
      <c r="P23" s="148">
        <f t="shared" si="2"/>
        <v>0</v>
      </c>
    </row>
    <row r="24" spans="1:16" x14ac:dyDescent="0.25">
      <c r="A24" s="136" t="s">
        <v>19</v>
      </c>
      <c r="B24" s="46">
        <v>146866279</v>
      </c>
      <c r="C24" s="27"/>
      <c r="D24" s="26">
        <v>0</v>
      </c>
      <c r="E24" s="26"/>
      <c r="F24" s="26"/>
      <c r="G24" s="26"/>
      <c r="H24" s="27"/>
      <c r="I24" s="26"/>
      <c r="J24" s="26"/>
      <c r="K24" s="27"/>
      <c r="L24" s="26"/>
      <c r="M24" s="27"/>
      <c r="N24" s="26"/>
      <c r="O24" s="26"/>
      <c r="P24" s="149">
        <f t="shared" si="2"/>
        <v>0</v>
      </c>
    </row>
    <row r="25" spans="1:16" ht="15.75" thickBot="1" x14ac:dyDescent="0.3">
      <c r="A25" s="136" t="s">
        <v>20</v>
      </c>
      <c r="B25" s="44">
        <v>37448000</v>
      </c>
      <c r="C25" s="29"/>
      <c r="D25" s="25">
        <v>0</v>
      </c>
      <c r="E25" s="28"/>
      <c r="F25" s="28"/>
      <c r="G25" s="25"/>
      <c r="H25" s="29"/>
      <c r="I25" s="25"/>
      <c r="J25" s="29"/>
      <c r="K25" s="25"/>
      <c r="L25" s="28"/>
      <c r="M25" s="25"/>
      <c r="N25" s="30"/>
      <c r="O25" s="25"/>
      <c r="P25" s="149">
        <f t="shared" si="2"/>
        <v>0</v>
      </c>
    </row>
    <row r="26" spans="1:16" ht="15.75" thickBot="1" x14ac:dyDescent="0.3">
      <c r="A26" s="134" t="s">
        <v>21</v>
      </c>
      <c r="B26" s="141">
        <f>SUM(B27:B34)</f>
        <v>395976130</v>
      </c>
      <c r="C26" s="142">
        <f>SUM(C27:C34)</f>
        <v>0</v>
      </c>
      <c r="D26" s="143">
        <f>SUM(D27:D34)</f>
        <v>10664922.24</v>
      </c>
      <c r="E26" s="144">
        <f t="shared" ref="E26:O26" si="3">SUM(E27:E34)</f>
        <v>0</v>
      </c>
      <c r="F26" s="144">
        <f t="shared" si="3"/>
        <v>0</v>
      </c>
      <c r="G26" s="144">
        <f t="shared" si="3"/>
        <v>0</v>
      </c>
      <c r="H26" s="144">
        <f t="shared" si="3"/>
        <v>0</v>
      </c>
      <c r="I26" s="144">
        <f t="shared" si="3"/>
        <v>0</v>
      </c>
      <c r="J26" s="144">
        <f t="shared" si="3"/>
        <v>0</v>
      </c>
      <c r="K26" s="145">
        <f t="shared" si="3"/>
        <v>0</v>
      </c>
      <c r="L26" s="143">
        <f t="shared" si="3"/>
        <v>0</v>
      </c>
      <c r="M26" s="142">
        <f t="shared" si="3"/>
        <v>0</v>
      </c>
      <c r="N26" s="143">
        <f t="shared" si="3"/>
        <v>0</v>
      </c>
      <c r="O26" s="144">
        <f t="shared" si="3"/>
        <v>0</v>
      </c>
      <c r="P26" s="146">
        <f>SUM(D26:O26)</f>
        <v>10664922.24</v>
      </c>
    </row>
    <row r="27" spans="1:16" x14ac:dyDescent="0.25">
      <c r="A27" s="136" t="s">
        <v>22</v>
      </c>
      <c r="B27" s="44">
        <v>10685500</v>
      </c>
      <c r="C27" s="49"/>
      <c r="D27" s="30">
        <v>0</v>
      </c>
      <c r="E27" s="23"/>
      <c r="F27" s="23"/>
      <c r="G27" s="22"/>
      <c r="H27" s="22"/>
      <c r="I27" s="22"/>
      <c r="J27" s="23"/>
      <c r="K27" s="24"/>
      <c r="L27" s="23"/>
      <c r="M27" s="25"/>
      <c r="N27" s="30"/>
      <c r="O27" s="25"/>
      <c r="P27" s="147">
        <f>SUM(D27:O27)</f>
        <v>0</v>
      </c>
    </row>
    <row r="28" spans="1:16" x14ac:dyDescent="0.25">
      <c r="A28" s="136" t="s">
        <v>23</v>
      </c>
      <c r="B28" s="46">
        <v>5037500</v>
      </c>
      <c r="C28" s="27"/>
      <c r="D28" s="26">
        <v>0</v>
      </c>
      <c r="E28" s="26"/>
      <c r="F28" s="26"/>
      <c r="G28" s="26"/>
      <c r="H28" s="25"/>
      <c r="I28" s="26"/>
      <c r="J28" s="26"/>
      <c r="K28" s="27"/>
      <c r="L28" s="26"/>
      <c r="M28" s="27"/>
      <c r="N28" s="26"/>
      <c r="O28" s="26"/>
      <c r="P28" s="149">
        <f t="shared" ref="P28:P34" si="4">SUM(D28:O28)</f>
        <v>0</v>
      </c>
    </row>
    <row r="29" spans="1:16" x14ac:dyDescent="0.25">
      <c r="A29" s="136" t="s">
        <v>24</v>
      </c>
      <c r="B29" s="46">
        <v>3950000</v>
      </c>
      <c r="C29" s="27"/>
      <c r="D29" s="26">
        <v>0</v>
      </c>
      <c r="E29" s="26"/>
      <c r="F29" s="26"/>
      <c r="G29" s="26"/>
      <c r="H29" s="27"/>
      <c r="I29" s="30"/>
      <c r="J29" s="26"/>
      <c r="K29" s="27"/>
      <c r="L29" s="26"/>
      <c r="M29" s="27"/>
      <c r="N29" s="26"/>
      <c r="O29" s="26"/>
      <c r="P29" s="149">
        <f t="shared" si="4"/>
        <v>0</v>
      </c>
    </row>
    <row r="30" spans="1:16" x14ac:dyDescent="0.25">
      <c r="A30" s="136" t="s">
        <v>25</v>
      </c>
      <c r="B30" s="46">
        <v>4200000</v>
      </c>
      <c r="C30" s="27"/>
      <c r="D30" s="26">
        <v>0</v>
      </c>
      <c r="E30" s="26"/>
      <c r="F30" s="26"/>
      <c r="G30" s="26"/>
      <c r="H30" s="27"/>
      <c r="I30" s="26"/>
      <c r="J30" s="26"/>
      <c r="K30" s="27"/>
      <c r="L30" s="26"/>
      <c r="M30" s="27"/>
      <c r="N30" s="26"/>
      <c r="O30" s="26"/>
      <c r="P30" s="149">
        <f t="shared" si="4"/>
        <v>0</v>
      </c>
    </row>
    <row r="31" spans="1:16" x14ac:dyDescent="0.25">
      <c r="A31" s="136" t="s">
        <v>26</v>
      </c>
      <c r="B31" s="46">
        <v>8235600</v>
      </c>
      <c r="C31" s="27"/>
      <c r="D31" s="26">
        <v>0</v>
      </c>
      <c r="E31" s="26"/>
      <c r="F31" s="26"/>
      <c r="G31" s="26"/>
      <c r="H31" s="26"/>
      <c r="I31" s="26"/>
      <c r="J31" s="26"/>
      <c r="K31" s="27"/>
      <c r="L31" s="26"/>
      <c r="M31" s="27"/>
      <c r="N31" s="26"/>
      <c r="O31" s="26"/>
      <c r="P31" s="148">
        <f t="shared" si="4"/>
        <v>0</v>
      </c>
    </row>
    <row r="32" spans="1:16" x14ac:dyDescent="0.25">
      <c r="A32" s="136" t="s">
        <v>27</v>
      </c>
      <c r="B32" s="46">
        <v>19741650</v>
      </c>
      <c r="C32" s="27"/>
      <c r="D32" s="26">
        <v>0</v>
      </c>
      <c r="E32" s="26"/>
      <c r="F32" s="26"/>
      <c r="G32" s="26"/>
      <c r="H32" s="26"/>
      <c r="I32" s="26"/>
      <c r="J32" s="26"/>
      <c r="K32" s="27"/>
      <c r="L32" s="26"/>
      <c r="M32" s="27"/>
      <c r="N32" s="26"/>
      <c r="O32" s="26"/>
      <c r="P32" s="149">
        <f t="shared" si="4"/>
        <v>0</v>
      </c>
    </row>
    <row r="33" spans="1:16" x14ac:dyDescent="0.25">
      <c r="A33" s="136" t="s">
        <v>28</v>
      </c>
      <c r="B33" s="46">
        <v>327670000</v>
      </c>
      <c r="C33" s="27"/>
      <c r="D33" s="26">
        <v>10664922.24</v>
      </c>
      <c r="E33" s="26"/>
      <c r="F33" s="26"/>
      <c r="G33" s="26"/>
      <c r="H33" s="23"/>
      <c r="I33" s="26"/>
      <c r="J33" s="26"/>
      <c r="K33" s="27"/>
      <c r="L33" s="26"/>
      <c r="M33" s="27"/>
      <c r="N33" s="26"/>
      <c r="O33" s="26"/>
      <c r="P33" s="149">
        <f t="shared" si="4"/>
        <v>10664922.24</v>
      </c>
    </row>
    <row r="34" spans="1:16" ht="15.75" thickBot="1" x14ac:dyDescent="0.3">
      <c r="A34" s="136" t="s">
        <v>29</v>
      </c>
      <c r="B34" s="44">
        <v>16455880</v>
      </c>
      <c r="C34" s="36"/>
      <c r="D34" s="30">
        <v>0</v>
      </c>
      <c r="E34" s="28"/>
      <c r="F34" s="28"/>
      <c r="G34" s="25"/>
      <c r="H34" s="29"/>
      <c r="I34" s="25"/>
      <c r="J34" s="29"/>
      <c r="K34" s="25"/>
      <c r="L34" s="28"/>
      <c r="M34" s="25"/>
      <c r="N34" s="30"/>
      <c r="O34" s="25"/>
      <c r="P34" s="149">
        <f t="shared" si="4"/>
        <v>0</v>
      </c>
    </row>
    <row r="35" spans="1:16" ht="15.75" thickBot="1" x14ac:dyDescent="0.3">
      <c r="A35" s="134" t="s">
        <v>30</v>
      </c>
      <c r="B35" s="150">
        <f>SUM(B36:B42)</f>
        <v>6955947075</v>
      </c>
      <c r="C35" s="142">
        <f>SUM(C36:C42)</f>
        <v>0</v>
      </c>
      <c r="D35" s="143">
        <f>SUM(D36:D42)</f>
        <v>528715820.11000001</v>
      </c>
      <c r="E35" s="144">
        <f t="shared" ref="E35:O35" si="5">SUM(E36:E42)</f>
        <v>0</v>
      </c>
      <c r="F35" s="144">
        <f t="shared" si="5"/>
        <v>0</v>
      </c>
      <c r="G35" s="144">
        <f t="shared" si="5"/>
        <v>0</v>
      </c>
      <c r="H35" s="144">
        <f t="shared" si="5"/>
        <v>0</v>
      </c>
      <c r="I35" s="144">
        <f t="shared" si="5"/>
        <v>0</v>
      </c>
      <c r="J35" s="144">
        <f t="shared" si="5"/>
        <v>0</v>
      </c>
      <c r="K35" s="145">
        <f t="shared" si="5"/>
        <v>0</v>
      </c>
      <c r="L35" s="143">
        <f t="shared" si="5"/>
        <v>0</v>
      </c>
      <c r="M35" s="142">
        <f t="shared" si="5"/>
        <v>0</v>
      </c>
      <c r="N35" s="143">
        <f t="shared" si="5"/>
        <v>0</v>
      </c>
      <c r="O35" s="144">
        <f t="shared" si="5"/>
        <v>0</v>
      </c>
      <c r="P35" s="146">
        <f>SUM(D35:O35)</f>
        <v>528715820.11000001</v>
      </c>
    </row>
    <row r="36" spans="1:16" x14ac:dyDescent="0.25">
      <c r="A36" s="136" t="s">
        <v>31</v>
      </c>
      <c r="B36" s="44">
        <v>203912985</v>
      </c>
      <c r="C36" s="36"/>
      <c r="D36" s="37">
        <v>13190813.32</v>
      </c>
      <c r="E36" s="23"/>
      <c r="F36" s="23"/>
      <c r="G36" s="22"/>
      <c r="H36" s="22"/>
      <c r="I36" s="22"/>
      <c r="J36" s="23"/>
      <c r="K36" s="24"/>
      <c r="L36" s="23"/>
      <c r="M36" s="25"/>
      <c r="N36" s="30"/>
      <c r="O36" s="25"/>
      <c r="P36" s="147">
        <f t="shared" ref="P36:P73" si="6">SUM(D36:O36)</f>
        <v>13190813.32</v>
      </c>
    </row>
    <row r="37" spans="1:16" x14ac:dyDescent="0.25">
      <c r="A37" s="136" t="s">
        <v>32</v>
      </c>
      <c r="B37" s="46">
        <v>4365764911</v>
      </c>
      <c r="C37" s="27"/>
      <c r="D37" s="26">
        <v>347551133.31</v>
      </c>
      <c r="E37" s="26"/>
      <c r="F37" s="26"/>
      <c r="G37" s="26"/>
      <c r="H37" s="26"/>
      <c r="I37" s="26"/>
      <c r="J37" s="26"/>
      <c r="K37" s="27"/>
      <c r="L37" s="26"/>
      <c r="M37" s="27"/>
      <c r="N37" s="26"/>
      <c r="O37" s="26"/>
      <c r="P37" s="149">
        <f t="shared" si="6"/>
        <v>347551133.31</v>
      </c>
    </row>
    <row r="38" spans="1:16" x14ac:dyDescent="0.25">
      <c r="A38" s="136" t="s">
        <v>33</v>
      </c>
      <c r="B38" s="46">
        <v>1446132338</v>
      </c>
      <c r="C38" s="27"/>
      <c r="D38" s="26">
        <v>94764600</v>
      </c>
      <c r="E38" s="26"/>
      <c r="F38" s="26"/>
      <c r="G38" s="26"/>
      <c r="H38" s="26"/>
      <c r="I38" s="31"/>
      <c r="J38" s="26"/>
      <c r="K38" s="27"/>
      <c r="L38" s="26"/>
      <c r="M38" s="27"/>
      <c r="N38" s="26"/>
      <c r="O38" s="26"/>
      <c r="P38" s="149">
        <f t="shared" si="6"/>
        <v>94764600</v>
      </c>
    </row>
    <row r="39" spans="1:16" x14ac:dyDescent="0.25">
      <c r="A39" s="136" t="s">
        <v>34</v>
      </c>
      <c r="B39" s="44">
        <v>250002253</v>
      </c>
      <c r="C39" s="27"/>
      <c r="D39" s="26">
        <v>19230942.539999999</v>
      </c>
      <c r="E39" s="26"/>
      <c r="F39" s="26"/>
      <c r="G39" s="23"/>
      <c r="H39" s="23"/>
      <c r="I39" s="25"/>
      <c r="J39" s="26"/>
      <c r="K39" s="27"/>
      <c r="L39" s="26"/>
      <c r="M39" s="27"/>
      <c r="N39" s="26"/>
      <c r="O39" s="26"/>
      <c r="P39" s="149">
        <f t="shared" si="6"/>
        <v>19230942.539999999</v>
      </c>
    </row>
    <row r="40" spans="1:16" x14ac:dyDescent="0.25">
      <c r="A40" s="136" t="s">
        <v>35</v>
      </c>
      <c r="B40" s="46"/>
      <c r="C40" s="27"/>
      <c r="D40" s="26"/>
      <c r="E40" s="26"/>
      <c r="F40" s="26"/>
      <c r="G40" s="27"/>
      <c r="H40" s="27"/>
      <c r="I40" s="27"/>
      <c r="J40" s="26"/>
      <c r="K40" s="27"/>
      <c r="L40" s="26"/>
      <c r="M40" s="27"/>
      <c r="N40" s="26"/>
      <c r="O40" s="26"/>
      <c r="P40" s="148">
        <f t="shared" si="6"/>
        <v>0</v>
      </c>
    </row>
    <row r="41" spans="1:16" x14ac:dyDescent="0.25">
      <c r="A41" s="136" t="s">
        <v>36</v>
      </c>
      <c r="B41" s="46">
        <v>40000000</v>
      </c>
      <c r="C41" s="27"/>
      <c r="D41" s="26">
        <v>0</v>
      </c>
      <c r="E41" s="26"/>
      <c r="F41" s="26"/>
      <c r="G41" s="26"/>
      <c r="H41" s="27"/>
      <c r="I41" s="27"/>
      <c r="J41" s="26"/>
      <c r="K41" s="27"/>
      <c r="L41" s="26"/>
      <c r="M41" s="27"/>
      <c r="N41" s="26"/>
      <c r="O41" s="26"/>
      <c r="P41" s="149">
        <f t="shared" si="6"/>
        <v>0</v>
      </c>
    </row>
    <row r="42" spans="1:16" ht="15.75" thickBot="1" x14ac:dyDescent="0.3">
      <c r="A42" s="136" t="s">
        <v>37</v>
      </c>
      <c r="B42" s="44">
        <v>650134588</v>
      </c>
      <c r="C42" s="36"/>
      <c r="D42" s="30">
        <v>53978330.939999998</v>
      </c>
      <c r="E42" s="26"/>
      <c r="F42" s="28"/>
      <c r="G42" s="25"/>
      <c r="H42" s="29"/>
      <c r="I42" s="25"/>
      <c r="J42" s="29"/>
      <c r="K42" s="25"/>
      <c r="L42" s="28"/>
      <c r="M42" s="25"/>
      <c r="N42" s="30"/>
      <c r="O42" s="25"/>
      <c r="P42" s="149">
        <f t="shared" si="6"/>
        <v>53978330.939999998</v>
      </c>
    </row>
    <row r="43" spans="1:16" ht="15.75" thickBot="1" x14ac:dyDescent="0.3">
      <c r="A43" s="134" t="s">
        <v>38</v>
      </c>
      <c r="B43" s="150">
        <f>SUM(B44:B45)</f>
        <v>340870834</v>
      </c>
      <c r="C43" s="142">
        <f>SUM(C44:C47)</f>
        <v>0</v>
      </c>
      <c r="D43" s="185">
        <f>SUM(D44:D46)</f>
        <v>10666666.630000001</v>
      </c>
      <c r="E43" s="144">
        <f t="shared" ref="E43:N43" si="7">SUM(E44:E46)</f>
        <v>0</v>
      </c>
      <c r="F43" s="143">
        <f t="shared" si="7"/>
        <v>0</v>
      </c>
      <c r="G43" s="143">
        <f t="shared" si="7"/>
        <v>0</v>
      </c>
      <c r="H43" s="143">
        <f t="shared" si="7"/>
        <v>0</v>
      </c>
      <c r="I43" s="143">
        <f t="shared" si="7"/>
        <v>0</v>
      </c>
      <c r="J43" s="143">
        <f t="shared" si="7"/>
        <v>0</v>
      </c>
      <c r="K43" s="143">
        <f t="shared" si="7"/>
        <v>0</v>
      </c>
      <c r="L43" s="143">
        <f t="shared" si="7"/>
        <v>0</v>
      </c>
      <c r="M43" s="142">
        <f t="shared" si="7"/>
        <v>0</v>
      </c>
      <c r="N43" s="143">
        <f t="shared" si="7"/>
        <v>0</v>
      </c>
      <c r="O43" s="143">
        <f>SUM(O44:O47)</f>
        <v>0</v>
      </c>
      <c r="P43" s="146">
        <f t="shared" si="6"/>
        <v>10666666.630000001</v>
      </c>
    </row>
    <row r="44" spans="1:16" x14ac:dyDescent="0.25">
      <c r="A44" s="135" t="s">
        <v>39</v>
      </c>
      <c r="B44" s="44">
        <v>192002179</v>
      </c>
      <c r="C44" s="36"/>
      <c r="D44" s="23">
        <v>0</v>
      </c>
      <c r="E44" s="23">
        <v>0</v>
      </c>
      <c r="F44" s="23"/>
      <c r="G44" s="24"/>
      <c r="H44" s="24"/>
      <c r="I44" s="24"/>
      <c r="J44" s="24"/>
      <c r="K44" s="24"/>
      <c r="L44" s="23"/>
      <c r="M44" s="32">
        <v>0</v>
      </c>
      <c r="N44" s="23"/>
      <c r="O44" s="25"/>
      <c r="P44" s="147">
        <f t="shared" si="6"/>
        <v>0</v>
      </c>
    </row>
    <row r="45" spans="1:16" x14ac:dyDescent="0.25">
      <c r="A45" s="135" t="s">
        <v>40</v>
      </c>
      <c r="B45" s="46">
        <v>148868655</v>
      </c>
      <c r="C45" s="27"/>
      <c r="D45" s="26">
        <v>10666666.630000001</v>
      </c>
      <c r="E45" s="26"/>
      <c r="F45" s="26"/>
      <c r="G45" s="33"/>
      <c r="H45" s="26"/>
      <c r="I45" s="33"/>
      <c r="J45" s="26"/>
      <c r="K45" s="33"/>
      <c r="L45" s="26"/>
      <c r="M45" s="27"/>
      <c r="N45" s="26"/>
      <c r="O45" s="26"/>
      <c r="P45" s="149">
        <f t="shared" si="6"/>
        <v>10666666.630000001</v>
      </c>
    </row>
    <row r="46" spans="1:16" x14ac:dyDescent="0.25">
      <c r="A46" s="136" t="s">
        <v>97</v>
      </c>
      <c r="B46" s="47"/>
      <c r="C46" s="24"/>
      <c r="D46" s="23"/>
      <c r="E46" s="23"/>
      <c r="F46" s="23"/>
      <c r="G46" s="34"/>
      <c r="H46" s="23"/>
      <c r="I46" s="26"/>
      <c r="J46" s="26"/>
      <c r="K46" s="33"/>
      <c r="L46" s="26"/>
      <c r="M46" s="33"/>
      <c r="N46" s="26"/>
      <c r="O46" s="26"/>
      <c r="P46" s="149">
        <f t="shared" si="6"/>
        <v>0</v>
      </c>
    </row>
    <row r="47" spans="1:16" ht="15.75" thickBot="1" x14ac:dyDescent="0.3">
      <c r="A47" s="136" t="s">
        <v>98</v>
      </c>
      <c r="B47" s="44"/>
      <c r="C47" s="36"/>
      <c r="D47" s="30"/>
      <c r="E47" s="30"/>
      <c r="F47" s="30"/>
      <c r="G47" s="25"/>
      <c r="H47" s="35"/>
      <c r="I47" s="25"/>
      <c r="J47" s="35"/>
      <c r="K47" s="25"/>
      <c r="L47" s="30"/>
      <c r="M47" s="25"/>
      <c r="N47" s="30"/>
      <c r="O47" s="36"/>
      <c r="P47" s="149">
        <f t="shared" si="6"/>
        <v>0</v>
      </c>
    </row>
    <row r="48" spans="1:16" ht="15.75" thickBot="1" x14ac:dyDescent="0.3">
      <c r="A48" s="134" t="s">
        <v>43</v>
      </c>
      <c r="B48" s="150">
        <f>SUM(B49:B57)</f>
        <v>606439800</v>
      </c>
      <c r="C48" s="142">
        <f>SUM(C49:C57)</f>
        <v>0</v>
      </c>
      <c r="D48" s="143">
        <f>SUM(D49:D57)</f>
        <v>38508000</v>
      </c>
      <c r="E48" s="143">
        <f t="shared" ref="E48:O48" si="8">SUM(E49:E57)</f>
        <v>0</v>
      </c>
      <c r="F48" s="143">
        <f t="shared" si="8"/>
        <v>0</v>
      </c>
      <c r="G48" s="143">
        <f t="shared" si="8"/>
        <v>0</v>
      </c>
      <c r="H48" s="143">
        <f t="shared" si="8"/>
        <v>0</v>
      </c>
      <c r="I48" s="143">
        <f t="shared" si="8"/>
        <v>0</v>
      </c>
      <c r="J48" s="143">
        <f t="shared" si="8"/>
        <v>0</v>
      </c>
      <c r="K48" s="142">
        <f t="shared" si="8"/>
        <v>0</v>
      </c>
      <c r="L48" s="143">
        <f t="shared" si="8"/>
        <v>0</v>
      </c>
      <c r="M48" s="142">
        <f t="shared" si="8"/>
        <v>0</v>
      </c>
      <c r="N48" s="143">
        <f t="shared" si="8"/>
        <v>0</v>
      </c>
      <c r="O48" s="143">
        <f t="shared" si="8"/>
        <v>0</v>
      </c>
      <c r="P48" s="146">
        <f t="shared" si="6"/>
        <v>38508000</v>
      </c>
    </row>
    <row r="49" spans="1:16" x14ac:dyDescent="0.25">
      <c r="A49" s="136" t="s">
        <v>44</v>
      </c>
      <c r="B49" s="44">
        <v>93771907</v>
      </c>
      <c r="C49" s="36"/>
      <c r="D49" s="37">
        <v>0</v>
      </c>
      <c r="E49" s="23"/>
      <c r="F49" s="23"/>
      <c r="G49" s="22"/>
      <c r="H49" s="25"/>
      <c r="I49" s="22"/>
      <c r="J49" s="23"/>
      <c r="K49" s="24"/>
      <c r="L49" s="23"/>
      <c r="M49" s="25"/>
      <c r="N49" s="37"/>
      <c r="O49" s="25"/>
      <c r="P49" s="147">
        <f t="shared" si="6"/>
        <v>0</v>
      </c>
    </row>
    <row r="50" spans="1:16" x14ac:dyDescent="0.25">
      <c r="A50" s="136" t="s">
        <v>45</v>
      </c>
      <c r="B50" s="46">
        <v>2690000</v>
      </c>
      <c r="C50" s="27"/>
      <c r="D50" s="26">
        <v>0</v>
      </c>
      <c r="E50" s="26"/>
      <c r="F50" s="26"/>
      <c r="G50" s="26"/>
      <c r="H50" s="27"/>
      <c r="I50" s="26"/>
      <c r="J50" s="26"/>
      <c r="K50" s="27"/>
      <c r="L50" s="26"/>
      <c r="M50" s="27"/>
      <c r="N50" s="26"/>
      <c r="O50" s="26"/>
      <c r="P50" s="149">
        <f t="shared" si="6"/>
        <v>0</v>
      </c>
    </row>
    <row r="51" spans="1:16" x14ac:dyDescent="0.25">
      <c r="A51" s="136" t="s">
        <v>46</v>
      </c>
      <c r="B51" s="46">
        <v>2883000</v>
      </c>
      <c r="C51" s="27"/>
      <c r="D51" s="26">
        <v>0</v>
      </c>
      <c r="E51" s="26"/>
      <c r="F51" s="26"/>
      <c r="G51" s="23"/>
      <c r="H51" s="27"/>
      <c r="I51" s="26"/>
      <c r="J51" s="26"/>
      <c r="K51" s="27"/>
      <c r="L51" s="26"/>
      <c r="M51" s="27"/>
      <c r="N51" s="26"/>
      <c r="O51" s="26"/>
      <c r="P51" s="149">
        <f t="shared" si="6"/>
        <v>0</v>
      </c>
    </row>
    <row r="52" spans="1:16" x14ac:dyDescent="0.25">
      <c r="A52" s="136" t="s">
        <v>47</v>
      </c>
      <c r="B52" s="46">
        <v>92680000</v>
      </c>
      <c r="C52" s="27"/>
      <c r="D52" s="26">
        <v>0</v>
      </c>
      <c r="E52" s="26"/>
      <c r="F52" s="26"/>
      <c r="G52" s="26"/>
      <c r="H52" s="25"/>
      <c r="I52" s="26"/>
      <c r="J52" s="26"/>
      <c r="K52" s="27"/>
      <c r="L52" s="26"/>
      <c r="M52" s="27"/>
      <c r="N52" s="26"/>
      <c r="O52" s="26"/>
      <c r="P52" s="149">
        <f t="shared" si="6"/>
        <v>0</v>
      </c>
    </row>
    <row r="53" spans="1:16" x14ac:dyDescent="0.25">
      <c r="A53" s="136" t="s">
        <v>48</v>
      </c>
      <c r="B53" s="46">
        <v>95729380</v>
      </c>
      <c r="C53" s="27"/>
      <c r="D53" s="26">
        <v>0</v>
      </c>
      <c r="E53" s="26"/>
      <c r="F53" s="26"/>
      <c r="G53" s="26"/>
      <c r="H53" s="27"/>
      <c r="I53" s="30"/>
      <c r="J53" s="26"/>
      <c r="K53" s="27"/>
      <c r="L53" s="26"/>
      <c r="M53" s="27"/>
      <c r="N53" s="26"/>
      <c r="O53" s="26"/>
      <c r="P53" s="148">
        <f t="shared" si="6"/>
        <v>0</v>
      </c>
    </row>
    <row r="54" spans="1:16" x14ac:dyDescent="0.25">
      <c r="A54" s="140" t="s">
        <v>49</v>
      </c>
      <c r="B54" s="46">
        <v>50000</v>
      </c>
      <c r="C54" s="27"/>
      <c r="D54" s="26">
        <v>0</v>
      </c>
      <c r="E54" s="151"/>
      <c r="F54" s="151"/>
      <c r="G54" s="26"/>
      <c r="H54" s="26"/>
      <c r="I54" s="151"/>
      <c r="J54" s="26"/>
      <c r="K54" s="27"/>
      <c r="L54" s="26"/>
      <c r="M54" s="27"/>
      <c r="N54" s="26"/>
      <c r="O54" s="26"/>
      <c r="P54" s="149">
        <f t="shared" si="6"/>
        <v>0</v>
      </c>
    </row>
    <row r="55" spans="1:16" x14ac:dyDescent="0.25">
      <c r="A55" s="136" t="s">
        <v>50</v>
      </c>
      <c r="B55" s="46">
        <v>314271000</v>
      </c>
      <c r="C55" s="27"/>
      <c r="D55" s="26">
        <v>38508000</v>
      </c>
      <c r="E55" s="26"/>
      <c r="F55" s="26"/>
      <c r="G55" s="26"/>
      <c r="H55" s="25"/>
      <c r="I55" s="26"/>
      <c r="J55" s="26"/>
      <c r="K55" s="27"/>
      <c r="L55" s="26"/>
      <c r="M55" s="27"/>
      <c r="N55" s="26"/>
      <c r="O55" s="26"/>
      <c r="P55" s="148">
        <f t="shared" si="6"/>
        <v>38508000</v>
      </c>
    </row>
    <row r="56" spans="1:16" x14ac:dyDescent="0.25">
      <c r="A56" s="136" t="s">
        <v>51</v>
      </c>
      <c r="B56" s="46">
        <v>4244513</v>
      </c>
      <c r="C56" s="27"/>
      <c r="D56" s="26">
        <v>0</v>
      </c>
      <c r="E56" s="26"/>
      <c r="F56" s="26"/>
      <c r="G56" s="26"/>
      <c r="H56" s="27"/>
      <c r="I56" s="30"/>
      <c r="J56" s="26"/>
      <c r="K56" s="25"/>
      <c r="L56" s="26"/>
      <c r="M56" s="27"/>
      <c r="N56" s="26"/>
      <c r="O56" s="25"/>
      <c r="P56" s="149">
        <f t="shared" si="6"/>
        <v>0</v>
      </c>
    </row>
    <row r="57" spans="1:16" ht="15.75" thickBot="1" x14ac:dyDescent="0.3">
      <c r="A57" s="140" t="s">
        <v>52</v>
      </c>
      <c r="B57" s="44">
        <v>120000</v>
      </c>
      <c r="C57" s="36"/>
      <c r="D57" s="35">
        <v>0</v>
      </c>
      <c r="E57" s="152"/>
      <c r="F57" s="152"/>
      <c r="G57" s="25"/>
      <c r="H57" s="153"/>
      <c r="I57" s="152"/>
      <c r="J57" s="29"/>
      <c r="K57" s="38"/>
      <c r="L57" s="152"/>
      <c r="M57" s="25"/>
      <c r="N57" s="35"/>
      <c r="O57" s="154"/>
      <c r="P57" s="149">
        <f t="shared" si="6"/>
        <v>0</v>
      </c>
    </row>
    <row r="58" spans="1:16" ht="15.75" thickBot="1" x14ac:dyDescent="0.3">
      <c r="A58" s="134" t="s">
        <v>53</v>
      </c>
      <c r="B58" s="150">
        <f>SUM(B59:B62)</f>
        <v>1121339391</v>
      </c>
      <c r="C58" s="142">
        <f>SUM(C59:C62)</f>
        <v>0</v>
      </c>
      <c r="D58" s="143">
        <f>SUM(D59:D62)</f>
        <v>0</v>
      </c>
      <c r="E58" s="143">
        <f t="shared" ref="E58:O58" si="9">SUM(E59:E62)</f>
        <v>0</v>
      </c>
      <c r="F58" s="143">
        <f t="shared" si="9"/>
        <v>0</v>
      </c>
      <c r="G58" s="143">
        <f t="shared" si="9"/>
        <v>0</v>
      </c>
      <c r="H58" s="143">
        <f t="shared" si="9"/>
        <v>0</v>
      </c>
      <c r="I58" s="143">
        <f t="shared" si="9"/>
        <v>0</v>
      </c>
      <c r="J58" s="143">
        <f t="shared" si="9"/>
        <v>0</v>
      </c>
      <c r="K58" s="142">
        <f t="shared" si="9"/>
        <v>0</v>
      </c>
      <c r="L58" s="143">
        <f t="shared" si="9"/>
        <v>0</v>
      </c>
      <c r="M58" s="142">
        <f t="shared" si="9"/>
        <v>0</v>
      </c>
      <c r="N58" s="143">
        <f t="shared" si="9"/>
        <v>0</v>
      </c>
      <c r="O58" s="143">
        <f t="shared" si="9"/>
        <v>0</v>
      </c>
      <c r="P58" s="146">
        <f t="shared" si="6"/>
        <v>0</v>
      </c>
    </row>
    <row r="59" spans="1:16" x14ac:dyDescent="0.25">
      <c r="A59" s="135" t="s">
        <v>54</v>
      </c>
      <c r="B59" s="44">
        <v>99866195</v>
      </c>
      <c r="C59" s="36"/>
      <c r="D59" s="155"/>
      <c r="E59" s="30">
        <v>0</v>
      </c>
      <c r="F59" s="23"/>
      <c r="G59" s="24"/>
      <c r="H59" s="22"/>
      <c r="I59" s="22"/>
      <c r="J59" s="23"/>
      <c r="K59" s="32"/>
      <c r="L59" s="23"/>
      <c r="M59" s="25"/>
      <c r="N59" s="22"/>
      <c r="O59" s="22"/>
      <c r="P59" s="147">
        <f t="shared" si="6"/>
        <v>0</v>
      </c>
    </row>
    <row r="60" spans="1:16" x14ac:dyDescent="0.25">
      <c r="A60" s="135" t="s">
        <v>55</v>
      </c>
      <c r="B60" s="46">
        <v>1021473196</v>
      </c>
      <c r="C60" s="26"/>
      <c r="D60" s="151"/>
      <c r="E60" s="26"/>
      <c r="F60" s="26"/>
      <c r="G60" s="25"/>
      <c r="H60" s="26"/>
      <c r="I60" s="30"/>
      <c r="J60" s="26"/>
      <c r="K60" s="25"/>
      <c r="L60" s="26"/>
      <c r="M60" s="27"/>
      <c r="N60" s="30"/>
      <c r="O60" s="25"/>
      <c r="P60" s="148">
        <f t="shared" si="6"/>
        <v>0</v>
      </c>
    </row>
    <row r="61" spans="1:16" x14ac:dyDescent="0.25">
      <c r="A61" s="135" t="s">
        <v>56</v>
      </c>
      <c r="B61" s="156"/>
      <c r="C61" s="157"/>
      <c r="D61" s="157"/>
      <c r="E61" s="157"/>
      <c r="F61" s="157"/>
      <c r="G61" s="158"/>
      <c r="H61" s="158"/>
      <c r="I61" s="158"/>
      <c r="J61" s="158"/>
      <c r="K61" s="158"/>
      <c r="L61" s="157"/>
      <c r="M61" s="159"/>
      <c r="N61" s="157"/>
      <c r="O61" s="158"/>
      <c r="P61" s="149">
        <f t="shared" si="6"/>
        <v>0</v>
      </c>
    </row>
    <row r="62" spans="1:16" ht="27.75" customHeight="1" thickBot="1" x14ac:dyDescent="0.3">
      <c r="A62" s="137" t="s">
        <v>57</v>
      </c>
      <c r="B62" s="160"/>
      <c r="C62" s="161"/>
      <c r="D62" s="162"/>
      <c r="E62" s="162"/>
      <c r="F62" s="162"/>
      <c r="G62" s="163"/>
      <c r="H62" s="163"/>
      <c r="I62" s="163"/>
      <c r="J62" s="163"/>
      <c r="K62" s="163"/>
      <c r="L62" s="162"/>
      <c r="M62" s="164"/>
      <c r="N62" s="162"/>
      <c r="O62" s="163"/>
      <c r="P62" s="149">
        <f t="shared" si="6"/>
        <v>0</v>
      </c>
    </row>
    <row r="63" spans="1:16" ht="15.75" thickBot="1" x14ac:dyDescent="0.3">
      <c r="A63" s="134" t="s">
        <v>58</v>
      </c>
      <c r="B63" s="150">
        <f>SUM(B64:B65)</f>
        <v>0</v>
      </c>
      <c r="C63" s="142">
        <f>SUM(C64:C65)</f>
        <v>0</v>
      </c>
      <c r="D63" s="143">
        <f>SUM(D64:D65)</f>
        <v>0</v>
      </c>
      <c r="E63" s="143">
        <f t="shared" ref="E63:O63" si="10">SUM(E64:E65)</f>
        <v>0</v>
      </c>
      <c r="F63" s="143">
        <f t="shared" si="10"/>
        <v>0</v>
      </c>
      <c r="G63" s="143">
        <f t="shared" si="10"/>
        <v>0</v>
      </c>
      <c r="H63" s="143">
        <f t="shared" si="10"/>
        <v>0</v>
      </c>
      <c r="I63" s="143">
        <f t="shared" si="10"/>
        <v>0</v>
      </c>
      <c r="J63" s="143">
        <f t="shared" si="10"/>
        <v>0</v>
      </c>
      <c r="K63" s="142">
        <f t="shared" si="10"/>
        <v>0</v>
      </c>
      <c r="L63" s="143">
        <f t="shared" si="10"/>
        <v>0</v>
      </c>
      <c r="M63" s="145">
        <f t="shared" si="10"/>
        <v>0</v>
      </c>
      <c r="N63" s="143">
        <f t="shared" si="10"/>
        <v>0</v>
      </c>
      <c r="O63" s="143">
        <f t="shared" si="10"/>
        <v>0</v>
      </c>
      <c r="P63" s="146">
        <f t="shared" si="6"/>
        <v>0</v>
      </c>
    </row>
    <row r="64" spans="1:16" x14ac:dyDescent="0.25">
      <c r="A64" s="135" t="s">
        <v>59</v>
      </c>
      <c r="B64" s="165"/>
      <c r="C64" s="166"/>
      <c r="D64" s="167"/>
      <c r="E64" s="167"/>
      <c r="F64" s="167"/>
      <c r="G64" s="166"/>
      <c r="H64" s="166"/>
      <c r="I64" s="166"/>
      <c r="J64" s="166"/>
      <c r="K64" s="166"/>
      <c r="L64" s="167"/>
      <c r="M64" s="168"/>
      <c r="N64" s="167"/>
      <c r="O64" s="166"/>
      <c r="P64" s="147">
        <f t="shared" si="6"/>
        <v>0</v>
      </c>
    </row>
    <row r="65" spans="1:16" ht="15.75" thickBot="1" x14ac:dyDescent="0.3">
      <c r="A65" s="135" t="s">
        <v>60</v>
      </c>
      <c r="B65" s="160"/>
      <c r="C65" s="161"/>
      <c r="D65" s="169"/>
      <c r="E65" s="169"/>
      <c r="F65" s="169"/>
      <c r="G65" s="161"/>
      <c r="H65" s="161"/>
      <c r="I65" s="161"/>
      <c r="J65" s="161"/>
      <c r="K65" s="161"/>
      <c r="L65" s="169"/>
      <c r="M65" s="170"/>
      <c r="N65" s="169"/>
      <c r="O65" s="161"/>
      <c r="P65" s="149">
        <f t="shared" si="6"/>
        <v>0</v>
      </c>
    </row>
    <row r="66" spans="1:16" ht="15.75" thickBot="1" x14ac:dyDescent="0.3">
      <c r="A66" s="134" t="s">
        <v>61</v>
      </c>
      <c r="B66" s="150">
        <f>SUM(B67:B69)</f>
        <v>0</v>
      </c>
      <c r="C66" s="142">
        <f>SUM(C67:C69)</f>
        <v>0</v>
      </c>
      <c r="D66" s="143">
        <f>SUM(D67:D69)</f>
        <v>0</v>
      </c>
      <c r="E66" s="143">
        <f t="shared" ref="E66:O66" si="11">SUM(E67:E69)</f>
        <v>0</v>
      </c>
      <c r="F66" s="143">
        <f t="shared" si="11"/>
        <v>0</v>
      </c>
      <c r="G66" s="143">
        <f t="shared" si="11"/>
        <v>0</v>
      </c>
      <c r="H66" s="143">
        <f t="shared" si="11"/>
        <v>0</v>
      </c>
      <c r="I66" s="143">
        <f t="shared" si="11"/>
        <v>0</v>
      </c>
      <c r="J66" s="143">
        <f t="shared" si="11"/>
        <v>0</v>
      </c>
      <c r="K66" s="142">
        <f t="shared" si="11"/>
        <v>0</v>
      </c>
      <c r="L66" s="143">
        <f t="shared" si="11"/>
        <v>0</v>
      </c>
      <c r="M66" s="142">
        <f t="shared" si="11"/>
        <v>0</v>
      </c>
      <c r="N66" s="143">
        <f t="shared" si="11"/>
        <v>0</v>
      </c>
      <c r="O66" s="143">
        <f t="shared" si="11"/>
        <v>0</v>
      </c>
      <c r="P66" s="146">
        <f t="shared" si="6"/>
        <v>0</v>
      </c>
    </row>
    <row r="67" spans="1:16" x14ac:dyDescent="0.25">
      <c r="A67" s="135" t="s">
        <v>62</v>
      </c>
      <c r="B67" s="165"/>
      <c r="C67" s="166"/>
      <c r="D67" s="167"/>
      <c r="E67" s="167"/>
      <c r="F67" s="167"/>
      <c r="G67" s="166"/>
      <c r="H67" s="166"/>
      <c r="I67" s="166"/>
      <c r="J67" s="166"/>
      <c r="K67" s="166"/>
      <c r="L67" s="167"/>
      <c r="M67" s="168"/>
      <c r="N67" s="167"/>
      <c r="O67" s="166"/>
      <c r="P67" s="147">
        <f t="shared" si="6"/>
        <v>0</v>
      </c>
    </row>
    <row r="68" spans="1:16" x14ac:dyDescent="0.25">
      <c r="A68" s="135" t="s">
        <v>63</v>
      </c>
      <c r="B68" s="156"/>
      <c r="C68" s="158"/>
      <c r="D68" s="157"/>
      <c r="E68" s="157"/>
      <c r="F68" s="157"/>
      <c r="G68" s="158"/>
      <c r="H68" s="158"/>
      <c r="I68" s="158"/>
      <c r="J68" s="158"/>
      <c r="K68" s="158"/>
      <c r="L68" s="157"/>
      <c r="M68" s="159"/>
      <c r="N68" s="157"/>
      <c r="O68" s="158"/>
      <c r="P68" s="149">
        <f t="shared" si="6"/>
        <v>0</v>
      </c>
    </row>
    <row r="69" spans="1:16" x14ac:dyDescent="0.25">
      <c r="A69" s="135" t="s">
        <v>64</v>
      </c>
      <c r="B69" s="156"/>
      <c r="C69" s="158"/>
      <c r="D69" s="157"/>
      <c r="E69" s="157"/>
      <c r="F69" s="157"/>
      <c r="G69" s="158"/>
      <c r="H69" s="158"/>
      <c r="I69" s="158"/>
      <c r="J69" s="158"/>
      <c r="K69" s="158"/>
      <c r="L69" s="157"/>
      <c r="M69" s="159"/>
      <c r="N69" s="157"/>
      <c r="O69" s="158"/>
      <c r="P69" s="149">
        <f t="shared" si="6"/>
        <v>0</v>
      </c>
    </row>
    <row r="70" spans="1:16" ht="15.75" thickBot="1" x14ac:dyDescent="0.3">
      <c r="A70" s="138" t="s">
        <v>65</v>
      </c>
      <c r="B70" s="171"/>
      <c r="C70" s="172"/>
      <c r="D70" s="173"/>
      <c r="E70" s="173"/>
      <c r="F70" s="173"/>
      <c r="G70" s="172"/>
      <c r="H70" s="172"/>
      <c r="I70" s="172"/>
      <c r="J70" s="172"/>
      <c r="K70" s="172"/>
      <c r="L70" s="173"/>
      <c r="M70" s="174"/>
      <c r="N70" s="173"/>
      <c r="O70" s="172"/>
      <c r="P70" s="149">
        <f t="shared" si="6"/>
        <v>0</v>
      </c>
    </row>
    <row r="71" spans="1:16" ht="15.75" thickBot="1" x14ac:dyDescent="0.3">
      <c r="A71" s="134" t="s">
        <v>66</v>
      </c>
      <c r="B71" s="150">
        <f>SUM(B72:B73)</f>
        <v>3000000000</v>
      </c>
      <c r="C71" s="142">
        <f>SUM(C72:C73)</f>
        <v>0</v>
      </c>
      <c r="D71" s="143">
        <f>SUM(D72:D73)</f>
        <v>250000000</v>
      </c>
      <c r="E71" s="143">
        <f t="shared" ref="E71:O71" si="12">SUM(E72:E73)</f>
        <v>0</v>
      </c>
      <c r="F71" s="143">
        <f t="shared" si="12"/>
        <v>0</v>
      </c>
      <c r="G71" s="143">
        <f t="shared" si="12"/>
        <v>0</v>
      </c>
      <c r="H71" s="143">
        <f t="shared" si="12"/>
        <v>0</v>
      </c>
      <c r="I71" s="143">
        <f t="shared" si="12"/>
        <v>0</v>
      </c>
      <c r="J71" s="143">
        <f t="shared" si="12"/>
        <v>0</v>
      </c>
      <c r="K71" s="142">
        <f t="shared" si="12"/>
        <v>0</v>
      </c>
      <c r="L71" s="143">
        <f t="shared" si="12"/>
        <v>0</v>
      </c>
      <c r="M71" s="142">
        <f t="shared" si="12"/>
        <v>0</v>
      </c>
      <c r="N71" s="143">
        <f t="shared" si="12"/>
        <v>0</v>
      </c>
      <c r="O71" s="143">
        <f t="shared" si="12"/>
        <v>0</v>
      </c>
      <c r="P71" s="146">
        <f t="shared" si="6"/>
        <v>250000000</v>
      </c>
    </row>
    <row r="72" spans="1:16" x14ac:dyDescent="0.25">
      <c r="A72" s="135" t="s">
        <v>67</v>
      </c>
      <c r="B72" s="165"/>
      <c r="C72" s="166"/>
      <c r="D72" s="167"/>
      <c r="E72" s="167"/>
      <c r="F72" s="167"/>
      <c r="G72" s="166"/>
      <c r="H72" s="166"/>
      <c r="I72" s="166"/>
      <c r="J72" s="166"/>
      <c r="K72" s="166"/>
      <c r="L72" s="167"/>
      <c r="M72" s="168"/>
      <c r="N72" s="167"/>
      <c r="O72" s="166"/>
      <c r="P72" s="147">
        <f t="shared" si="6"/>
        <v>0</v>
      </c>
    </row>
    <row r="73" spans="1:16" ht="15.75" thickBot="1" x14ac:dyDescent="0.3">
      <c r="A73" s="135" t="s">
        <v>68</v>
      </c>
      <c r="B73" s="44">
        <v>3000000000</v>
      </c>
      <c r="C73" s="24"/>
      <c r="D73" s="29">
        <v>250000000</v>
      </c>
      <c r="E73" s="28"/>
      <c r="F73" s="28"/>
      <c r="G73" s="39"/>
      <c r="H73" s="28"/>
      <c r="I73" s="35"/>
      <c r="J73" s="29"/>
      <c r="K73" s="25"/>
      <c r="L73" s="28"/>
      <c r="M73" s="25"/>
      <c r="N73" s="30"/>
      <c r="O73" s="25"/>
      <c r="P73" s="149">
        <f t="shared" si="6"/>
        <v>250000000</v>
      </c>
    </row>
    <row r="74" spans="1:16" ht="15.75" thickBot="1" x14ac:dyDescent="0.3">
      <c r="A74" s="134" t="s">
        <v>70</v>
      </c>
      <c r="B74" s="150">
        <f>SUM(B75:B76)</f>
        <v>0</v>
      </c>
      <c r="C74" s="142">
        <f>SUM(C75:C76)</f>
        <v>0</v>
      </c>
      <c r="D74" s="143">
        <f>SUM(D75:D76)</f>
        <v>0</v>
      </c>
      <c r="E74" s="143">
        <f t="shared" ref="E74:O74" si="13">SUM(E75:E76)</f>
        <v>0</v>
      </c>
      <c r="F74" s="143">
        <f t="shared" si="13"/>
        <v>0</v>
      </c>
      <c r="G74" s="142">
        <f t="shared" si="13"/>
        <v>0</v>
      </c>
      <c r="H74" s="185">
        <f t="shared" si="13"/>
        <v>0</v>
      </c>
      <c r="I74" s="144">
        <f t="shared" si="13"/>
        <v>0</v>
      </c>
      <c r="J74" s="143">
        <f t="shared" si="13"/>
        <v>0</v>
      </c>
      <c r="K74" s="142">
        <f t="shared" si="13"/>
        <v>0</v>
      </c>
      <c r="L74" s="143">
        <f t="shared" si="13"/>
        <v>0</v>
      </c>
      <c r="M74" s="145">
        <f t="shared" si="13"/>
        <v>0</v>
      </c>
      <c r="N74" s="143">
        <f t="shared" si="13"/>
        <v>0</v>
      </c>
      <c r="O74" s="143">
        <f t="shared" si="13"/>
        <v>0</v>
      </c>
      <c r="P74" s="146">
        <f>+D74+E74+F74+G74+H74+I74</f>
        <v>0</v>
      </c>
    </row>
    <row r="75" spans="1:16" x14ac:dyDescent="0.25">
      <c r="A75" s="135" t="s">
        <v>71</v>
      </c>
      <c r="B75" s="165"/>
      <c r="C75" s="166"/>
      <c r="D75" s="167"/>
      <c r="E75" s="167"/>
      <c r="F75" s="167"/>
      <c r="G75" s="166"/>
      <c r="H75" s="166"/>
      <c r="I75" s="166"/>
      <c r="J75" s="166"/>
      <c r="K75" s="166"/>
      <c r="L75" s="167"/>
      <c r="M75" s="168"/>
      <c r="N75" s="167"/>
      <c r="O75" s="166"/>
      <c r="P75" s="147">
        <f>SUM(D75:O75)</f>
        <v>0</v>
      </c>
    </row>
    <row r="76" spans="1:16" ht="15.75" thickBot="1" x14ac:dyDescent="0.3">
      <c r="A76" s="135" t="s">
        <v>72</v>
      </c>
      <c r="B76" s="160"/>
      <c r="C76" s="161"/>
      <c r="D76" s="169"/>
      <c r="E76" s="169"/>
      <c r="F76" s="169"/>
      <c r="G76" s="161"/>
      <c r="H76" s="161"/>
      <c r="I76" s="161"/>
      <c r="J76" s="161"/>
      <c r="K76" s="161"/>
      <c r="L76" s="169"/>
      <c r="M76" s="170"/>
      <c r="N76" s="169"/>
      <c r="O76" s="161"/>
      <c r="P76" s="149">
        <f>SUM(D76:O76)</f>
        <v>0</v>
      </c>
    </row>
    <row r="77" spans="1:16" ht="15.75" thickBot="1" x14ac:dyDescent="0.3">
      <c r="A77" s="134" t="s">
        <v>73</v>
      </c>
      <c r="B77" s="150"/>
      <c r="C77" s="142"/>
      <c r="D77" s="143"/>
      <c r="E77" s="143"/>
      <c r="F77" s="143"/>
      <c r="G77" s="142"/>
      <c r="H77" s="142"/>
      <c r="I77" s="142"/>
      <c r="J77" s="142"/>
      <c r="K77" s="142"/>
      <c r="L77" s="143"/>
      <c r="M77" s="145"/>
      <c r="N77" s="143"/>
      <c r="O77" s="142"/>
      <c r="P77" s="146">
        <f>+D77+E77+F77+G77</f>
        <v>0</v>
      </c>
    </row>
    <row r="78" spans="1:16" ht="15.75" thickBot="1" x14ac:dyDescent="0.3">
      <c r="A78" s="135" t="s">
        <v>74</v>
      </c>
      <c r="B78" s="175"/>
      <c r="C78" s="176"/>
      <c r="D78" s="177"/>
      <c r="E78" s="177"/>
      <c r="F78" s="177"/>
      <c r="G78" s="176"/>
      <c r="H78" s="176"/>
      <c r="I78" s="176"/>
      <c r="J78" s="176"/>
      <c r="K78" s="176"/>
      <c r="L78" s="178"/>
      <c r="M78" s="140"/>
      <c r="N78" s="177"/>
      <c r="O78" s="176"/>
      <c r="P78" s="179">
        <f>SUM(D78:O78)</f>
        <v>0</v>
      </c>
    </row>
    <row r="79" spans="1:16" ht="15.75" thickBot="1" x14ac:dyDescent="0.3">
      <c r="A79" s="40" t="s">
        <v>75</v>
      </c>
      <c r="B79" s="180">
        <f>+B12+B16+B26+B35+B43+B48+B58+B63+B71</f>
        <v>17278527043</v>
      </c>
      <c r="C79" s="181">
        <f>+C12+C16+C26+C35+C43+C48+C58+C63+C71</f>
        <v>0</v>
      </c>
      <c r="D79" s="182">
        <f>+D12+D16+D26+D35+D43+D48+D58+D63+D71</f>
        <v>1170686822.9300001</v>
      </c>
      <c r="E79" s="182">
        <f>+E12+E16+E26+E35+E43+E48+E58+E63+E71</f>
        <v>0</v>
      </c>
      <c r="F79" s="182">
        <f>+F12+F16+F26+F35+F43+F48+F58+F63+F71</f>
        <v>0</v>
      </c>
      <c r="G79" s="182">
        <f t="shared" ref="G79:O79" si="14">+G12+G16+G26+G35+G43+G48+G58+G63+G71</f>
        <v>0</v>
      </c>
      <c r="H79" s="182">
        <f t="shared" si="14"/>
        <v>0</v>
      </c>
      <c r="I79" s="182">
        <f t="shared" si="14"/>
        <v>0</v>
      </c>
      <c r="J79" s="182">
        <f t="shared" si="14"/>
        <v>0</v>
      </c>
      <c r="K79" s="181">
        <f t="shared" si="14"/>
        <v>0</v>
      </c>
      <c r="L79" s="182">
        <f t="shared" si="14"/>
        <v>0</v>
      </c>
      <c r="M79" s="183">
        <f t="shared" si="14"/>
        <v>0</v>
      </c>
      <c r="N79" s="182">
        <f t="shared" si="14"/>
        <v>0</v>
      </c>
      <c r="O79" s="182">
        <f t="shared" si="14"/>
        <v>0</v>
      </c>
      <c r="P79" s="184">
        <f>+P12+P16+P26+P35+P43+P48+P58+P71</f>
        <v>1170686822.9300001</v>
      </c>
    </row>
    <row r="80" spans="1:16" x14ac:dyDescent="0.25">
      <c r="A80" s="13" t="s">
        <v>76</v>
      </c>
    </row>
    <row r="81" spans="1:2" ht="25.5" x14ac:dyDescent="0.25">
      <c r="A81" s="188" t="s">
        <v>135</v>
      </c>
      <c r="B81" s="139"/>
    </row>
    <row r="82" spans="1:2" ht="26.25" x14ac:dyDescent="0.25">
      <c r="A82" s="186" t="s">
        <v>136</v>
      </c>
      <c r="B82" s="139"/>
    </row>
    <row r="83" spans="1:2" ht="51.75" x14ac:dyDescent="0.25">
      <c r="A83" s="187" t="s">
        <v>137</v>
      </c>
      <c r="B83" s="139"/>
    </row>
  </sheetData>
  <mergeCells count="9">
    <mergeCell ref="A9:A10"/>
    <mergeCell ref="B9:B10"/>
    <mergeCell ref="C9:C10"/>
    <mergeCell ref="D9:P9"/>
    <mergeCell ref="A3:P3"/>
    <mergeCell ref="A4:P4"/>
    <mergeCell ref="A5:P5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8986B-5440-44CF-A351-8EC4F19C47AC}">
  <dimension ref="A2:P80"/>
  <sheetViews>
    <sheetView showGridLines="0" topLeftCell="A67" zoomScale="88" zoomScaleNormal="88" workbookViewId="0">
      <selection sqref="A1:N84"/>
    </sheetView>
  </sheetViews>
  <sheetFormatPr baseColWidth="10" defaultColWidth="11.42578125" defaultRowHeight="15" x14ac:dyDescent="0.25"/>
  <cols>
    <col min="1" max="1" width="74.5703125" customWidth="1"/>
    <col min="2" max="2" width="20.140625" customWidth="1"/>
    <col min="3" max="3" width="15.85546875" customWidth="1"/>
    <col min="4" max="4" width="13.85546875" customWidth="1"/>
    <col min="5" max="5" width="14" customWidth="1"/>
    <col min="6" max="6" width="12.7109375" customWidth="1"/>
    <col min="7" max="8" width="14.140625" customWidth="1"/>
    <col min="9" max="9" width="13.140625" customWidth="1"/>
    <col min="10" max="10" width="14.140625" customWidth="1"/>
    <col min="11" max="11" width="14.28515625" customWidth="1"/>
    <col min="12" max="12" width="14.85546875" customWidth="1"/>
    <col min="13" max="13" width="13.85546875" customWidth="1"/>
    <col min="14" max="14" width="19" customWidth="1"/>
  </cols>
  <sheetData>
    <row r="2" spans="1:14" ht="28.5" customHeight="1" x14ac:dyDescent="0.25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ht="30.75" customHeight="1" x14ac:dyDescent="0.25">
      <c r="A3" s="217" t="s">
        <v>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14" ht="15.75" x14ac:dyDescent="0.25">
      <c r="A4" s="204" t="s">
        <v>133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15.75" customHeight="1" x14ac:dyDescent="0.25">
      <c r="A5" s="206" t="s">
        <v>79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</row>
    <row r="6" spans="1:14" ht="15.75" customHeight="1" x14ac:dyDescent="0.25">
      <c r="A6" s="207" t="s">
        <v>2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</row>
    <row r="8" spans="1:14" ht="23.25" customHeight="1" x14ac:dyDescent="0.25">
      <c r="A8" s="41" t="s">
        <v>3</v>
      </c>
      <c r="B8" s="42" t="s">
        <v>81</v>
      </c>
      <c r="C8" s="42" t="s">
        <v>82</v>
      </c>
      <c r="D8" s="42" t="s">
        <v>83</v>
      </c>
      <c r="E8" s="42" t="s">
        <v>84</v>
      </c>
      <c r="F8" s="42" t="s">
        <v>85</v>
      </c>
      <c r="G8" s="42" t="s">
        <v>86</v>
      </c>
      <c r="H8" s="42" t="s">
        <v>87</v>
      </c>
      <c r="I8" s="42" t="s">
        <v>88</v>
      </c>
      <c r="J8" s="42" t="s">
        <v>89</v>
      </c>
      <c r="K8" s="42" t="s">
        <v>100</v>
      </c>
      <c r="L8" s="42" t="s">
        <v>91</v>
      </c>
      <c r="M8" s="42" t="s">
        <v>92</v>
      </c>
      <c r="N8" s="42" t="s">
        <v>93</v>
      </c>
    </row>
    <row r="9" spans="1:14" ht="15.75" thickBot="1" x14ac:dyDescent="0.3">
      <c r="A9" s="7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5.75" thickBot="1" x14ac:dyDescent="0.3">
      <c r="A10" s="50" t="s">
        <v>7</v>
      </c>
      <c r="B10" s="51">
        <f>SUM(B11:B13)</f>
        <v>296007800.17000002</v>
      </c>
      <c r="C10" s="52">
        <f>SUM(C11:C13)</f>
        <v>0</v>
      </c>
      <c r="D10" s="52">
        <f>SUM(D11:D13)</f>
        <v>0</v>
      </c>
      <c r="E10" s="52">
        <f t="shared" ref="E10:M10" si="0">SUM(E11:E13)</f>
        <v>0</v>
      </c>
      <c r="F10" s="52">
        <f t="shared" si="0"/>
        <v>0</v>
      </c>
      <c r="G10" s="52">
        <f t="shared" si="0"/>
        <v>0</v>
      </c>
      <c r="H10" s="52">
        <f t="shared" si="0"/>
        <v>0</v>
      </c>
      <c r="I10" s="52">
        <f t="shared" si="0"/>
        <v>0</v>
      </c>
      <c r="J10" s="52">
        <f t="shared" si="0"/>
        <v>0</v>
      </c>
      <c r="K10" s="52">
        <f t="shared" si="0"/>
        <v>0</v>
      </c>
      <c r="L10" s="52">
        <f t="shared" si="0"/>
        <v>0</v>
      </c>
      <c r="M10" s="52">
        <f t="shared" si="0"/>
        <v>0</v>
      </c>
      <c r="N10" s="53">
        <f>SUM(B10:M10)</f>
        <v>296007800.17000002</v>
      </c>
    </row>
    <row r="11" spans="1:14" x14ac:dyDescent="0.25">
      <c r="A11" s="54" t="s">
        <v>94</v>
      </c>
      <c r="B11" s="55">
        <v>258712543.25999999</v>
      </c>
      <c r="C11" s="56"/>
      <c r="D11" s="56"/>
      <c r="E11" s="57"/>
      <c r="F11" s="57"/>
      <c r="G11" s="58"/>
      <c r="H11" s="56"/>
      <c r="I11" s="56"/>
      <c r="J11" s="56"/>
      <c r="K11" s="59"/>
      <c r="L11" s="56"/>
      <c r="M11" s="59"/>
      <c r="N11" s="60">
        <f>SUM(B11:M11)</f>
        <v>258712543.25999999</v>
      </c>
    </row>
    <row r="12" spans="1:14" x14ac:dyDescent="0.25">
      <c r="A12" s="54" t="s">
        <v>95</v>
      </c>
      <c r="B12" s="61">
        <v>958858.83</v>
      </c>
      <c r="C12" s="62"/>
      <c r="D12" s="62"/>
      <c r="E12" s="62"/>
      <c r="F12" s="62"/>
      <c r="G12" s="63"/>
      <c r="H12" s="62"/>
      <c r="I12" s="62"/>
      <c r="J12" s="62"/>
      <c r="K12" s="62"/>
      <c r="L12" s="62"/>
      <c r="M12" s="62"/>
      <c r="N12" s="64">
        <f t="shared" ref="N12" si="1">SUM(B12:M12)</f>
        <v>958858.83</v>
      </c>
    </row>
    <row r="13" spans="1:14" ht="15.75" thickBot="1" x14ac:dyDescent="0.3">
      <c r="A13" s="54" t="s">
        <v>96</v>
      </c>
      <c r="B13" s="65">
        <v>36336398.079999998</v>
      </c>
      <c r="C13" s="66"/>
      <c r="D13" s="66"/>
      <c r="E13" s="59"/>
      <c r="F13" s="67"/>
      <c r="G13" s="59"/>
      <c r="H13" s="67"/>
      <c r="I13" s="59"/>
      <c r="J13" s="66"/>
      <c r="K13" s="59"/>
      <c r="L13" s="68"/>
      <c r="M13" s="59"/>
      <c r="N13" s="69">
        <f>SUM(B13:M13)</f>
        <v>36336398.079999998</v>
      </c>
    </row>
    <row r="14" spans="1:14" ht="15.75" thickBot="1" x14ac:dyDescent="0.3">
      <c r="A14" s="50" t="s">
        <v>11</v>
      </c>
      <c r="B14" s="51">
        <f>SUM(B15:B23)</f>
        <v>36123613.780000001</v>
      </c>
      <c r="C14" s="52">
        <f>SUM(C15:C23)</f>
        <v>0</v>
      </c>
      <c r="D14" s="52">
        <f>SUM(D15:D23)</f>
        <v>0</v>
      </c>
      <c r="E14" s="52">
        <f t="shared" ref="E14:M14" si="2">SUM(E15:E23)</f>
        <v>0</v>
      </c>
      <c r="F14" s="52">
        <f>SUM(F15:F23)</f>
        <v>0</v>
      </c>
      <c r="G14" s="70">
        <f t="shared" si="2"/>
        <v>0</v>
      </c>
      <c r="H14" s="52">
        <f t="shared" si="2"/>
        <v>0</v>
      </c>
      <c r="I14" s="52">
        <f t="shared" si="2"/>
        <v>0</v>
      </c>
      <c r="J14" s="52">
        <f t="shared" si="2"/>
        <v>0</v>
      </c>
      <c r="K14" s="52">
        <f t="shared" si="2"/>
        <v>0</v>
      </c>
      <c r="L14" s="52">
        <f t="shared" si="2"/>
        <v>0</v>
      </c>
      <c r="M14" s="52">
        <f t="shared" si="2"/>
        <v>0</v>
      </c>
      <c r="N14" s="53">
        <f>SUM(B14:M14)</f>
        <v>36123613.780000001</v>
      </c>
    </row>
    <row r="15" spans="1:14" x14ac:dyDescent="0.25">
      <c r="A15" s="54" t="s">
        <v>101</v>
      </c>
      <c r="B15" s="65">
        <v>20530567.940000001</v>
      </c>
      <c r="C15" s="56"/>
      <c r="D15" s="56"/>
      <c r="E15" s="57"/>
      <c r="F15" s="57"/>
      <c r="G15" s="58"/>
      <c r="H15" s="56"/>
      <c r="I15" s="56"/>
      <c r="J15" s="56"/>
      <c r="K15" s="56"/>
      <c r="L15" s="68"/>
      <c r="M15" s="59"/>
      <c r="N15" s="71">
        <f t="shared" ref="N15:N23" si="3">SUM(B15:M15)</f>
        <v>20530567.940000001</v>
      </c>
    </row>
    <row r="16" spans="1:14" x14ac:dyDescent="0.25">
      <c r="A16" s="54" t="s">
        <v>102</v>
      </c>
      <c r="B16" s="61">
        <v>0</v>
      </c>
      <c r="C16" s="62"/>
      <c r="D16" s="62"/>
      <c r="E16" s="62"/>
      <c r="F16" s="56"/>
      <c r="G16" s="63"/>
      <c r="H16" s="62"/>
      <c r="I16" s="62"/>
      <c r="J16" s="62"/>
      <c r="K16" s="62"/>
      <c r="L16" s="62"/>
      <c r="M16" s="62"/>
      <c r="N16" s="64">
        <f t="shared" si="3"/>
        <v>0</v>
      </c>
    </row>
    <row r="17" spans="1:14" x14ac:dyDescent="0.25">
      <c r="A17" s="54" t="s">
        <v>103</v>
      </c>
      <c r="B17" s="61">
        <v>0</v>
      </c>
      <c r="C17" s="62"/>
      <c r="D17" s="62"/>
      <c r="E17" s="62"/>
      <c r="F17" s="62"/>
      <c r="G17" s="63"/>
      <c r="H17" s="62"/>
      <c r="I17" s="62"/>
      <c r="J17" s="62"/>
      <c r="K17" s="59"/>
      <c r="L17" s="62"/>
      <c r="M17" s="62"/>
      <c r="N17" s="64">
        <f t="shared" si="3"/>
        <v>0</v>
      </c>
    </row>
    <row r="18" spans="1:14" x14ac:dyDescent="0.25">
      <c r="A18" s="54" t="s">
        <v>104</v>
      </c>
      <c r="B18" s="61">
        <v>0</v>
      </c>
      <c r="C18" s="62"/>
      <c r="D18" s="62"/>
      <c r="E18" s="62"/>
      <c r="F18" s="62"/>
      <c r="G18" s="63"/>
      <c r="H18" s="62"/>
      <c r="I18" s="62"/>
      <c r="J18" s="62"/>
      <c r="K18" s="62"/>
      <c r="L18" s="62"/>
      <c r="M18" s="62"/>
      <c r="N18" s="64">
        <f t="shared" si="3"/>
        <v>0</v>
      </c>
    </row>
    <row r="19" spans="1:14" x14ac:dyDescent="0.25">
      <c r="A19" s="54" t="s">
        <v>105</v>
      </c>
      <c r="B19" s="61">
        <v>3093045.84</v>
      </c>
      <c r="C19" s="62"/>
      <c r="D19" s="62"/>
      <c r="E19" s="62"/>
      <c r="F19" s="62"/>
      <c r="G19" s="63"/>
      <c r="H19" s="62"/>
      <c r="I19" s="62"/>
      <c r="J19" s="62"/>
      <c r="K19" s="62"/>
      <c r="L19" s="62"/>
      <c r="M19" s="62"/>
      <c r="N19" s="64">
        <f t="shared" si="3"/>
        <v>3093045.84</v>
      </c>
    </row>
    <row r="20" spans="1:14" x14ac:dyDescent="0.25">
      <c r="A20" s="54" t="s">
        <v>106</v>
      </c>
      <c r="B20" s="61">
        <v>12500000</v>
      </c>
      <c r="C20" s="62"/>
      <c r="D20" s="62"/>
      <c r="E20" s="62"/>
      <c r="F20" s="62"/>
      <c r="G20" s="63"/>
      <c r="H20" s="62"/>
      <c r="I20" s="62"/>
      <c r="J20" s="62"/>
      <c r="K20" s="62"/>
      <c r="L20" s="62"/>
      <c r="M20" s="62"/>
      <c r="N20" s="64">
        <f t="shared" si="3"/>
        <v>12500000</v>
      </c>
    </row>
    <row r="21" spans="1:14" x14ac:dyDescent="0.25">
      <c r="A21" s="54" t="s">
        <v>107</v>
      </c>
      <c r="B21" s="61">
        <v>0</v>
      </c>
      <c r="C21" s="62"/>
      <c r="D21" s="62"/>
      <c r="E21" s="62"/>
      <c r="F21" s="62"/>
      <c r="G21" s="63"/>
      <c r="H21" s="62"/>
      <c r="I21" s="62"/>
      <c r="J21" s="62"/>
      <c r="K21" s="62"/>
      <c r="L21" s="62"/>
      <c r="M21" s="62"/>
      <c r="N21" s="64">
        <f t="shared" si="3"/>
        <v>0</v>
      </c>
    </row>
    <row r="22" spans="1:14" x14ac:dyDescent="0.25">
      <c r="A22" s="54" t="s">
        <v>108</v>
      </c>
      <c r="B22" s="61">
        <v>0</v>
      </c>
      <c r="C22" s="62"/>
      <c r="D22" s="62"/>
      <c r="E22" s="62"/>
      <c r="F22" s="62"/>
      <c r="G22" s="63"/>
      <c r="H22" s="62"/>
      <c r="I22" s="62"/>
      <c r="J22" s="62"/>
      <c r="K22" s="62"/>
      <c r="L22" s="62"/>
      <c r="M22" s="62"/>
      <c r="N22" s="60">
        <f t="shared" si="3"/>
        <v>0</v>
      </c>
    </row>
    <row r="23" spans="1:14" ht="15.75" thickBot="1" x14ac:dyDescent="0.3">
      <c r="A23" s="54" t="s">
        <v>109</v>
      </c>
      <c r="B23" s="65">
        <v>0</v>
      </c>
      <c r="C23" s="66"/>
      <c r="D23" s="66"/>
      <c r="E23" s="59"/>
      <c r="F23" s="67"/>
      <c r="G23" s="59"/>
      <c r="H23" s="67"/>
      <c r="I23" s="59"/>
      <c r="J23" s="66"/>
      <c r="K23" s="59"/>
      <c r="L23" s="68"/>
      <c r="M23" s="59"/>
      <c r="N23" s="72">
        <f t="shared" si="3"/>
        <v>0</v>
      </c>
    </row>
    <row r="24" spans="1:14" ht="15.75" thickBot="1" x14ac:dyDescent="0.3">
      <c r="A24" s="50" t="s">
        <v>21</v>
      </c>
      <c r="B24" s="51">
        <f>SUM(B25:B32)</f>
        <v>10664922.24</v>
      </c>
      <c r="C24" s="52">
        <f>SUM(C25:C32)</f>
        <v>0</v>
      </c>
      <c r="D24" s="52">
        <f>SUM(D25:D32)</f>
        <v>0</v>
      </c>
      <c r="E24" s="52">
        <f t="shared" ref="E24:M24" si="4">SUM(E25:E32)</f>
        <v>0</v>
      </c>
      <c r="F24" s="52">
        <f t="shared" si="4"/>
        <v>0</v>
      </c>
      <c r="G24" s="70">
        <f>SUM(G25:G32)</f>
        <v>0</v>
      </c>
      <c r="H24" s="52">
        <f t="shared" si="4"/>
        <v>0</v>
      </c>
      <c r="I24" s="52">
        <f t="shared" si="4"/>
        <v>0</v>
      </c>
      <c r="J24" s="52">
        <f t="shared" si="4"/>
        <v>0</v>
      </c>
      <c r="K24" s="52">
        <f t="shared" si="4"/>
        <v>0</v>
      </c>
      <c r="L24" s="52">
        <f t="shared" si="4"/>
        <v>0</v>
      </c>
      <c r="M24" s="52">
        <f t="shared" si="4"/>
        <v>0</v>
      </c>
      <c r="N24" s="53">
        <f>SUM(B24:M24)</f>
        <v>10664922.24</v>
      </c>
    </row>
    <row r="25" spans="1:14" x14ac:dyDescent="0.25">
      <c r="A25" s="54" t="s">
        <v>110</v>
      </c>
      <c r="B25" s="73">
        <v>0</v>
      </c>
      <c r="C25" s="56"/>
      <c r="D25" s="56"/>
      <c r="E25" s="57"/>
      <c r="F25" s="58"/>
      <c r="G25" s="58"/>
      <c r="H25" s="56"/>
      <c r="I25" s="56"/>
      <c r="J25" s="56"/>
      <c r="K25" s="59"/>
      <c r="L25" s="68"/>
      <c r="M25" s="59"/>
      <c r="N25" s="71">
        <f>SUM(B25:M25)</f>
        <v>0</v>
      </c>
    </row>
    <row r="26" spans="1:14" x14ac:dyDescent="0.25">
      <c r="A26" s="54" t="s">
        <v>111</v>
      </c>
      <c r="B26" s="61">
        <v>0</v>
      </c>
      <c r="C26" s="62"/>
      <c r="D26" s="62"/>
      <c r="E26" s="62"/>
      <c r="F26" s="59"/>
      <c r="G26" s="63"/>
      <c r="H26" s="62"/>
      <c r="I26" s="62"/>
      <c r="J26" s="62"/>
      <c r="K26" s="62"/>
      <c r="L26" s="62"/>
      <c r="M26" s="62"/>
      <c r="N26" s="64">
        <f t="shared" ref="N26:N32" si="5">SUM(B26:M26)</f>
        <v>0</v>
      </c>
    </row>
    <row r="27" spans="1:14" x14ac:dyDescent="0.25">
      <c r="A27" s="54" t="s">
        <v>112</v>
      </c>
      <c r="B27" s="61">
        <v>0</v>
      </c>
      <c r="C27" s="62"/>
      <c r="D27" s="62"/>
      <c r="E27" s="62"/>
      <c r="F27" s="63"/>
      <c r="G27" s="74"/>
      <c r="H27" s="62"/>
      <c r="I27" s="62"/>
      <c r="J27" s="62"/>
      <c r="K27" s="62"/>
      <c r="L27" s="62"/>
      <c r="M27" s="62"/>
      <c r="N27" s="64">
        <f t="shared" si="5"/>
        <v>0</v>
      </c>
    </row>
    <row r="28" spans="1:14" x14ac:dyDescent="0.25">
      <c r="A28" s="54" t="s">
        <v>113</v>
      </c>
      <c r="B28" s="61">
        <v>0</v>
      </c>
      <c r="C28" s="62"/>
      <c r="D28" s="62"/>
      <c r="E28" s="62"/>
      <c r="F28" s="63"/>
      <c r="G28" s="63"/>
      <c r="H28" s="62"/>
      <c r="I28" s="62"/>
      <c r="J28" s="62"/>
      <c r="K28" s="62"/>
      <c r="L28" s="62"/>
      <c r="M28" s="62"/>
      <c r="N28" s="64">
        <f t="shared" si="5"/>
        <v>0</v>
      </c>
    </row>
    <row r="29" spans="1:14" x14ac:dyDescent="0.25">
      <c r="A29" s="54" t="s">
        <v>114</v>
      </c>
      <c r="B29" s="61">
        <v>0</v>
      </c>
      <c r="C29" s="62"/>
      <c r="D29" s="62"/>
      <c r="E29" s="62"/>
      <c r="F29" s="63"/>
      <c r="G29" s="63"/>
      <c r="H29" s="62"/>
      <c r="I29" s="62"/>
      <c r="J29" s="62"/>
      <c r="K29" s="62"/>
      <c r="L29" s="62"/>
      <c r="M29" s="62"/>
      <c r="N29" s="64">
        <f t="shared" si="5"/>
        <v>0</v>
      </c>
    </row>
    <row r="30" spans="1:14" x14ac:dyDescent="0.25">
      <c r="A30" s="54" t="s">
        <v>115</v>
      </c>
      <c r="B30" s="61">
        <v>0</v>
      </c>
      <c r="C30" s="62"/>
      <c r="D30" s="62"/>
      <c r="E30" s="62"/>
      <c r="F30" s="62"/>
      <c r="G30" s="63"/>
      <c r="H30" s="62"/>
      <c r="I30" s="62"/>
      <c r="J30" s="62"/>
      <c r="K30" s="62"/>
      <c r="L30" s="62"/>
      <c r="M30" s="62"/>
      <c r="N30" s="64">
        <f t="shared" si="5"/>
        <v>0</v>
      </c>
    </row>
    <row r="31" spans="1:14" x14ac:dyDescent="0.25">
      <c r="A31" s="54" t="s">
        <v>116</v>
      </c>
      <c r="B31" s="61">
        <v>10664922.24</v>
      </c>
      <c r="C31" s="62"/>
      <c r="D31" s="62"/>
      <c r="E31" s="62"/>
      <c r="F31" s="56"/>
      <c r="G31" s="63"/>
      <c r="H31" s="62"/>
      <c r="I31" s="62"/>
      <c r="J31" s="62"/>
      <c r="K31" s="62"/>
      <c r="L31" s="62"/>
      <c r="M31" s="62"/>
      <c r="N31" s="64">
        <f t="shared" si="5"/>
        <v>10664922.24</v>
      </c>
    </row>
    <row r="32" spans="1:14" ht="15.75" thickBot="1" x14ac:dyDescent="0.3">
      <c r="A32" s="54" t="s">
        <v>117</v>
      </c>
      <c r="B32" s="73">
        <v>0</v>
      </c>
      <c r="C32" s="66"/>
      <c r="D32" s="66"/>
      <c r="E32" s="59"/>
      <c r="F32" s="67"/>
      <c r="G32" s="59"/>
      <c r="H32" s="67"/>
      <c r="I32" s="59"/>
      <c r="J32" s="66"/>
      <c r="K32" s="59"/>
      <c r="L32" s="68"/>
      <c r="M32" s="59"/>
      <c r="N32" s="72">
        <f t="shared" si="5"/>
        <v>0</v>
      </c>
    </row>
    <row r="33" spans="1:14" ht="15.75" thickBot="1" x14ac:dyDescent="0.3">
      <c r="A33" s="50" t="s">
        <v>30</v>
      </c>
      <c r="B33" s="51">
        <f>SUM(B34:B40)</f>
        <v>528715820.11000001</v>
      </c>
      <c r="C33" s="52">
        <f>SUM(C34:C40)</f>
        <v>0</v>
      </c>
      <c r="D33" s="52">
        <f>SUM(D34:D40)</f>
        <v>0</v>
      </c>
      <c r="E33" s="52">
        <f t="shared" ref="E33:M33" si="6">SUM(E34:E40)</f>
        <v>0</v>
      </c>
      <c r="F33" s="52">
        <f t="shared" si="6"/>
        <v>0</v>
      </c>
      <c r="G33" s="70">
        <f t="shared" si="6"/>
        <v>0</v>
      </c>
      <c r="H33" s="52">
        <f t="shared" si="6"/>
        <v>0</v>
      </c>
      <c r="I33" s="52">
        <f t="shared" si="6"/>
        <v>0</v>
      </c>
      <c r="J33" s="52">
        <f t="shared" si="6"/>
        <v>0</v>
      </c>
      <c r="K33" s="52">
        <f t="shared" si="6"/>
        <v>0</v>
      </c>
      <c r="L33" s="52">
        <f t="shared" si="6"/>
        <v>0</v>
      </c>
      <c r="M33" s="52">
        <f t="shared" si="6"/>
        <v>0</v>
      </c>
      <c r="N33" s="53">
        <f>SUM(B33:M33)</f>
        <v>528715820.11000001</v>
      </c>
    </row>
    <row r="34" spans="1:14" x14ac:dyDescent="0.25">
      <c r="A34" s="54" t="s">
        <v>118</v>
      </c>
      <c r="B34" s="75">
        <v>13190813.32</v>
      </c>
      <c r="C34" s="56"/>
      <c r="D34" s="56"/>
      <c r="E34" s="57"/>
      <c r="F34" s="57"/>
      <c r="G34" s="58"/>
      <c r="H34" s="56"/>
      <c r="I34" s="56"/>
      <c r="J34" s="56"/>
      <c r="K34" s="59"/>
      <c r="L34" s="68"/>
      <c r="M34" s="59"/>
      <c r="N34" s="71">
        <f t="shared" ref="N34:N40" si="7">SUM(B34:M34)</f>
        <v>13190813.32</v>
      </c>
    </row>
    <row r="35" spans="1:14" x14ac:dyDescent="0.25">
      <c r="A35" s="54" t="s">
        <v>119</v>
      </c>
      <c r="B35" s="61">
        <v>347551133.31</v>
      </c>
      <c r="C35" s="62"/>
      <c r="D35" s="62"/>
      <c r="E35" s="62"/>
      <c r="F35" s="62"/>
      <c r="G35" s="63"/>
      <c r="H35" s="62"/>
      <c r="I35" s="62"/>
      <c r="J35" s="62"/>
      <c r="K35" s="62"/>
      <c r="L35" s="62"/>
      <c r="M35" s="62"/>
      <c r="N35" s="64">
        <f t="shared" si="7"/>
        <v>347551133.31</v>
      </c>
    </row>
    <row r="36" spans="1:14" x14ac:dyDescent="0.25">
      <c r="A36" s="54" t="s">
        <v>120</v>
      </c>
      <c r="B36" s="61">
        <v>94764600</v>
      </c>
      <c r="C36" s="62"/>
      <c r="D36" s="62"/>
      <c r="E36" s="63"/>
      <c r="F36" s="62"/>
      <c r="G36" s="76"/>
      <c r="H36" s="62"/>
      <c r="I36" s="62"/>
      <c r="J36" s="62"/>
      <c r="K36" s="62"/>
      <c r="L36" s="62"/>
      <c r="M36" s="62"/>
      <c r="N36" s="64">
        <f t="shared" si="7"/>
        <v>94764600</v>
      </c>
    </row>
    <row r="37" spans="1:14" x14ac:dyDescent="0.25">
      <c r="A37" s="54" t="s">
        <v>121</v>
      </c>
      <c r="B37" s="61">
        <v>19230942.539999999</v>
      </c>
      <c r="C37" s="62"/>
      <c r="D37" s="62"/>
      <c r="E37" s="56"/>
      <c r="F37" s="56"/>
      <c r="G37" s="59"/>
      <c r="H37" s="62"/>
      <c r="I37" s="62"/>
      <c r="J37" s="62"/>
      <c r="K37" s="62"/>
      <c r="L37" s="62"/>
      <c r="M37" s="62"/>
      <c r="N37" s="64">
        <f t="shared" si="7"/>
        <v>19230942.539999999</v>
      </c>
    </row>
    <row r="38" spans="1:14" x14ac:dyDescent="0.25">
      <c r="A38" s="54" t="s">
        <v>122</v>
      </c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4">
        <f t="shared" si="7"/>
        <v>0</v>
      </c>
    </row>
    <row r="39" spans="1:14" x14ac:dyDescent="0.25">
      <c r="A39" s="54" t="s">
        <v>123</v>
      </c>
      <c r="B39" s="61">
        <v>0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4">
        <f t="shared" si="7"/>
        <v>0</v>
      </c>
    </row>
    <row r="40" spans="1:14" ht="15.75" thickBot="1" x14ac:dyDescent="0.3">
      <c r="A40" s="54" t="s">
        <v>124</v>
      </c>
      <c r="B40" s="73">
        <v>53978330.939999998</v>
      </c>
      <c r="C40" s="62"/>
      <c r="D40" s="66"/>
      <c r="E40" s="59"/>
      <c r="F40" s="67"/>
      <c r="G40" s="59"/>
      <c r="H40" s="67"/>
      <c r="I40" s="59"/>
      <c r="J40" s="66"/>
      <c r="K40" s="59"/>
      <c r="L40" s="68"/>
      <c r="M40" s="59"/>
      <c r="N40" s="72">
        <f t="shared" si="7"/>
        <v>53978330.939999998</v>
      </c>
    </row>
    <row r="41" spans="1:14" ht="15.75" thickBot="1" x14ac:dyDescent="0.3">
      <c r="A41" s="50" t="s">
        <v>38</v>
      </c>
      <c r="B41" s="51">
        <f>SUM(B42:B43)</f>
        <v>10666666.630000001</v>
      </c>
      <c r="C41" s="52">
        <f>SUM(C42:C43)</f>
        <v>0</v>
      </c>
      <c r="D41" s="52">
        <f>SUM(D42:D43)</f>
        <v>0</v>
      </c>
      <c r="E41" s="52">
        <f t="shared" ref="E41:L41" si="8">SUM(E42:E43)</f>
        <v>0</v>
      </c>
      <c r="F41" s="52">
        <f t="shared" si="8"/>
        <v>0</v>
      </c>
      <c r="G41" s="70">
        <f t="shared" si="8"/>
        <v>0</v>
      </c>
      <c r="H41" s="52">
        <f t="shared" si="8"/>
        <v>0</v>
      </c>
      <c r="I41" s="77">
        <f t="shared" si="8"/>
        <v>0</v>
      </c>
      <c r="J41" s="52">
        <f t="shared" si="8"/>
        <v>0</v>
      </c>
      <c r="K41" s="52">
        <f>SUM(K42:K44)</f>
        <v>0</v>
      </c>
      <c r="L41" s="52">
        <f t="shared" si="8"/>
        <v>0</v>
      </c>
      <c r="M41" s="52">
        <f>SUM(M42:M45)</f>
        <v>0</v>
      </c>
      <c r="N41" s="53">
        <f>SUM(B42:M45)</f>
        <v>10666666.630000001</v>
      </c>
    </row>
    <row r="42" spans="1:14" x14ac:dyDescent="0.25">
      <c r="A42" s="54" t="s">
        <v>39</v>
      </c>
      <c r="B42" s="61">
        <v>0</v>
      </c>
      <c r="C42" s="56"/>
      <c r="D42" s="56"/>
      <c r="E42" s="78"/>
      <c r="F42" s="78"/>
      <c r="G42" s="78"/>
      <c r="H42" s="56"/>
      <c r="I42" s="79"/>
      <c r="J42" s="78"/>
      <c r="K42" s="57"/>
      <c r="L42" s="56"/>
      <c r="M42" s="59"/>
      <c r="N42" s="71">
        <f>SUM(B42:M42)</f>
        <v>0</v>
      </c>
    </row>
    <row r="43" spans="1:14" x14ac:dyDescent="0.25">
      <c r="A43" s="54" t="s">
        <v>40</v>
      </c>
      <c r="B43" s="61">
        <v>10666666.630000001</v>
      </c>
      <c r="C43" s="62"/>
      <c r="D43" s="62"/>
      <c r="E43" s="80"/>
      <c r="F43" s="62"/>
      <c r="G43" s="76"/>
      <c r="H43" s="62"/>
      <c r="I43" s="63"/>
      <c r="J43" s="62"/>
      <c r="K43" s="62"/>
      <c r="L43" s="62"/>
      <c r="M43" s="62"/>
      <c r="N43" s="64">
        <f t="shared" ref="N43:N45" si="9">SUM(B43:M43)</f>
        <v>10666666.630000001</v>
      </c>
    </row>
    <row r="44" spans="1:14" x14ac:dyDescent="0.25">
      <c r="A44" s="81" t="s">
        <v>97</v>
      </c>
      <c r="B44" s="55"/>
      <c r="C44" s="56"/>
      <c r="D44" s="56"/>
      <c r="E44" s="79"/>
      <c r="F44" s="56"/>
      <c r="G44" s="78"/>
      <c r="H44" s="56"/>
      <c r="I44" s="79"/>
      <c r="J44" s="56"/>
      <c r="K44" s="79"/>
      <c r="L44" s="56"/>
      <c r="M44" s="62"/>
      <c r="N44" s="64">
        <f t="shared" si="9"/>
        <v>0</v>
      </c>
    </row>
    <row r="45" spans="1:14" ht="15.75" thickBot="1" x14ac:dyDescent="0.3">
      <c r="A45" s="81" t="s">
        <v>98</v>
      </c>
      <c r="B45" s="73"/>
      <c r="C45" s="68"/>
      <c r="D45" s="68"/>
      <c r="E45" s="59"/>
      <c r="F45" s="82"/>
      <c r="G45" s="59"/>
      <c r="H45" s="82"/>
      <c r="I45" s="59"/>
      <c r="J45" s="68"/>
      <c r="K45" s="59"/>
      <c r="L45" s="68"/>
      <c r="M45" s="74"/>
      <c r="N45" s="64">
        <f t="shared" si="9"/>
        <v>0</v>
      </c>
    </row>
    <row r="46" spans="1:14" ht="15.75" thickBot="1" x14ac:dyDescent="0.3">
      <c r="A46" s="50" t="s">
        <v>43</v>
      </c>
      <c r="B46" s="51">
        <f>SUM(B47:B55)</f>
        <v>38508000</v>
      </c>
      <c r="C46" s="52">
        <f>SUM(C47:C55)</f>
        <v>0</v>
      </c>
      <c r="D46" s="52">
        <f>SUM(D47:D55)</f>
        <v>0</v>
      </c>
      <c r="E46" s="52">
        <f t="shared" ref="E46:M46" si="10">SUM(E47:E55)</f>
        <v>0</v>
      </c>
      <c r="F46" s="52">
        <f t="shared" si="10"/>
        <v>0</v>
      </c>
      <c r="G46" s="70">
        <f t="shared" si="10"/>
        <v>0</v>
      </c>
      <c r="H46" s="52">
        <f t="shared" si="10"/>
        <v>0</v>
      </c>
      <c r="I46" s="52">
        <f t="shared" si="10"/>
        <v>0</v>
      </c>
      <c r="J46" s="52">
        <f t="shared" si="10"/>
        <v>0</v>
      </c>
      <c r="K46" s="52">
        <f t="shared" si="10"/>
        <v>0</v>
      </c>
      <c r="L46" s="52">
        <f t="shared" si="10"/>
        <v>0</v>
      </c>
      <c r="M46" s="52">
        <f t="shared" si="10"/>
        <v>0</v>
      </c>
      <c r="N46" s="53">
        <f>SUM(B46:M46)</f>
        <v>38508000</v>
      </c>
    </row>
    <row r="47" spans="1:14" x14ac:dyDescent="0.25">
      <c r="A47" s="54" t="s">
        <v>125</v>
      </c>
      <c r="B47" s="75">
        <v>0</v>
      </c>
      <c r="C47" s="56"/>
      <c r="D47" s="56"/>
      <c r="E47" s="57"/>
      <c r="F47" s="59"/>
      <c r="G47" s="58"/>
      <c r="H47" s="56"/>
      <c r="I47" s="56"/>
      <c r="J47" s="56"/>
      <c r="K47" s="59"/>
      <c r="L47" s="83"/>
      <c r="M47" s="59"/>
      <c r="N47" s="71">
        <f t="shared" ref="N47:N55" si="11">SUM(B47:M47)</f>
        <v>0</v>
      </c>
    </row>
    <row r="48" spans="1:14" x14ac:dyDescent="0.25">
      <c r="A48" s="54" t="s">
        <v>126</v>
      </c>
      <c r="B48" s="61">
        <v>0</v>
      </c>
      <c r="C48" s="62"/>
      <c r="D48" s="62"/>
      <c r="E48" s="62"/>
      <c r="F48" s="63"/>
      <c r="G48" s="63"/>
      <c r="H48" s="62"/>
      <c r="I48" s="62"/>
      <c r="J48" s="62"/>
      <c r="K48" s="62"/>
      <c r="L48" s="62"/>
      <c r="M48" s="62"/>
      <c r="N48" s="64">
        <f t="shared" si="11"/>
        <v>0</v>
      </c>
    </row>
    <row r="49" spans="1:14" x14ac:dyDescent="0.25">
      <c r="A49" s="54" t="s">
        <v>127</v>
      </c>
      <c r="B49" s="61">
        <v>0</v>
      </c>
      <c r="C49" s="62"/>
      <c r="D49" s="62"/>
      <c r="E49" s="56"/>
      <c r="F49" s="63"/>
      <c r="G49" s="63"/>
      <c r="H49" s="62"/>
      <c r="I49" s="62"/>
      <c r="J49" s="62"/>
      <c r="K49" s="62"/>
      <c r="L49" s="62"/>
      <c r="M49" s="62"/>
      <c r="N49" s="64">
        <f t="shared" si="11"/>
        <v>0</v>
      </c>
    </row>
    <row r="50" spans="1:14" x14ac:dyDescent="0.25">
      <c r="A50" s="54" t="s">
        <v>128</v>
      </c>
      <c r="B50" s="61">
        <v>0</v>
      </c>
      <c r="C50" s="62"/>
      <c r="D50" s="62"/>
      <c r="E50" s="62"/>
      <c r="F50" s="59"/>
      <c r="G50" s="63"/>
      <c r="H50" s="62"/>
      <c r="I50" s="62"/>
      <c r="J50" s="62"/>
      <c r="K50" s="62"/>
      <c r="L50" s="62"/>
      <c r="M50" s="62"/>
      <c r="N50" s="64">
        <f t="shared" si="11"/>
        <v>0</v>
      </c>
    </row>
    <row r="51" spans="1:14" x14ac:dyDescent="0.25">
      <c r="A51" s="54" t="s">
        <v>129</v>
      </c>
      <c r="B51" s="61">
        <v>0</v>
      </c>
      <c r="C51" s="62"/>
      <c r="D51" s="62"/>
      <c r="E51" s="62"/>
      <c r="F51" s="63"/>
      <c r="G51" s="74"/>
      <c r="H51" s="62"/>
      <c r="I51" s="62"/>
      <c r="J51" s="62"/>
      <c r="K51" s="62"/>
      <c r="L51" s="62"/>
      <c r="M51" s="62"/>
      <c r="N51" s="60">
        <f t="shared" si="11"/>
        <v>0</v>
      </c>
    </row>
    <row r="52" spans="1:14" x14ac:dyDescent="0.25">
      <c r="A52" s="54" t="s">
        <v>49</v>
      </c>
      <c r="B52" s="61">
        <v>0</v>
      </c>
      <c r="C52" s="84"/>
      <c r="D52" s="84"/>
      <c r="E52" s="62"/>
      <c r="F52" s="63"/>
      <c r="G52" s="63"/>
      <c r="H52" s="62"/>
      <c r="I52" s="62"/>
      <c r="J52" s="62"/>
      <c r="K52" s="62"/>
      <c r="L52" s="62"/>
      <c r="M52" s="62"/>
      <c r="N52" s="64">
        <f t="shared" si="11"/>
        <v>0</v>
      </c>
    </row>
    <row r="53" spans="1:14" x14ac:dyDescent="0.25">
      <c r="A53" s="54" t="s">
        <v>130</v>
      </c>
      <c r="B53" s="61">
        <v>38508000</v>
      </c>
      <c r="C53" s="62"/>
      <c r="D53" s="62"/>
      <c r="E53" s="62"/>
      <c r="F53" s="59"/>
      <c r="G53" s="63"/>
      <c r="H53" s="62"/>
      <c r="I53" s="62"/>
      <c r="J53" s="62"/>
      <c r="K53" s="62"/>
      <c r="L53" s="62"/>
      <c r="M53" s="62"/>
      <c r="N53" s="64">
        <f t="shared" si="11"/>
        <v>38508000</v>
      </c>
    </row>
    <row r="54" spans="1:14" x14ac:dyDescent="0.25">
      <c r="A54" s="54" t="s">
        <v>131</v>
      </c>
      <c r="B54" s="61">
        <v>0</v>
      </c>
      <c r="C54" s="62"/>
      <c r="D54" s="62"/>
      <c r="E54" s="62"/>
      <c r="F54" s="63"/>
      <c r="G54" s="74"/>
      <c r="H54" s="62"/>
      <c r="I54" s="59"/>
      <c r="J54" s="62"/>
      <c r="K54" s="62"/>
      <c r="L54" s="62"/>
      <c r="M54" s="59"/>
      <c r="N54" s="64">
        <f t="shared" si="11"/>
        <v>0</v>
      </c>
    </row>
    <row r="55" spans="1:14" ht="15.75" thickBot="1" x14ac:dyDescent="0.3">
      <c r="A55" s="54" t="s">
        <v>52</v>
      </c>
      <c r="B55" s="85">
        <v>0</v>
      </c>
      <c r="C55" s="86"/>
      <c r="D55" s="86"/>
      <c r="E55" s="59"/>
      <c r="F55" s="87"/>
      <c r="G55" s="63"/>
      <c r="H55" s="67"/>
      <c r="I55" s="67"/>
      <c r="J55" s="86"/>
      <c r="K55" s="59"/>
      <c r="L55" s="82"/>
      <c r="M55" s="88"/>
      <c r="N55" s="89">
        <f t="shared" si="11"/>
        <v>0</v>
      </c>
    </row>
    <row r="56" spans="1:14" ht="15.75" thickBot="1" x14ac:dyDescent="0.3">
      <c r="A56" s="50" t="s">
        <v>53</v>
      </c>
      <c r="B56" s="51">
        <f>SUM(B57:B60)</f>
        <v>0</v>
      </c>
      <c r="C56" s="52">
        <f>SUM(C57:C60)</f>
        <v>0</v>
      </c>
      <c r="D56" s="52">
        <f>SUM(D57:D60)</f>
        <v>0</v>
      </c>
      <c r="E56" s="52">
        <f t="shared" ref="E56:M56" si="12">SUM(E57:E60)</f>
        <v>0</v>
      </c>
      <c r="F56" s="70">
        <f t="shared" si="12"/>
        <v>0</v>
      </c>
      <c r="G56" s="70">
        <f t="shared" si="12"/>
        <v>0</v>
      </c>
      <c r="H56" s="52">
        <f t="shared" si="12"/>
        <v>0</v>
      </c>
      <c r="I56" s="77">
        <f t="shared" si="12"/>
        <v>0</v>
      </c>
      <c r="J56" s="52">
        <f t="shared" si="12"/>
        <v>0</v>
      </c>
      <c r="K56" s="52">
        <f t="shared" si="12"/>
        <v>0</v>
      </c>
      <c r="L56" s="52">
        <f t="shared" si="12"/>
        <v>0</v>
      </c>
      <c r="M56" s="52">
        <f t="shared" si="12"/>
        <v>0</v>
      </c>
      <c r="N56" s="53">
        <f>SUM(B56:M56)</f>
        <v>0</v>
      </c>
    </row>
    <row r="57" spans="1:14" x14ac:dyDescent="0.25">
      <c r="A57" s="54" t="s">
        <v>54</v>
      </c>
      <c r="B57" s="90"/>
      <c r="C57" s="56"/>
      <c r="D57" s="62"/>
      <c r="E57" s="62"/>
      <c r="F57" s="58"/>
      <c r="G57" s="58"/>
      <c r="H57" s="56"/>
      <c r="I57" s="57"/>
      <c r="J57" s="56"/>
      <c r="K57" s="57"/>
      <c r="L57" s="57"/>
      <c r="M57" s="59"/>
      <c r="N57" s="71">
        <f t="shared" ref="N57:N59" si="13">SUM(B57:M57)</f>
        <v>0</v>
      </c>
    </row>
    <row r="58" spans="1:14" x14ac:dyDescent="0.25">
      <c r="A58" s="54" t="s">
        <v>55</v>
      </c>
      <c r="B58" s="91"/>
      <c r="C58" s="62"/>
      <c r="D58" s="62"/>
      <c r="E58" s="59"/>
      <c r="F58" s="63"/>
      <c r="G58" s="74"/>
      <c r="H58" s="62"/>
      <c r="I58" s="59"/>
      <c r="J58" s="62"/>
      <c r="K58" s="59"/>
      <c r="L58" s="68"/>
      <c r="M58" s="62"/>
      <c r="N58" s="64">
        <f t="shared" si="13"/>
        <v>0</v>
      </c>
    </row>
    <row r="59" spans="1:14" x14ac:dyDescent="0.25">
      <c r="A59" s="54" t="s">
        <v>56</v>
      </c>
      <c r="B59" s="92"/>
      <c r="C59" s="93"/>
      <c r="D59" s="93"/>
      <c r="E59" s="94"/>
      <c r="F59" s="94"/>
      <c r="G59" s="94"/>
      <c r="H59" s="93"/>
      <c r="I59" s="95"/>
      <c r="J59" s="94"/>
      <c r="K59" s="94"/>
      <c r="L59" s="94"/>
      <c r="M59" s="94"/>
      <c r="N59" s="96">
        <f t="shared" si="13"/>
        <v>0</v>
      </c>
    </row>
    <row r="60" spans="1:14" ht="27" thickBot="1" x14ac:dyDescent="0.3">
      <c r="A60" s="97" t="s">
        <v>57</v>
      </c>
      <c r="B60" s="98"/>
      <c r="C60" s="99"/>
      <c r="D60" s="99"/>
      <c r="E60" s="100"/>
      <c r="F60" s="100"/>
      <c r="G60" s="100"/>
      <c r="H60" s="101"/>
      <c r="I60" s="102"/>
      <c r="J60" s="100"/>
      <c r="K60" s="100"/>
      <c r="L60" s="100"/>
      <c r="M60" s="100"/>
      <c r="N60" s="89">
        <f>SUM(B60:M60)</f>
        <v>0</v>
      </c>
    </row>
    <row r="61" spans="1:14" ht="15.75" thickBot="1" x14ac:dyDescent="0.3">
      <c r="A61" s="50" t="s">
        <v>58</v>
      </c>
      <c r="B61" s="51">
        <f>SUM(B62:B63)</f>
        <v>0</v>
      </c>
      <c r="C61" s="52">
        <f>SUM(C62:C63)</f>
        <v>0</v>
      </c>
      <c r="D61" s="52">
        <f>SUM(D62:D63)</f>
        <v>0</v>
      </c>
      <c r="E61" s="52">
        <f t="shared" ref="E61:M61" si="14">SUM(E62:E63)</f>
        <v>0</v>
      </c>
      <c r="F61" s="70">
        <f t="shared" si="14"/>
        <v>0</v>
      </c>
      <c r="G61" s="70">
        <f t="shared" si="14"/>
        <v>0</v>
      </c>
      <c r="H61" s="52">
        <f t="shared" si="14"/>
        <v>0</v>
      </c>
      <c r="I61" s="77">
        <f t="shared" si="14"/>
        <v>0</v>
      </c>
      <c r="J61" s="52">
        <f t="shared" si="14"/>
        <v>0</v>
      </c>
      <c r="K61" s="52">
        <f t="shared" si="14"/>
        <v>0</v>
      </c>
      <c r="L61" s="52">
        <f t="shared" si="14"/>
        <v>0</v>
      </c>
      <c r="M61" s="52">
        <f t="shared" si="14"/>
        <v>0</v>
      </c>
      <c r="N61" s="53">
        <f>SUM(B61:M61)</f>
        <v>0</v>
      </c>
    </row>
    <row r="62" spans="1:14" x14ac:dyDescent="0.25">
      <c r="A62" s="54" t="s">
        <v>59</v>
      </c>
      <c r="B62" s="103"/>
      <c r="C62" s="104"/>
      <c r="D62" s="104"/>
      <c r="E62" s="105"/>
      <c r="F62" s="105"/>
      <c r="G62" s="105"/>
      <c r="H62" s="104"/>
      <c r="I62" s="106"/>
      <c r="J62" s="105"/>
      <c r="K62" s="105"/>
      <c r="L62" s="105"/>
      <c r="M62" s="105"/>
      <c r="N62" s="107">
        <f t="shared" ref="N62:N63" si="15">SUM(B62:M62)</f>
        <v>0</v>
      </c>
    </row>
    <row r="63" spans="1:14" ht="15.75" thickBot="1" x14ac:dyDescent="0.3">
      <c r="A63" s="54" t="s">
        <v>60</v>
      </c>
      <c r="B63" s="108"/>
      <c r="C63" s="109"/>
      <c r="D63" s="109"/>
      <c r="E63" s="110"/>
      <c r="F63" s="110"/>
      <c r="G63" s="111"/>
      <c r="H63" s="112"/>
      <c r="I63" s="113"/>
      <c r="J63" s="110"/>
      <c r="K63" s="110"/>
      <c r="L63" s="110"/>
      <c r="M63" s="110"/>
      <c r="N63" s="89">
        <f t="shared" si="15"/>
        <v>0</v>
      </c>
    </row>
    <row r="64" spans="1:14" ht="15.75" thickBot="1" x14ac:dyDescent="0.3">
      <c r="A64" s="50" t="s">
        <v>61</v>
      </c>
      <c r="B64" s="51">
        <f>SUM(B65:B67)</f>
        <v>0</v>
      </c>
      <c r="C64" s="52">
        <f>SUM(C65:C67)</f>
        <v>0</v>
      </c>
      <c r="D64" s="52">
        <f>SUM(D65:D67)</f>
        <v>0</v>
      </c>
      <c r="E64" s="52">
        <f t="shared" ref="E64:M64" si="16">SUM(E65:E67)</f>
        <v>0</v>
      </c>
      <c r="F64" s="52">
        <f t="shared" si="16"/>
        <v>0</v>
      </c>
      <c r="G64" s="70">
        <f t="shared" si="16"/>
        <v>0</v>
      </c>
      <c r="H64" s="52">
        <f t="shared" si="16"/>
        <v>0</v>
      </c>
      <c r="I64" s="77">
        <f t="shared" si="16"/>
        <v>0</v>
      </c>
      <c r="J64" s="52">
        <f t="shared" si="16"/>
        <v>0</v>
      </c>
      <c r="K64" s="52">
        <f t="shared" si="16"/>
        <v>0</v>
      </c>
      <c r="L64" s="52">
        <f t="shared" si="16"/>
        <v>0</v>
      </c>
      <c r="M64" s="52">
        <f t="shared" si="16"/>
        <v>0</v>
      </c>
      <c r="N64" s="53">
        <f>SUM(B64:M64)</f>
        <v>0</v>
      </c>
    </row>
    <row r="65" spans="1:16" x14ac:dyDescent="0.25">
      <c r="A65" s="54" t="s">
        <v>62</v>
      </c>
      <c r="B65" s="103"/>
      <c r="C65" s="104"/>
      <c r="D65" s="104"/>
      <c r="E65" s="105"/>
      <c r="F65" s="105"/>
      <c r="G65" s="105"/>
      <c r="H65" s="104"/>
      <c r="I65" s="106"/>
      <c r="J65" s="105"/>
      <c r="K65" s="105"/>
      <c r="L65" s="105"/>
      <c r="M65" s="105"/>
      <c r="N65" s="107">
        <f>SUM(B65:M65)</f>
        <v>0</v>
      </c>
      <c r="P65" s="43"/>
    </row>
    <row r="66" spans="1:16" x14ac:dyDescent="0.25">
      <c r="A66" s="54" t="s">
        <v>63</v>
      </c>
      <c r="B66" s="92"/>
      <c r="C66" s="93"/>
      <c r="D66" s="93"/>
      <c r="E66" s="94"/>
      <c r="F66" s="94"/>
      <c r="G66" s="94"/>
      <c r="H66" s="93"/>
      <c r="I66" s="95"/>
      <c r="J66" s="94"/>
      <c r="K66" s="94"/>
      <c r="L66" s="94"/>
      <c r="M66" s="94"/>
      <c r="N66" s="96">
        <f t="shared" ref="N66:N68" si="17">SUM(B66:M66)</f>
        <v>0</v>
      </c>
    </row>
    <row r="67" spans="1:16" x14ac:dyDescent="0.25">
      <c r="A67" s="54" t="s">
        <v>64</v>
      </c>
      <c r="B67" s="92"/>
      <c r="C67" s="93"/>
      <c r="D67" s="93"/>
      <c r="E67" s="94"/>
      <c r="F67" s="94"/>
      <c r="G67" s="94"/>
      <c r="H67" s="93"/>
      <c r="I67" s="95"/>
      <c r="J67" s="94"/>
      <c r="K67" s="94"/>
      <c r="L67" s="94"/>
      <c r="M67" s="94"/>
      <c r="N67" s="96">
        <f t="shared" si="17"/>
        <v>0</v>
      </c>
    </row>
    <row r="68" spans="1:16" ht="15.75" thickBot="1" x14ac:dyDescent="0.3">
      <c r="A68" s="114" t="s">
        <v>65</v>
      </c>
      <c r="B68" s="115"/>
      <c r="C68" s="116"/>
      <c r="D68" s="116"/>
      <c r="E68" s="117"/>
      <c r="F68" s="117"/>
      <c r="G68" s="117"/>
      <c r="H68" s="118"/>
      <c r="I68" s="119"/>
      <c r="J68" s="117"/>
      <c r="K68" s="117"/>
      <c r="L68" s="117"/>
      <c r="M68" s="117"/>
      <c r="N68" s="89">
        <f t="shared" si="17"/>
        <v>0</v>
      </c>
    </row>
    <row r="69" spans="1:16" ht="15.75" thickBot="1" x14ac:dyDescent="0.3">
      <c r="A69" s="50" t="s">
        <v>66</v>
      </c>
      <c r="B69" s="51">
        <f>SUM(B70:B71)</f>
        <v>250000000</v>
      </c>
      <c r="C69" s="52">
        <f>SUM(C70:C71)</f>
        <v>0</v>
      </c>
      <c r="D69" s="52">
        <f>SUM(D70:D71)</f>
        <v>0</v>
      </c>
      <c r="E69" s="52">
        <f t="shared" ref="E69:M69" si="18">SUM(E70:E71)</f>
        <v>0</v>
      </c>
      <c r="F69" s="52">
        <f t="shared" si="18"/>
        <v>0</v>
      </c>
      <c r="G69" s="70">
        <f t="shared" si="18"/>
        <v>0</v>
      </c>
      <c r="H69" s="52">
        <f t="shared" si="18"/>
        <v>0</v>
      </c>
      <c r="I69" s="77">
        <f t="shared" si="18"/>
        <v>0</v>
      </c>
      <c r="J69" s="52">
        <f t="shared" si="18"/>
        <v>0</v>
      </c>
      <c r="K69" s="52">
        <f t="shared" si="18"/>
        <v>0</v>
      </c>
      <c r="L69" s="52">
        <f t="shared" si="18"/>
        <v>0</v>
      </c>
      <c r="M69" s="52">
        <f t="shared" si="18"/>
        <v>0</v>
      </c>
      <c r="N69" s="53">
        <f>SUM(B69:M69)</f>
        <v>250000000</v>
      </c>
    </row>
    <row r="70" spans="1:16" x14ac:dyDescent="0.25">
      <c r="A70" s="54" t="s">
        <v>67</v>
      </c>
      <c r="B70" s="103"/>
      <c r="C70" s="62"/>
      <c r="D70" s="62"/>
      <c r="E70" s="62"/>
      <c r="F70" s="62"/>
      <c r="G70" s="62"/>
      <c r="H70" s="62"/>
      <c r="I70" s="62"/>
      <c r="J70" s="105"/>
      <c r="K70" s="105"/>
      <c r="L70" s="105"/>
      <c r="M70" s="105"/>
      <c r="N70" s="107">
        <f t="shared" ref="N70" si="19">SUM(B70:M70)</f>
        <v>0</v>
      </c>
    </row>
    <row r="71" spans="1:16" ht="15.75" thickBot="1" x14ac:dyDescent="0.3">
      <c r="A71" s="54" t="s">
        <v>68</v>
      </c>
      <c r="B71" s="120">
        <v>250000000</v>
      </c>
      <c r="C71" s="66"/>
      <c r="D71" s="66"/>
      <c r="E71" s="121"/>
      <c r="F71" s="59"/>
      <c r="G71" s="122"/>
      <c r="H71" s="67"/>
      <c r="I71" s="59"/>
      <c r="J71" s="66"/>
      <c r="K71" s="59"/>
      <c r="L71" s="68"/>
      <c r="M71" s="59"/>
      <c r="N71" s="60">
        <f>SUM(B71:M71)</f>
        <v>250000000</v>
      </c>
    </row>
    <row r="72" spans="1:16" ht="15.75" thickBot="1" x14ac:dyDescent="0.3">
      <c r="A72" s="50" t="s">
        <v>70</v>
      </c>
      <c r="B72" s="51">
        <f>SUM(B73:B74)</f>
        <v>0</v>
      </c>
      <c r="C72" s="52">
        <f>SUM(C73:C74)</f>
        <v>0</v>
      </c>
      <c r="D72" s="52">
        <f>SUM(D73:D74)</f>
        <v>0</v>
      </c>
      <c r="E72" s="52">
        <f t="shared" ref="E72:M72" si="20">SUM(E73:E74)</f>
        <v>0</v>
      </c>
      <c r="F72" s="52">
        <f t="shared" si="20"/>
        <v>0</v>
      </c>
      <c r="G72" s="70">
        <f t="shared" si="20"/>
        <v>0</v>
      </c>
      <c r="H72" s="52">
        <f t="shared" si="20"/>
        <v>0</v>
      </c>
      <c r="I72" s="77">
        <f t="shared" si="20"/>
        <v>0</v>
      </c>
      <c r="J72" s="52">
        <f t="shared" si="20"/>
        <v>0</v>
      </c>
      <c r="K72" s="52">
        <f t="shared" si="20"/>
        <v>0</v>
      </c>
      <c r="L72" s="52">
        <f t="shared" si="20"/>
        <v>0</v>
      </c>
      <c r="M72" s="52">
        <f t="shared" si="20"/>
        <v>0</v>
      </c>
      <c r="N72" s="53">
        <f>+B72+C72+D72+E72+F72+G72+H72+I72</f>
        <v>0</v>
      </c>
    </row>
    <row r="73" spans="1:16" x14ac:dyDescent="0.25">
      <c r="A73" s="54" t="s">
        <v>71</v>
      </c>
      <c r="B73" s="103"/>
      <c r="C73" s="104"/>
      <c r="D73" s="104"/>
      <c r="E73" s="105"/>
      <c r="F73" s="105"/>
      <c r="G73" s="105"/>
      <c r="H73" s="104"/>
      <c r="I73" s="106"/>
      <c r="J73" s="105"/>
      <c r="K73" s="105"/>
      <c r="L73" s="105"/>
      <c r="M73" s="105"/>
      <c r="N73" s="107">
        <f t="shared" ref="N73:N74" si="21">SUM(B73:M73)</f>
        <v>0</v>
      </c>
    </row>
    <row r="74" spans="1:16" ht="15.75" thickBot="1" x14ac:dyDescent="0.3">
      <c r="A74" s="54" t="s">
        <v>72</v>
      </c>
      <c r="B74" s="108"/>
      <c r="C74" s="109"/>
      <c r="D74" s="109"/>
      <c r="E74" s="110"/>
      <c r="F74" s="110"/>
      <c r="G74" s="110"/>
      <c r="H74" s="112"/>
      <c r="I74" s="113"/>
      <c r="J74" s="110"/>
      <c r="K74" s="110"/>
      <c r="L74" s="110"/>
      <c r="M74" s="110"/>
      <c r="N74" s="89">
        <f t="shared" si="21"/>
        <v>0</v>
      </c>
    </row>
    <row r="75" spans="1:16" ht="15.75" thickBot="1" x14ac:dyDescent="0.3">
      <c r="A75" s="50" t="s">
        <v>73</v>
      </c>
      <c r="B75" s="51">
        <f>SUM(B76)</f>
        <v>0</v>
      </c>
      <c r="C75" s="51">
        <f t="shared" ref="C75:M75" si="22">SUM(C76)</f>
        <v>0</v>
      </c>
      <c r="D75" s="51">
        <f t="shared" si="22"/>
        <v>0</v>
      </c>
      <c r="E75" s="51">
        <f t="shared" si="22"/>
        <v>0</v>
      </c>
      <c r="F75" s="51">
        <f t="shared" si="22"/>
        <v>0</v>
      </c>
      <c r="G75" s="123">
        <f t="shared" si="22"/>
        <v>0</v>
      </c>
      <c r="H75" s="52">
        <f t="shared" si="22"/>
        <v>0</v>
      </c>
      <c r="I75" s="77">
        <f t="shared" si="22"/>
        <v>0</v>
      </c>
      <c r="J75" s="51">
        <f t="shared" si="22"/>
        <v>0</v>
      </c>
      <c r="K75" s="51">
        <f t="shared" si="22"/>
        <v>0</v>
      </c>
      <c r="L75" s="51">
        <f t="shared" si="22"/>
        <v>0</v>
      </c>
      <c r="M75" s="51">
        <f t="shared" si="22"/>
        <v>0</v>
      </c>
      <c r="N75" s="53">
        <f>+B75+C75+D75+E75+F75+G75+H75+I75</f>
        <v>0</v>
      </c>
    </row>
    <row r="76" spans="1:16" ht="15.75" thickBot="1" x14ac:dyDescent="0.3">
      <c r="A76" s="54" t="s">
        <v>74</v>
      </c>
      <c r="B76" s="124"/>
      <c r="C76" s="125"/>
      <c r="D76" s="125"/>
      <c r="E76" s="126"/>
      <c r="F76" s="126"/>
      <c r="G76" s="126"/>
      <c r="H76" s="127"/>
      <c r="I76" s="128"/>
      <c r="J76" s="126"/>
      <c r="K76" s="126"/>
      <c r="L76" s="126"/>
      <c r="M76" s="126"/>
      <c r="N76" s="129">
        <f>SUM(B76:M76)</f>
        <v>0</v>
      </c>
    </row>
    <row r="77" spans="1:16" ht="15.75" thickBot="1" x14ac:dyDescent="0.3">
      <c r="A77" s="130" t="s">
        <v>75</v>
      </c>
      <c r="B77" s="131">
        <f>+B10+B14+B24+B33+B41+B46+B56+B61+B69</f>
        <v>1170686822.9300001</v>
      </c>
      <c r="C77" s="132">
        <f>+C10+C14+C24+C33+C41+C46+C56+C61+C69</f>
        <v>0</v>
      </c>
      <c r="D77" s="132">
        <f>+D10+D14+D24+D33+D41+D46+D56+D61+D69</f>
        <v>0</v>
      </c>
      <c r="E77" s="132">
        <f t="shared" ref="E77:M77" si="23">+E10+E14+E24+E33+E41+E46+E56+E61+E69</f>
        <v>0</v>
      </c>
      <c r="F77" s="132">
        <f>+F10+F14+F24+F33+F41+F46+F56+F61+F69</f>
        <v>0</v>
      </c>
      <c r="G77" s="131">
        <f t="shared" si="23"/>
        <v>0</v>
      </c>
      <c r="H77" s="132">
        <f t="shared" si="23"/>
        <v>0</v>
      </c>
      <c r="I77" s="132">
        <f t="shared" si="23"/>
        <v>0</v>
      </c>
      <c r="J77" s="132">
        <f t="shared" si="23"/>
        <v>0</v>
      </c>
      <c r="K77" s="132">
        <f t="shared" si="23"/>
        <v>0</v>
      </c>
      <c r="L77" s="132">
        <f t="shared" si="23"/>
        <v>0</v>
      </c>
      <c r="M77" s="132">
        <f t="shared" si="23"/>
        <v>0</v>
      </c>
      <c r="N77" s="133">
        <f>SUM(B77:M77)</f>
        <v>1170686822.9300001</v>
      </c>
    </row>
    <row r="78" spans="1:16" x14ac:dyDescent="0.25">
      <c r="A78" s="13" t="s">
        <v>132</v>
      </c>
    </row>
    <row r="79" spans="1:16" x14ac:dyDescent="0.25">
      <c r="A79" s="13"/>
    </row>
    <row r="80" spans="1:16" ht="75" x14ac:dyDescent="0.25">
      <c r="A80" s="16" t="s">
        <v>99</v>
      </c>
    </row>
  </sheetData>
  <mergeCells count="5">
    <mergeCell ref="A2:N2"/>
    <mergeCell ref="A3:N3"/>
    <mergeCell ref="A4:N4"/>
    <mergeCell ref="A5:N5"/>
    <mergeCell ref="A6:N6"/>
  </mergeCells>
  <pageMargins left="0.7" right="0.7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Presup. aprobado Enero</vt:lpstr>
      <vt:lpstr>P2Presup.aprobado Ejec. Enero</vt:lpstr>
      <vt:lpstr>P3 Ejecucion 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Mabel Valdez</cp:lastModifiedBy>
  <cp:lastPrinted>2023-02-09T18:14:42Z</cp:lastPrinted>
  <dcterms:created xsi:type="dcterms:W3CDTF">2023-02-09T16:04:01Z</dcterms:created>
  <dcterms:modified xsi:type="dcterms:W3CDTF">2023-02-09T19:38:24Z</dcterms:modified>
</cp:coreProperties>
</file>