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60" windowHeight="7455"/>
  </bookViews>
  <sheets>
    <sheet name="FEBRERO 2018" sheetId="2" r:id="rId1"/>
  </sheets>
  <definedNames>
    <definedName name="_xlnm.Print_Area" localSheetId="0">'FEBRERO 2018'!$A$1:$H$193</definedName>
    <definedName name="_xlnm.Print_Titles" localSheetId="0">'FEBRERO 2018'!$1:$9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8" i="2" l="1"/>
  <c r="G197" i="2"/>
  <c r="G196" i="2"/>
  <c r="G195" i="2"/>
  <c r="G192" i="2" s="1"/>
  <c r="G194" i="2"/>
  <c r="G191" i="2"/>
  <c r="G189" i="2"/>
  <c r="G188" i="2"/>
  <c r="G187" i="2" s="1"/>
  <c r="G186" i="2"/>
  <c r="G185" i="2"/>
  <c r="G184" i="2"/>
  <c r="G182" i="2"/>
  <c r="G181" i="2"/>
  <c r="G180" i="2" s="1"/>
  <c r="G178" i="2"/>
  <c r="G177" i="2"/>
  <c r="G176" i="2"/>
  <c r="G175" i="2"/>
  <c r="G174" i="2" s="1"/>
  <c r="G173" i="2"/>
  <c r="G172" i="2"/>
  <c r="G171" i="2"/>
  <c r="G170" i="2"/>
  <c r="G169" i="2"/>
  <c r="G168" i="2"/>
  <c r="G167" i="2"/>
  <c r="G166" i="2"/>
  <c r="H166" i="2" s="1"/>
  <c r="G165" i="2"/>
  <c r="G164" i="2"/>
  <c r="G163" i="2"/>
  <c r="G162" i="2"/>
  <c r="H162" i="2" s="1"/>
  <c r="G161" i="2"/>
  <c r="G160" i="2"/>
  <c r="G159" i="2"/>
  <c r="G158" i="2"/>
  <c r="G157" i="2"/>
  <c r="G156" i="2"/>
  <c r="G155" i="2"/>
  <c r="G154" i="2"/>
  <c r="G153" i="2"/>
  <c r="G152" i="2"/>
  <c r="G151" i="2"/>
  <c r="G150" i="2"/>
  <c r="H150" i="2" s="1"/>
  <c r="G149" i="2"/>
  <c r="G148" i="2"/>
  <c r="G147" i="2"/>
  <c r="G146" i="2"/>
  <c r="H146" i="2" s="1"/>
  <c r="G145" i="2"/>
  <c r="G144" i="2"/>
  <c r="G143" i="2"/>
  <c r="G141" i="2"/>
  <c r="G140" i="2"/>
  <c r="G139" i="2"/>
  <c r="G136" i="2"/>
  <c r="G135" i="2"/>
  <c r="G134" i="2"/>
  <c r="G133" i="2"/>
  <c r="G132" i="2"/>
  <c r="G131" i="2"/>
  <c r="G130" i="2"/>
  <c r="G129" i="2"/>
  <c r="G128" i="2"/>
  <c r="G127" i="2"/>
  <c r="G126" i="2"/>
  <c r="G125" i="2"/>
  <c r="G124" i="2"/>
  <c r="G123" i="2"/>
  <c r="G121" i="2"/>
  <c r="G120" i="2"/>
  <c r="G119" i="2"/>
  <c r="G118" i="2"/>
  <c r="H118" i="2" s="1"/>
  <c r="G117" i="2"/>
  <c r="G116" i="2"/>
  <c r="G115" i="2"/>
  <c r="G114" i="2"/>
  <c r="H114" i="2" s="1"/>
  <c r="G113" i="2"/>
  <c r="G112" i="2"/>
  <c r="G111" i="2"/>
  <c r="G110" i="2"/>
  <c r="G109" i="2"/>
  <c r="G108" i="2"/>
  <c r="G107" i="2"/>
  <c r="G106" i="2"/>
  <c r="G105" i="2"/>
  <c r="G104" i="2"/>
  <c r="G103" i="2"/>
  <c r="G102" i="2"/>
  <c r="H102" i="2" s="1"/>
  <c r="G101" i="2"/>
  <c r="G100" i="2"/>
  <c r="G99" i="2"/>
  <c r="G98" i="2"/>
  <c r="H98" i="2" s="1"/>
  <c r="G97" i="2"/>
  <c r="G96" i="2"/>
  <c r="G95" i="2"/>
  <c r="G94" i="2"/>
  <c r="G93" i="2"/>
  <c r="G92" i="2"/>
  <c r="G91" i="2"/>
  <c r="G90" i="2"/>
  <c r="G89" i="2"/>
  <c r="G88" i="2"/>
  <c r="G87" i="2"/>
  <c r="G86" i="2"/>
  <c r="H86" i="2" s="1"/>
  <c r="G85" i="2"/>
  <c r="G84" i="2"/>
  <c r="G83" i="2"/>
  <c r="G82" i="2"/>
  <c r="H82" i="2" s="1"/>
  <c r="G81" i="2"/>
  <c r="G80" i="2"/>
  <c r="G79" i="2"/>
  <c r="G78" i="2"/>
  <c r="G77" i="2"/>
  <c r="G76" i="2"/>
  <c r="G75" i="2"/>
  <c r="G74" i="2"/>
  <c r="G73" i="2"/>
  <c r="G72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F174" i="2"/>
  <c r="D177" i="2"/>
  <c r="F192" i="2"/>
  <c r="F190" i="2"/>
  <c r="F187" i="2"/>
  <c r="F179" i="2" s="1"/>
  <c r="F183" i="2"/>
  <c r="F180" i="2"/>
  <c r="F142" i="2"/>
  <c r="F138" i="2"/>
  <c r="F122" i="2"/>
  <c r="F71" i="2"/>
  <c r="F27" i="2"/>
  <c r="F12" i="2"/>
  <c r="D198" i="2"/>
  <c r="D197" i="2"/>
  <c r="H197" i="2" s="1"/>
  <c r="D196" i="2"/>
  <c r="D195" i="2"/>
  <c r="D194" i="2"/>
  <c r="H193" i="2"/>
  <c r="G193" i="2"/>
  <c r="D193" i="2"/>
  <c r="E192" i="2"/>
  <c r="C192" i="2"/>
  <c r="B192" i="2"/>
  <c r="D191" i="2"/>
  <c r="H191" i="2" s="1"/>
  <c r="H190" i="2" s="1"/>
  <c r="G190" i="2"/>
  <c r="E190" i="2"/>
  <c r="D190" i="2"/>
  <c r="C190" i="2"/>
  <c r="B190" i="2"/>
  <c r="D189" i="2"/>
  <c r="H189" i="2" s="1"/>
  <c r="D188" i="2"/>
  <c r="E187" i="2"/>
  <c r="C187" i="2"/>
  <c r="B187" i="2"/>
  <c r="D186" i="2"/>
  <c r="D185" i="2"/>
  <c r="H185" i="2" s="1"/>
  <c r="D184" i="2"/>
  <c r="E183" i="2"/>
  <c r="C183" i="2"/>
  <c r="B183" i="2"/>
  <c r="D182" i="2"/>
  <c r="H182" i="2" s="1"/>
  <c r="D181" i="2"/>
  <c r="H181" i="2" s="1"/>
  <c r="H180" i="2" s="1"/>
  <c r="E180" i="2"/>
  <c r="E179" i="2" s="1"/>
  <c r="C180" i="2"/>
  <c r="B180" i="2"/>
  <c r="H178" i="2"/>
  <c r="D178" i="2"/>
  <c r="D176" i="2"/>
  <c r="D175" i="2"/>
  <c r="E174" i="2"/>
  <c r="C174" i="2"/>
  <c r="B174" i="2"/>
  <c r="D173" i="2"/>
  <c r="D172" i="2"/>
  <c r="H172" i="2" s="1"/>
  <c r="D171" i="2"/>
  <c r="H171" i="2" s="1"/>
  <c r="D170" i="2"/>
  <c r="D169" i="2"/>
  <c r="D168" i="2"/>
  <c r="H168" i="2" s="1"/>
  <c r="D167" i="2"/>
  <c r="D166" i="2"/>
  <c r="D165" i="2"/>
  <c r="H165" i="2" s="1"/>
  <c r="D164" i="2"/>
  <c r="D163" i="2"/>
  <c r="D162" i="2"/>
  <c r="D161" i="2"/>
  <c r="H161" i="2" s="1"/>
  <c r="D160" i="2"/>
  <c r="D159" i="2"/>
  <c r="H159" i="2" s="1"/>
  <c r="D158" i="2"/>
  <c r="D157" i="2"/>
  <c r="D156" i="2"/>
  <c r="H156" i="2" s="1"/>
  <c r="D155" i="2"/>
  <c r="H155" i="2" s="1"/>
  <c r="D154" i="2"/>
  <c r="D153" i="2"/>
  <c r="H153" i="2" s="1"/>
  <c r="D152" i="2"/>
  <c r="H152" i="2" s="1"/>
  <c r="D151" i="2"/>
  <c r="H151" i="2" s="1"/>
  <c r="D150" i="2"/>
  <c r="D149" i="2"/>
  <c r="H149" i="2" s="1"/>
  <c r="D148" i="2"/>
  <c r="D147" i="2"/>
  <c r="H147" i="2" s="1"/>
  <c r="D146" i="2"/>
  <c r="D145" i="2"/>
  <c r="H145" i="2" s="1"/>
  <c r="D144" i="2"/>
  <c r="H144" i="2" s="1"/>
  <c r="H143" i="2"/>
  <c r="D143" i="2"/>
  <c r="E142" i="2"/>
  <c r="C142" i="2"/>
  <c r="B142" i="2"/>
  <c r="D141" i="2"/>
  <c r="D140" i="2"/>
  <c r="D139" i="2"/>
  <c r="E138" i="2"/>
  <c r="E137" i="2" s="1"/>
  <c r="C138" i="2"/>
  <c r="B138" i="2"/>
  <c r="D136" i="2"/>
  <c r="H136" i="2" s="1"/>
  <c r="D135" i="2"/>
  <c r="H135" i="2" s="1"/>
  <c r="D134" i="2"/>
  <c r="H134" i="2" s="1"/>
  <c r="D133" i="2"/>
  <c r="D132" i="2"/>
  <c r="D131" i="2"/>
  <c r="D130" i="2"/>
  <c r="H130" i="2" s="1"/>
  <c r="D129" i="2"/>
  <c r="D128" i="2"/>
  <c r="D127" i="2"/>
  <c r="D126" i="2"/>
  <c r="H126" i="2" s="1"/>
  <c r="D125" i="2"/>
  <c r="D124" i="2"/>
  <c r="D123" i="2"/>
  <c r="E122" i="2"/>
  <c r="C122" i="2"/>
  <c r="B122" i="2"/>
  <c r="D121" i="2"/>
  <c r="H121" i="2" s="1"/>
  <c r="D120" i="2"/>
  <c r="H120" i="2" s="1"/>
  <c r="D119" i="2"/>
  <c r="H119" i="2" s="1"/>
  <c r="D118" i="2"/>
  <c r="D117" i="2"/>
  <c r="H117" i="2" s="1"/>
  <c r="D116" i="2"/>
  <c r="D115" i="2"/>
  <c r="H115" i="2" s="1"/>
  <c r="D114" i="2"/>
  <c r="D113" i="2"/>
  <c r="H113" i="2" s="1"/>
  <c r="D112" i="2"/>
  <c r="H112" i="2" s="1"/>
  <c r="H111" i="2"/>
  <c r="D111" i="2"/>
  <c r="D110" i="2"/>
  <c r="D109" i="2"/>
  <c r="D108" i="2"/>
  <c r="H108" i="2" s="1"/>
  <c r="D107" i="2"/>
  <c r="H107" i="2" s="1"/>
  <c r="D106" i="2"/>
  <c r="D105" i="2"/>
  <c r="H105" i="2" s="1"/>
  <c r="D104" i="2"/>
  <c r="H104" i="2" s="1"/>
  <c r="D103" i="2"/>
  <c r="D102" i="2"/>
  <c r="D101" i="2"/>
  <c r="H101" i="2" s="1"/>
  <c r="D100" i="2"/>
  <c r="D99" i="2"/>
  <c r="D98" i="2"/>
  <c r="D97" i="2"/>
  <c r="H97" i="2" s="1"/>
  <c r="D96" i="2"/>
  <c r="D95" i="2"/>
  <c r="H95" i="2" s="1"/>
  <c r="D94" i="2"/>
  <c r="D93" i="2"/>
  <c r="D92" i="2"/>
  <c r="H92" i="2" s="1"/>
  <c r="D91" i="2"/>
  <c r="H91" i="2" s="1"/>
  <c r="D90" i="2"/>
  <c r="D89" i="2"/>
  <c r="H89" i="2" s="1"/>
  <c r="D88" i="2"/>
  <c r="H88" i="2" s="1"/>
  <c r="D87" i="2"/>
  <c r="H87" i="2" s="1"/>
  <c r="D86" i="2"/>
  <c r="D85" i="2"/>
  <c r="H85" i="2" s="1"/>
  <c r="D84" i="2"/>
  <c r="D83" i="2"/>
  <c r="H83" i="2" s="1"/>
  <c r="D82" i="2"/>
  <c r="D81" i="2"/>
  <c r="H81" i="2" s="1"/>
  <c r="D80" i="2"/>
  <c r="H80" i="2" s="1"/>
  <c r="H79" i="2"/>
  <c r="D79" i="2"/>
  <c r="D78" i="2"/>
  <c r="D77" i="2"/>
  <c r="D76" i="2"/>
  <c r="H76" i="2" s="1"/>
  <c r="D75" i="2"/>
  <c r="H75" i="2" s="1"/>
  <c r="D74" i="2"/>
  <c r="D73" i="2"/>
  <c r="D72" i="2"/>
  <c r="H72" i="2" s="1"/>
  <c r="E71" i="2"/>
  <c r="C71" i="2"/>
  <c r="B71" i="2"/>
  <c r="D70" i="2"/>
  <c r="D69" i="2"/>
  <c r="D68" i="2"/>
  <c r="H68" i="2" s="1"/>
  <c r="D67" i="2"/>
  <c r="D66" i="2"/>
  <c r="D65" i="2"/>
  <c r="D64" i="2"/>
  <c r="H64" i="2" s="1"/>
  <c r="D63" i="2"/>
  <c r="D62" i="2"/>
  <c r="D61" i="2"/>
  <c r="D60" i="2"/>
  <c r="H60" i="2" s="1"/>
  <c r="D59" i="2"/>
  <c r="D58" i="2"/>
  <c r="D57" i="2"/>
  <c r="H56" i="2"/>
  <c r="D56" i="2"/>
  <c r="D55" i="2"/>
  <c r="D54" i="2"/>
  <c r="D53" i="2"/>
  <c r="H53" i="2" s="1"/>
  <c r="D52" i="2"/>
  <c r="H52" i="2" s="1"/>
  <c r="D51" i="2"/>
  <c r="D50" i="2"/>
  <c r="H50" i="2" s="1"/>
  <c r="D49" i="2"/>
  <c r="D48" i="2"/>
  <c r="H48" i="2" s="1"/>
  <c r="D47" i="2"/>
  <c r="D46" i="2"/>
  <c r="H46" i="2" s="1"/>
  <c r="D45" i="2"/>
  <c r="D44" i="2"/>
  <c r="H44" i="2" s="1"/>
  <c r="D43" i="2"/>
  <c r="D42" i="2"/>
  <c r="H42" i="2" s="1"/>
  <c r="D41" i="2"/>
  <c r="D40" i="2"/>
  <c r="H40" i="2" s="1"/>
  <c r="D39" i="2"/>
  <c r="D38" i="2"/>
  <c r="D37" i="2"/>
  <c r="D36" i="2"/>
  <c r="H36" i="2" s="1"/>
  <c r="D35" i="2"/>
  <c r="D34" i="2"/>
  <c r="D33" i="2"/>
  <c r="H32" i="2"/>
  <c r="D32" i="2"/>
  <c r="D31" i="2"/>
  <c r="D30" i="2"/>
  <c r="D29" i="2"/>
  <c r="D28" i="2"/>
  <c r="H28" i="2" s="1"/>
  <c r="E27" i="2"/>
  <c r="C27" i="2"/>
  <c r="B27" i="2"/>
  <c r="D26" i="2"/>
  <c r="H26" i="2" s="1"/>
  <c r="D25" i="2"/>
  <c r="D24" i="2"/>
  <c r="H24" i="2" s="1"/>
  <c r="D23" i="2"/>
  <c r="D22" i="2"/>
  <c r="D21" i="2"/>
  <c r="H21" i="2" s="1"/>
  <c r="H20" i="2"/>
  <c r="D20" i="2"/>
  <c r="D19" i="2"/>
  <c r="H19" i="2" s="1"/>
  <c r="D18" i="2"/>
  <c r="H18" i="2" s="1"/>
  <c r="H17" i="2"/>
  <c r="D17" i="2"/>
  <c r="D16" i="2"/>
  <c r="D15" i="2"/>
  <c r="D14" i="2"/>
  <c r="D13" i="2"/>
  <c r="H13" i="2" s="1"/>
  <c r="E12" i="2"/>
  <c r="C12" i="2"/>
  <c r="C11" i="2" s="1"/>
  <c r="B12" i="2"/>
  <c r="H65" i="2" l="1"/>
  <c r="H25" i="2"/>
  <c r="H34" i="2"/>
  <c r="H66" i="2"/>
  <c r="H99" i="2"/>
  <c r="H103" i="2"/>
  <c r="H127" i="2"/>
  <c r="H163" i="2"/>
  <c r="H167" i="2"/>
  <c r="B179" i="2"/>
  <c r="H186" i="2"/>
  <c r="H188" i="2"/>
  <c r="H195" i="2"/>
  <c r="H198" i="2"/>
  <c r="H192" i="2" s="1"/>
  <c r="H43" i="2"/>
  <c r="H47" i="2"/>
  <c r="H59" i="2"/>
  <c r="H63" i="2"/>
  <c r="H125" i="2"/>
  <c r="H184" i="2"/>
  <c r="H196" i="2"/>
  <c r="H33" i="2"/>
  <c r="H175" i="2"/>
  <c r="H194" i="2"/>
  <c r="E11" i="2"/>
  <c r="H37" i="2"/>
  <c r="H58" i="2"/>
  <c r="H62" i="2"/>
  <c r="H69" i="2"/>
  <c r="H41" i="2"/>
  <c r="H49" i="2"/>
  <c r="H128" i="2"/>
  <c r="H131" i="2"/>
  <c r="C137" i="2"/>
  <c r="C10" i="2" s="1"/>
  <c r="H141" i="2"/>
  <c r="C179" i="2"/>
  <c r="F137" i="2"/>
  <c r="G12" i="2"/>
  <c r="H140" i="2"/>
  <c r="H177" i="2"/>
  <c r="H187" i="2"/>
  <c r="G183" i="2"/>
  <c r="H31" i="2"/>
  <c r="H35" i="2"/>
  <c r="H67" i="2"/>
  <c r="H74" i="2"/>
  <c r="H90" i="2"/>
  <c r="H16" i="2"/>
  <c r="H39" i="2"/>
  <c r="H55" i="2"/>
  <c r="H57" i="2"/>
  <c r="H78" i="2"/>
  <c r="H94" i="2"/>
  <c r="H96" i="2"/>
  <c r="H110" i="2"/>
  <c r="G122" i="2"/>
  <c r="H133" i="2"/>
  <c r="H158" i="2"/>
  <c r="H160" i="2"/>
  <c r="H169" i="2"/>
  <c r="H51" i="2"/>
  <c r="H106" i="2"/>
  <c r="H129" i="2"/>
  <c r="H154" i="2"/>
  <c r="H170" i="2"/>
  <c r="H22" i="2"/>
  <c r="H38" i="2"/>
  <c r="H45" i="2"/>
  <c r="H54" i="2"/>
  <c r="H61" i="2"/>
  <c r="H70" i="2"/>
  <c r="G71" i="2"/>
  <c r="H77" i="2"/>
  <c r="H84" i="2"/>
  <c r="H93" i="2"/>
  <c r="H100" i="2"/>
  <c r="H109" i="2"/>
  <c r="H116" i="2"/>
  <c r="H123" i="2"/>
  <c r="H132" i="2"/>
  <c r="H148" i="2"/>
  <c r="H157" i="2"/>
  <c r="H164" i="2"/>
  <c r="H173" i="2"/>
  <c r="G27" i="2"/>
  <c r="F11" i="2"/>
  <c r="F10" i="2" s="1"/>
  <c r="B11" i="2"/>
  <c r="E10" i="2"/>
  <c r="G179" i="2"/>
  <c r="D174" i="2"/>
  <c r="H176" i="2"/>
  <c r="H174" i="2" s="1"/>
  <c r="B137" i="2"/>
  <c r="G138" i="2"/>
  <c r="H139" i="2"/>
  <c r="H14" i="2"/>
  <c r="D12" i="2"/>
  <c r="H29" i="2"/>
  <c r="D27" i="2"/>
  <c r="H183" i="2"/>
  <c r="H179" i="2" s="1"/>
  <c r="H15" i="2"/>
  <c r="H23" i="2"/>
  <c r="H30" i="2"/>
  <c r="D71" i="2"/>
  <c r="H73" i="2"/>
  <c r="D122" i="2"/>
  <c r="H124" i="2"/>
  <c r="G142" i="2"/>
  <c r="D142" i="2"/>
  <c r="D180" i="2"/>
  <c r="D183" i="2"/>
  <c r="D192" i="2"/>
  <c r="D187" i="2"/>
  <c r="D138" i="2"/>
  <c r="H138" i="2" l="1"/>
  <c r="H142" i="2"/>
  <c r="H137" i="2" s="1"/>
  <c r="H71" i="2"/>
  <c r="G11" i="2"/>
  <c r="H12" i="2"/>
  <c r="H122" i="2"/>
  <c r="H27" i="2"/>
  <c r="B10" i="2"/>
  <c r="D137" i="2"/>
  <c r="G137" i="2"/>
  <c r="D179" i="2"/>
  <c r="D11" i="2"/>
  <c r="G10" i="2" l="1"/>
  <c r="H11" i="2"/>
  <c r="H10" i="2" s="1"/>
  <c r="D10" i="2"/>
</calcChain>
</file>

<file path=xl/sharedStrings.xml><?xml version="1.0" encoding="utf-8"?>
<sst xmlns="http://schemas.openxmlformats.org/spreadsheetml/2006/main" count="207" uniqueCount="205">
  <si>
    <t>CAPITULO 210</t>
  </si>
  <si>
    <t>MINISTERIO DE AGRICULTURA</t>
  </si>
  <si>
    <t>(EN RD$)</t>
  </si>
  <si>
    <t xml:space="preserve"> </t>
  </si>
  <si>
    <t>BALANCE</t>
  </si>
  <si>
    <t xml:space="preserve">  CUENTA</t>
  </si>
  <si>
    <t>APROPIACION</t>
  </si>
  <si>
    <t>ENERO</t>
  </si>
  <si>
    <t>TOTAL</t>
  </si>
  <si>
    <t xml:space="preserve">POR </t>
  </si>
  <si>
    <t>ORIGINAL</t>
  </si>
  <si>
    <t>EJECUTADO</t>
  </si>
  <si>
    <t>EJECUTAR</t>
  </si>
  <si>
    <t>TOTAL A+B+C+D+E (F-100)</t>
  </si>
  <si>
    <t>A. GASTOS CORRIENTES</t>
  </si>
  <si>
    <t>1- Servicios Personales</t>
  </si>
  <si>
    <t>2.1.1.1.01- Sueldos fijos</t>
  </si>
  <si>
    <t xml:space="preserve">2.1.1.2.01Sueldos personal contratado e igualado.  </t>
  </si>
  <si>
    <t>2.1.1.2.04-Sueldos personal por servicios especiales</t>
  </si>
  <si>
    <t>2.1.1.2.06-Jornales</t>
  </si>
  <si>
    <t>2.1.1.3.01-Sueldos al personal fijo en tramite de pensión</t>
  </si>
  <si>
    <t>2.1.1.4.01-Gratificación y Bonificación</t>
  </si>
  <si>
    <t>2.1.1.5.01-Prestaciones Laborales</t>
  </si>
  <si>
    <t>2.1.2.2.02 -Compensación por horas extraordinarias</t>
  </si>
  <si>
    <t>2.1.2.2.05-Compensación por servicio de seguridad</t>
  </si>
  <si>
    <t>2.1.2.2.06-Compensación por resultados</t>
  </si>
  <si>
    <t>2.1.2.2.09-Bono por desempeño</t>
  </si>
  <si>
    <t>2.1.5.2.01-Contrib. Seguro de pensiones</t>
  </si>
  <si>
    <t>2.1.5.3.01Contribuciones al Seguro de riesgo laboral</t>
  </si>
  <si>
    <t>2- Servicios No Personales</t>
  </si>
  <si>
    <t>2.2.1.2.01-Serv. De telefónico larg. Distancia</t>
  </si>
  <si>
    <t>2.2.1.3.01-Teléfono local</t>
  </si>
  <si>
    <t>2.2.1.5.01-Servicios de internet y televisión por cable.</t>
  </si>
  <si>
    <t>2.2.1.6.01-Energía Eléctrica</t>
  </si>
  <si>
    <t>2.2.1.6.02-Energía no cortables</t>
  </si>
  <si>
    <t>2.2.1.7.01-Agua</t>
  </si>
  <si>
    <t>2.2.1.8.01-Recolección de residuos sólidos</t>
  </si>
  <si>
    <t>2.2.2.1.01-Publicidad y propaganda</t>
  </si>
  <si>
    <t>2.2.2.2.01-Impresión y Encuadernación</t>
  </si>
  <si>
    <t>2.2.3.1.01 -Viáticos dentro del país</t>
  </si>
  <si>
    <t>2.2.4.1.01-Pasajes</t>
  </si>
  <si>
    <t>2.2.4.2.01-Fletes</t>
  </si>
  <si>
    <t>2.2.4.3.01-Almacenajes</t>
  </si>
  <si>
    <t>2.2.5.1.01-Alquileres y rentas de edificios y locales</t>
  </si>
  <si>
    <t>2.2.5.2.01-Alquileres de equipos de producción</t>
  </si>
  <si>
    <t>2.2.5.3.03-Alquiler de equipo de comunicación</t>
  </si>
  <si>
    <t>2.2.5.3.04-Alquiler de equipos de oficina y muebles</t>
  </si>
  <si>
    <t>2.2.5.4.01-Alquileres de equipos de transporte, tracción y elevación</t>
  </si>
  <si>
    <t>2.2.5.6.01-Alquiler de terrenos</t>
  </si>
  <si>
    <t>2.2.5.7.01-Alquileres de equipos de construcción y movimiento de tierras</t>
  </si>
  <si>
    <t>2.2.5.8.01-Otros alquileres</t>
  </si>
  <si>
    <t>2.2.6.1.01-Seguros de bienes inmuebles e infraestructura</t>
  </si>
  <si>
    <t>2.2.6.2.01-Seguro de bienes muebles</t>
  </si>
  <si>
    <t>2.2.6.3.01-Seguros de personas</t>
  </si>
  <si>
    <t>2.2.6.4.01-Seguros de produción agrícola</t>
  </si>
  <si>
    <t>2.2.7.1.02-Servicios especiales de mantenimiento y reparación</t>
  </si>
  <si>
    <t>2.2.7.1.03-Limpieza,desmalezamiento de tierras y terrenos</t>
  </si>
  <si>
    <t>2.2.7.1.06-Instalaciones eléctricas</t>
  </si>
  <si>
    <t>2.2.7.2.01-Mantenimiento y reparación de muebles y equipos de oficina</t>
  </si>
  <si>
    <t>2.2.7.2.02-Mantenimiento y reparación equipos de computación</t>
  </si>
  <si>
    <t>2.2.7.2.04-Mantenimiento y reparación de equipos sanitarios y de laboratorio</t>
  </si>
  <si>
    <t>2.2.7.2.06-Mantenimiento y reparación de equipos de Transp., tracción y Elev.</t>
  </si>
  <si>
    <t>2.2.7.3.01-Instalaciones temporales</t>
  </si>
  <si>
    <t>2.2.8.1.01-Gastos Judiciales</t>
  </si>
  <si>
    <t>2.2.8.2.01-Comisiones y gastos bancarios</t>
  </si>
  <si>
    <t>2.2.8.5.01-Fumigación</t>
  </si>
  <si>
    <t>2.2.8.6.01-Eventos generales</t>
  </si>
  <si>
    <t>2.2.8.7.02-Servicios juridicos</t>
  </si>
  <si>
    <t>2.2.8.7.04-Servicios de capacitación</t>
  </si>
  <si>
    <t>2.2.8.7.06-Otros servicios técnicos profesionales</t>
  </si>
  <si>
    <t>2.2.8.9.05-Otros gastos operativos de instituciones empresariales</t>
  </si>
  <si>
    <t>3- Materiales y Suministros</t>
  </si>
  <si>
    <t>2.3.1.1.01-Alimentos y bebidas para personas</t>
  </si>
  <si>
    <t>2.3.1.2.01-Alimentos para animales</t>
  </si>
  <si>
    <t>2.3.1.3.01-Productos pecuarios</t>
  </si>
  <si>
    <t>2.3.1.3.02-Productos agrícolas</t>
  </si>
  <si>
    <t>2.3.1.3.03- Productos forestales</t>
  </si>
  <si>
    <t>2.3.1.4.01-Madera, corcho y sus manufacturas</t>
  </si>
  <si>
    <t>2.3.2.1.01-Hilados y telas</t>
  </si>
  <si>
    <t>2.3.2.2.01-Acabados y textiles</t>
  </si>
  <si>
    <t>2.3.2.3.01-Prenda de vestir</t>
  </si>
  <si>
    <t>2.3.3.1.01-Papel de escritorio</t>
  </si>
  <si>
    <t>2.3.3.2.01-Productos de papel cartón</t>
  </si>
  <si>
    <t>2.3.3.3.01-Productos de artes gráficas</t>
  </si>
  <si>
    <t>2.3.3.4.01-Libros, revistas y periódicos</t>
  </si>
  <si>
    <t>2.3.3.6.01-Especies timbradas y valoradas</t>
  </si>
  <si>
    <t>2.3.5.4.01-Artículos de caucho</t>
  </si>
  <si>
    <t>2.3.5.5.01-Articulos de plasticos</t>
  </si>
  <si>
    <t>2.3.6.1.01-Productos de cemento</t>
  </si>
  <si>
    <t>2.3.6.1.05-Productos de arcilla y derivados</t>
  </si>
  <si>
    <t>2.3.6.2.01-Productos de vidrio</t>
  </si>
  <si>
    <t>2.3.6.3.01-Productos ferrosos</t>
  </si>
  <si>
    <t>2.3.6.3.02-Productos no ferrosos</t>
  </si>
  <si>
    <t>2.3.6.3.03-Estructuras metalicas acabadas</t>
  </si>
  <si>
    <t>2.3.6.3.04-Herramientas menores</t>
  </si>
  <si>
    <t>2.3.6.3.06-Accesorios de metal</t>
  </si>
  <si>
    <t>2.3.6.4.04-Piedra, arcilla y arena</t>
  </si>
  <si>
    <t>2.3.6.4.07-Otros minerales</t>
  </si>
  <si>
    <t>2.3.7.1.01-Gasolina</t>
  </si>
  <si>
    <t>2.3.7.2.02-Gasoil</t>
  </si>
  <si>
    <t>2.3.7.1.05-Aceites y grasas</t>
  </si>
  <si>
    <t>2.3.7.1.06-Lubricantes</t>
  </si>
  <si>
    <t>2.3.7.2.01-Productos explosivos y pirotécnia</t>
  </si>
  <si>
    <t>2.3.7.2.03-Productos químicos de laboratorio de uso personal</t>
  </si>
  <si>
    <t>2.3.7.2.04-Abonos y fertilizantes</t>
  </si>
  <si>
    <t>2.3.7.2.05-Insecticidas, fumigantes y otros</t>
  </si>
  <si>
    <t>2.3.7.2.06-Pinturas,lacas, barnices, diluyentes y absorbentes para pinturas</t>
  </si>
  <si>
    <t>2.3.9.1.01-Material de limpieza</t>
  </si>
  <si>
    <t>2.3.9.2.01-Utiles de escritotio, oficina infórmatica y enseñanzas</t>
  </si>
  <si>
    <t>2.3.9.5.01-Utiles de cocina y comedor</t>
  </si>
  <si>
    <t>2.3.9.2.01-Productos electricos y afines</t>
  </si>
  <si>
    <t>2.3.9.8.01-Otros repuestos y accesorios menores</t>
  </si>
  <si>
    <t>2.3.9.9.01-Productos y utiles varios</t>
  </si>
  <si>
    <t>4-Transferencias Corrientes</t>
  </si>
  <si>
    <t>2.4.1.4.01-Becas y Viajes de estudios</t>
  </si>
  <si>
    <t>2.4.1.6.01-Transferencias corrientes a Inst. sin fines de lucro</t>
  </si>
  <si>
    <r>
      <t xml:space="preserve">2.4.1.6.01-Instituto Superior de Agricultura </t>
    </r>
    <r>
      <rPr>
        <b/>
        <i/>
        <sz val="10"/>
        <rFont val="Arial"/>
        <family val="2"/>
      </rPr>
      <t>(ISA)</t>
    </r>
  </si>
  <si>
    <t>2.4.2.2.01-Transferencias corrientes a Instituc. Públicas desc.o Autónomas</t>
  </si>
  <si>
    <t>2.4.2.2.02-Otras Transferencias corrientes a Instituciones Desc.  Y Autónomas</t>
  </si>
  <si>
    <t>2.4.2.2.03-Transferencias corrientes a Instituciones Desc. Autónomas</t>
  </si>
  <si>
    <t>2.4.7.2.01-Transferencias Corrientes a Organismos Internacionales</t>
  </si>
  <si>
    <t xml:space="preserve">2.4.9.1.01-Transferencias corrientes a otras instituciones públicas </t>
  </si>
  <si>
    <t>2.4.9.2.01-Sueldos en las transferenciasa otras instituciones públicas</t>
  </si>
  <si>
    <t>2.4.4.1.01-Transferencias corrientes a empresas públicas no financieras(serv.personales)</t>
  </si>
  <si>
    <t>2.4.4.1.02-Otras Transferencias corrientes a empresas públicas no financieras</t>
  </si>
  <si>
    <t>2.4.5..2.01-Transferencias corrientes a instituc. públicas financieras (Serv.Personales)</t>
  </si>
  <si>
    <r>
      <t xml:space="preserve">2.4.9.1.01-Transferencias corrientes a otras instituciones públicas </t>
    </r>
    <r>
      <rPr>
        <b/>
        <i/>
        <sz val="10"/>
        <rFont val="Arial"/>
        <family val="2"/>
      </rPr>
      <t>(UEPI)</t>
    </r>
  </si>
  <si>
    <t>2.4.2.1.01-Administrador de Riesgo Agricola</t>
  </si>
  <si>
    <t xml:space="preserve">   B) GASTOS DE CAPITAL:</t>
  </si>
  <si>
    <t xml:space="preserve"> 5-Transferencias de Capital</t>
  </si>
  <si>
    <t>2.5.2.2.02-CONSEJO DOMINICANO DEL CAFÉ (CODOCAFE)</t>
  </si>
  <si>
    <t>3.2.1.6.02-Compra de Acciones y Participacion de Capital Interna (FEDA)</t>
  </si>
  <si>
    <t>3.2.1.6.03-Compra de Acciones y Participacion de Capital Interna (BAGRICOLA)</t>
  </si>
  <si>
    <t xml:space="preserve"> 6- Activos No Financieros</t>
  </si>
  <si>
    <t>2.6.1.1.01-Muebles de oficina y estanteria</t>
  </si>
  <si>
    <t>2.6.1.3.01-Equipos computacional</t>
  </si>
  <si>
    <t>2.6.1.5.01-Electrodomésticos</t>
  </si>
  <si>
    <t>2.6.1.9.01-Otros mobiliarios y equipos no identificados precedentemente</t>
  </si>
  <si>
    <t>2.6.4.1.01-Automóviles y camiones</t>
  </si>
  <si>
    <t>2.6.4.7.01-Equipo de elevación</t>
  </si>
  <si>
    <t>2.6.4.8.01-Otros equipos de transporte</t>
  </si>
  <si>
    <t>2.6.5.1.01-Maquinarias y equipo agropecuario</t>
  </si>
  <si>
    <t>2.6.5.3.01-Maquinaria y equipo industrial</t>
  </si>
  <si>
    <t>2.6.5.3.01-Maquinaria y equipos de construcción</t>
  </si>
  <si>
    <t>2.6.5.4.01-Sistema de aire acondicionado, calefación y refrigeración industrial</t>
  </si>
  <si>
    <t>2.6.5.5.01-Equipo de comunicación,  telecomunicaciónes y señalamiento</t>
  </si>
  <si>
    <t>2.6.5.6.01-Equipo de generación eléctrica, aparatos y accesorios eléctricos</t>
  </si>
  <si>
    <t>2.6.6.2.01-Equipos de seguridad</t>
  </si>
  <si>
    <t>2.6.8.3.01-Programa de informática</t>
  </si>
  <si>
    <t xml:space="preserve">2.6.9.9.01-Otras estructurasy objetos de valor                                                                  </t>
  </si>
  <si>
    <t>2.7.1.1.01-Obras para edificación (viviendas)</t>
  </si>
  <si>
    <t>2.7.2.4.01-Infraestructura terrestre y obras anexas</t>
  </si>
  <si>
    <t>2.7.2.6.01-Infraestructura y plantaciones agrícolas</t>
  </si>
  <si>
    <t>C. Fondos  Especiales (Gastos Corrientes)</t>
  </si>
  <si>
    <t>Fondo 1972-Intabaco</t>
  </si>
  <si>
    <t>Fondo 1973-Conaleche</t>
  </si>
  <si>
    <t>D) PROYECTOS EN EJECUCION</t>
  </si>
  <si>
    <t>PROY.-05MEJORAM. DE LA SANIDAD E INOC. AGROALIM. EN LA REP.DOM. (PATCA III)</t>
  </si>
  <si>
    <t xml:space="preserve">  F-6085 - RECURSOS EXTERNOS   (PATCA III)</t>
  </si>
  <si>
    <t xml:space="preserve">        RECURSOS NACIONALES</t>
  </si>
  <si>
    <t>PROY.-07-CONSTRUCCION DE SISTEMAS DE PRODUCCION PARA LA RECONVERSION AGRICOLA EN SAN JUAN DE LA MAGUANA</t>
  </si>
  <si>
    <t xml:space="preserve">                 RECURSOS NACIONALES</t>
  </si>
  <si>
    <t xml:space="preserve">      F-0405-RECURSOS EXTERNOS</t>
  </si>
  <si>
    <t xml:space="preserve">      F-0800 RECURSOS EXTERNOS  </t>
  </si>
  <si>
    <t>PROY.08-HABILITACION DE LA INDUSTRIA DEL BAMBU EN LA REPUBLICA DOMINICANA</t>
  </si>
  <si>
    <t xml:space="preserve">        RECURSOS EXTERNOS  </t>
  </si>
  <si>
    <t>E) RECURSOS EXTERNOS</t>
  </si>
  <si>
    <t>0717-INSTITUTO DE INVESTIGACIONES AGROPECUARIAS Y FORESTALES (IDIAF)</t>
  </si>
  <si>
    <t xml:space="preserve">2.1.5.1.01- Contrib. Seguro salud </t>
  </si>
  <si>
    <t>2.2.7.1.01-Obras menores en edificaciones</t>
  </si>
  <si>
    <t>2.2.8.7.01-Estudios de ingeniería, arquitetura, investigaciones y análisis de factibilidad</t>
  </si>
  <si>
    <t>2.3.2.4.01-Calzados</t>
  </si>
  <si>
    <t>2.3.4.1.01-Productos medicinales para uso humano</t>
  </si>
  <si>
    <t>2.3.5.2.01-Artículos de cuero</t>
  </si>
  <si>
    <t>2.3.5.3.01-Llantas y neumáticos</t>
  </si>
  <si>
    <t>2.3.4.2.01-Productos medicianales para uso veterinario</t>
  </si>
  <si>
    <t>2.3.6.1.02-Productos de cal</t>
  </si>
  <si>
    <t>2.3.6.3.05-Productos de hojalata</t>
  </si>
  <si>
    <t>2.3.7.1.01-Gas GLP</t>
  </si>
  <si>
    <t>2.3.9.3.01-Utiles menores médico quirurgicos</t>
  </si>
  <si>
    <t>Fondo 2109-provenientes de subasta</t>
  </si>
  <si>
    <t xml:space="preserve">   F-0100-RECURSOS NACIONALES</t>
  </si>
  <si>
    <t>2.6.2.3.01-Cámaras fotográaficas y de video</t>
  </si>
  <si>
    <t>2.6.3.1.01-Equipo médico y de laboratorio</t>
  </si>
  <si>
    <t>2.6.3.2.01-Instrumental médico y laboratorio</t>
  </si>
  <si>
    <t>2.6.3.3.01-Equipo veterinario</t>
  </si>
  <si>
    <t>2.6.4.6.01-Equipo de tracción</t>
  </si>
  <si>
    <t>2.6.5.7.01-Herramientas y máquinas-herramientas</t>
  </si>
  <si>
    <t>2.6.7.7.01-Especies menores y de zoológico</t>
  </si>
  <si>
    <t>2.6.8.8.01-Informátias</t>
  </si>
  <si>
    <t>2.6.8.8.03-Industriales</t>
  </si>
  <si>
    <t>2.7.1.2.01-Obras para edificaciones no residencial</t>
  </si>
  <si>
    <t>2.7.2.2.01-Obras de energía</t>
  </si>
  <si>
    <t>2.7.2.3.01-Obras de telecomunicaciones</t>
  </si>
  <si>
    <t>4.2.1.1.03-Disminución de ctas. por pagar de corto plazo deuda administrativa</t>
  </si>
  <si>
    <t>4.2.1.1.05-Disminución de ctas. Por pagar internas de corto plazo sentencias condenatorias (MINISTERIO AGRICULTURA)</t>
  </si>
  <si>
    <t>4.2.1.1.03-Disminución de ctas. por pagar de corto plazo deuda administrativa (IAD)</t>
  </si>
  <si>
    <t>4.2.1.1.05-Disminución de ctas. Por pagar internas de corto plazo sentencias condenatorias (CONSEJO ESTATAL DEL AZUCAR)</t>
  </si>
  <si>
    <t>4.2.1.1.05-Disminución de ctas. Por pagar internas de corto plazo sentencias condenatorias (INSTITUTO DE ESTABILIZACION DE PRECIOS )</t>
  </si>
  <si>
    <t>4.2.2.9.01-Disminucion de otros pasivos de largo plazo (INSTITUTO DEL TABACO)</t>
  </si>
  <si>
    <t>F)-0100 DEUDAS PUBLICAS Y OTRAS OPERACIONES FINANCIERAS</t>
  </si>
  <si>
    <t>FEBRERO</t>
  </si>
  <si>
    <t>"Año del Fomento de las Exportaciones"</t>
  </si>
  <si>
    <t>MODIFICACIONES PRESUPUESTARIAS</t>
  </si>
  <si>
    <t>EJECUCIÓN PRESUPUESTARIA CORRESPONDIENTE AL MES DE FEBRERO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</si>
</sst>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0"/>
      <name val="Arial"/>
    </font>
    <font>
      <b/>
      <i/>
      <sz val="12"/>
      <color indexed="17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i/>
      <sz val="11"/>
      <name val="Arial"/>
      <family val="2"/>
    </font>
    <font>
      <i/>
      <sz val="10"/>
      <name val="Arial"/>
      <family val="2"/>
    </font>
    <font>
      <i/>
      <sz val="11"/>
      <name val="Arial"/>
      <family val="2"/>
    </font>
    <font>
      <b/>
      <i/>
      <sz val="10"/>
      <color theme="3"/>
      <name val="Arial"/>
      <family val="2"/>
    </font>
    <font>
      <i/>
      <sz val="10"/>
      <color indexed="8"/>
      <name val="Arial"/>
      <family val="2"/>
    </font>
    <font>
      <b/>
      <i/>
      <sz val="10"/>
      <color indexed="12"/>
      <name val="Arial"/>
      <family val="2"/>
    </font>
    <font>
      <b/>
      <i/>
      <sz val="10"/>
      <color theme="4" tint="-0.49998474074526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10"/>
      <name val="Arial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128">
    <xf numFmtId="0" fontId="0" fillId="0" borderId="0" xfId="0"/>
    <xf numFmtId="37" fontId="0" fillId="0" borderId="0" xfId="0" applyNumberFormat="1" applyProtection="1"/>
    <xf numFmtId="0" fontId="2" fillId="0" borderId="11" xfId="0" applyFont="1" applyBorder="1" applyAlignment="1" applyProtection="1">
      <alignment horizontal="left"/>
    </xf>
    <xf numFmtId="4" fontId="2" fillId="0" borderId="12" xfId="1" applyNumberFormat="1" applyFont="1" applyBorder="1" applyProtection="1"/>
    <xf numFmtId="4" fontId="2" fillId="2" borderId="12" xfId="1" applyNumberFormat="1" applyFont="1" applyFill="1" applyBorder="1" applyProtection="1"/>
    <xf numFmtId="39" fontId="2" fillId="0" borderId="12" xfId="1" applyNumberFormat="1" applyFont="1" applyBorder="1" applyProtection="1"/>
    <xf numFmtId="4" fontId="2" fillId="0" borderId="13" xfId="1" applyNumberFormat="1" applyFont="1" applyBorder="1" applyProtection="1"/>
    <xf numFmtId="0" fontId="4" fillId="0" borderId="11" xfId="0" applyFont="1" applyBorder="1" applyAlignment="1" applyProtection="1">
      <alignment horizontal="left"/>
    </xf>
    <xf numFmtId="0" fontId="5" fillId="0" borderId="4" xfId="0" applyFont="1" applyFill="1" applyBorder="1"/>
    <xf numFmtId="4" fontId="5" fillId="0" borderId="5" xfId="1" applyNumberFormat="1" applyFont="1" applyBorder="1"/>
    <xf numFmtId="39" fontId="5" fillId="2" borderId="5" xfId="1" applyNumberFormat="1" applyFont="1" applyFill="1" applyBorder="1" applyProtection="1"/>
    <xf numFmtId="4" fontId="5" fillId="0" borderId="5" xfId="1" applyNumberFormat="1" applyFont="1" applyBorder="1" applyProtection="1"/>
    <xf numFmtId="4" fontId="5" fillId="0" borderId="6" xfId="1" applyNumberFormat="1" applyFont="1" applyBorder="1" applyProtection="1"/>
    <xf numFmtId="39" fontId="0" fillId="0" borderId="0" xfId="0" applyNumberFormat="1" applyProtection="1"/>
    <xf numFmtId="0" fontId="4" fillId="0" borderId="11" xfId="0" applyFont="1" applyBorder="1" applyAlignment="1">
      <alignment horizontal="left"/>
    </xf>
    <xf numFmtId="4" fontId="5" fillId="2" borderId="5" xfId="1" applyNumberFormat="1" applyFont="1" applyFill="1" applyBorder="1" applyProtection="1"/>
    <xf numFmtId="3" fontId="5" fillId="0" borderId="4" xfId="0" applyNumberFormat="1" applyFont="1" applyFill="1" applyBorder="1"/>
    <xf numFmtId="0" fontId="5" fillId="0" borderId="14" xfId="0" applyFont="1" applyFill="1" applyBorder="1"/>
    <xf numFmtId="0" fontId="5" fillId="0" borderId="14" xfId="0" applyFont="1" applyBorder="1"/>
    <xf numFmtId="0" fontId="5" fillId="0" borderId="14" xfId="0" applyFont="1" applyFill="1" applyBorder="1" applyAlignment="1">
      <alignment horizontal="left"/>
    </xf>
    <xf numFmtId="39" fontId="5" fillId="0" borderId="5" xfId="1" applyNumberFormat="1" applyFont="1" applyBorder="1" applyProtection="1"/>
    <xf numFmtId="49" fontId="5" fillId="0" borderId="14" xfId="0" applyNumberFormat="1" applyFont="1" applyFill="1" applyBorder="1"/>
    <xf numFmtId="49" fontId="5" fillId="0" borderId="4" xfId="0" applyNumberFormat="1" applyFont="1" applyFill="1" applyBorder="1"/>
    <xf numFmtId="3" fontId="5" fillId="0" borderId="4" xfId="0" applyNumberFormat="1" applyFont="1" applyFill="1" applyBorder="1" applyAlignment="1">
      <alignment horizontal="left"/>
    </xf>
    <xf numFmtId="3" fontId="5" fillId="0" borderId="14" xfId="0" applyNumberFormat="1" applyFont="1" applyFill="1" applyBorder="1" applyAlignment="1">
      <alignment horizontal="left"/>
    </xf>
    <xf numFmtId="0" fontId="2" fillId="0" borderId="15" xfId="0" applyFont="1" applyBorder="1"/>
    <xf numFmtId="3" fontId="5" fillId="0" borderId="4" xfId="0" applyNumberFormat="1" applyFont="1" applyBorder="1" applyAlignment="1" applyProtection="1">
      <alignment horizontal="left"/>
    </xf>
    <xf numFmtId="0" fontId="5" fillId="0" borderId="4" xfId="0" applyFont="1" applyBorder="1"/>
    <xf numFmtId="0" fontId="2" fillId="0" borderId="16" xfId="0" applyFont="1" applyBorder="1"/>
    <xf numFmtId="4" fontId="2" fillId="0" borderId="17" xfId="1" applyNumberFormat="1" applyFont="1" applyBorder="1"/>
    <xf numFmtId="39" fontId="2" fillId="0" borderId="17" xfId="1" applyNumberFormat="1" applyFont="1" applyBorder="1" applyProtection="1"/>
    <xf numFmtId="4" fontId="2" fillId="0" borderId="18" xfId="1" applyNumberFormat="1" applyFont="1" applyBorder="1"/>
    <xf numFmtId="3" fontId="2" fillId="0" borderId="19" xfId="0" applyNumberFormat="1" applyFont="1" applyBorder="1" applyAlignment="1" applyProtection="1">
      <alignment horizontal="left"/>
    </xf>
    <xf numFmtId="4" fontId="2" fillId="0" borderId="20" xfId="1" applyNumberFormat="1" applyFont="1" applyBorder="1" applyProtection="1"/>
    <xf numFmtId="39" fontId="2" fillId="0" borderId="20" xfId="1" applyNumberFormat="1" applyFont="1" applyBorder="1" applyProtection="1"/>
    <xf numFmtId="4" fontId="2" fillId="0" borderId="21" xfId="1" applyNumberFormat="1" applyFont="1" applyBorder="1" applyProtection="1"/>
    <xf numFmtId="0" fontId="5" fillId="0" borderId="4" xfId="0" applyFont="1" applyBorder="1" applyAlignment="1" applyProtection="1">
      <alignment horizontal="left"/>
    </xf>
    <xf numFmtId="0" fontId="2" fillId="0" borderId="11" xfId="0" applyFont="1" applyBorder="1" applyAlignment="1">
      <alignment horizontal="left"/>
    </xf>
    <xf numFmtId="0" fontId="5" fillId="0" borderId="22" xfId="0" applyFont="1" applyBorder="1"/>
    <xf numFmtId="4" fontId="2" fillId="0" borderId="5" xfId="1" applyNumberFormat="1" applyFont="1" applyBorder="1"/>
    <xf numFmtId="49" fontId="5" fillId="0" borderId="14" xfId="0" applyNumberFormat="1" applyFont="1" applyBorder="1"/>
    <xf numFmtId="39" fontId="5" fillId="2" borderId="5" xfId="1" applyNumberFormat="1" applyFont="1" applyFill="1" applyBorder="1"/>
    <xf numFmtId="39" fontId="5" fillId="0" borderId="5" xfId="1" applyNumberFormat="1" applyFont="1" applyBorder="1"/>
    <xf numFmtId="39" fontId="5" fillId="0" borderId="0" xfId="1" applyNumberFormat="1" applyFont="1" applyBorder="1" applyProtection="1"/>
    <xf numFmtId="4" fontId="0" fillId="0" borderId="0" xfId="0" applyNumberFormat="1"/>
    <xf numFmtId="4" fontId="5" fillId="0" borderId="0" xfId="0" applyNumberFormat="1" applyFont="1" applyBorder="1"/>
    <xf numFmtId="0" fontId="2" fillId="0" borderId="22" xfId="0" applyFont="1" applyFill="1" applyBorder="1"/>
    <xf numFmtId="4" fontId="2" fillId="0" borderId="2" xfId="0" applyNumberFormat="1" applyFont="1" applyBorder="1"/>
    <xf numFmtId="4" fontId="2" fillId="0" borderId="12" xfId="0" applyNumberFormat="1" applyFont="1" applyBorder="1"/>
    <xf numFmtId="4" fontId="2" fillId="0" borderId="13" xfId="0" applyNumberFormat="1" applyFont="1" applyBorder="1"/>
    <xf numFmtId="0" fontId="6" fillId="0" borderId="22" xfId="0" applyFont="1" applyFill="1" applyBorder="1"/>
    <xf numFmtId="4" fontId="5" fillId="0" borderId="2" xfId="1" applyNumberFormat="1" applyFont="1" applyFill="1" applyBorder="1"/>
    <xf numFmtId="4" fontId="5" fillId="0" borderId="2" xfId="1" applyNumberFormat="1" applyFont="1" applyBorder="1" applyProtection="1"/>
    <xf numFmtId="0" fontId="6" fillId="0" borderId="14" xfId="0" applyFont="1" applyFill="1" applyBorder="1"/>
    <xf numFmtId="4" fontId="5" fillId="0" borderId="5" xfId="0" applyNumberFormat="1" applyFont="1" applyBorder="1"/>
    <xf numFmtId="164" fontId="2" fillId="0" borderId="12" xfId="1" applyFont="1" applyBorder="1" applyProtection="1"/>
    <xf numFmtId="164" fontId="2" fillId="0" borderId="23" xfId="1" applyFont="1" applyBorder="1" applyProtection="1"/>
    <xf numFmtId="164" fontId="2" fillId="0" borderId="13" xfId="1" applyFont="1" applyBorder="1" applyProtection="1"/>
    <xf numFmtId="164" fontId="7" fillId="0" borderId="12" xfId="1" applyFont="1" applyBorder="1" applyProtection="1"/>
    <xf numFmtId="164" fontId="7" fillId="0" borderId="23" xfId="1" applyFont="1" applyBorder="1" applyProtection="1"/>
    <xf numFmtId="164" fontId="7" fillId="0" borderId="13" xfId="1" applyFont="1" applyBorder="1" applyProtection="1"/>
    <xf numFmtId="0" fontId="5" fillId="0" borderId="11" xfId="0" applyFont="1" applyBorder="1" applyAlignment="1" applyProtection="1">
      <alignment horizontal="left"/>
    </xf>
    <xf numFmtId="39" fontId="5" fillId="0" borderId="12" xfId="0" applyNumberFormat="1" applyFont="1" applyBorder="1"/>
    <xf numFmtId="164" fontId="5" fillId="0" borderId="12" xfId="1" applyFont="1" applyBorder="1" applyProtection="1"/>
    <xf numFmtId="4" fontId="5" fillId="0" borderId="12" xfId="1" applyNumberFormat="1" applyFont="1" applyBorder="1" applyProtection="1"/>
    <xf numFmtId="4" fontId="5" fillId="0" borderId="13" xfId="1" applyNumberFormat="1" applyFont="1" applyBorder="1" applyProtection="1"/>
    <xf numFmtId="39" fontId="5" fillId="0" borderId="5" xfId="0" applyNumberFormat="1" applyFont="1" applyBorder="1"/>
    <xf numFmtId="164" fontId="5" fillId="0" borderId="5" xfId="1" applyFont="1" applyBorder="1" applyProtection="1"/>
    <xf numFmtId="39" fontId="5" fillId="0" borderId="12" xfId="0" applyNumberFormat="1" applyFont="1" applyBorder="1" applyProtection="1"/>
    <xf numFmtId="39" fontId="5" fillId="0" borderId="9" xfId="0" applyNumberFormat="1" applyFont="1" applyBorder="1" applyProtection="1"/>
    <xf numFmtId="164" fontId="5" fillId="0" borderId="9" xfId="1" applyFont="1" applyBorder="1" applyProtection="1"/>
    <xf numFmtId="4" fontId="5" fillId="0" borderId="9" xfId="1" applyNumberFormat="1" applyFont="1" applyBorder="1" applyProtection="1"/>
    <xf numFmtId="4" fontId="5" fillId="0" borderId="12" xfId="0" applyNumberFormat="1" applyFont="1" applyBorder="1"/>
    <xf numFmtId="164" fontId="5" fillId="0" borderId="12" xfId="1" applyFont="1" applyBorder="1"/>
    <xf numFmtId="0" fontId="0" fillId="0" borderId="12" xfId="0" applyBorder="1"/>
    <xf numFmtId="4" fontId="5" fillId="0" borderId="9" xfId="0" applyNumberFormat="1" applyFont="1" applyBorder="1"/>
    <xf numFmtId="164" fontId="5" fillId="0" borderId="9" xfId="1" applyFont="1" applyBorder="1"/>
    <xf numFmtId="0" fontId="0" fillId="0" borderId="9" xfId="0" applyBorder="1"/>
    <xf numFmtId="4" fontId="5" fillId="0" borderId="10" xfId="1" applyNumberFormat="1" applyFont="1" applyBorder="1" applyProtection="1"/>
    <xf numFmtId="0" fontId="5" fillId="0" borderId="25" xfId="0" applyFont="1" applyBorder="1"/>
    <xf numFmtId="164" fontId="8" fillId="0" borderId="12" xfId="1" applyFont="1" applyBorder="1" applyProtection="1"/>
    <xf numFmtId="164" fontId="9" fillId="0" borderId="9" xfId="1" applyFont="1" applyBorder="1" applyProtection="1"/>
    <xf numFmtId="4" fontId="0" fillId="0" borderId="0" xfId="0" applyNumberFormat="1" applyBorder="1"/>
    <xf numFmtId="39" fontId="5" fillId="0" borderId="0" xfId="1" applyNumberFormat="1" applyFont="1" applyBorder="1"/>
    <xf numFmtId="164" fontId="5" fillId="0" borderId="0" xfId="1" applyFont="1" applyBorder="1"/>
    <xf numFmtId="164" fontId="5" fillId="0" borderId="2" xfId="1" applyFont="1" applyBorder="1"/>
    <xf numFmtId="4" fontId="5" fillId="0" borderId="27" xfId="1" applyNumberFormat="1" applyFont="1" applyBorder="1" applyProtection="1"/>
    <xf numFmtId="0" fontId="0" fillId="0" borderId="27" xfId="0" applyBorder="1"/>
    <xf numFmtId="164" fontId="5" fillId="0" borderId="29" xfId="1" applyFont="1" applyBorder="1"/>
    <xf numFmtId="0" fontId="0" fillId="0" borderId="32" xfId="0" applyBorder="1"/>
    <xf numFmtId="0" fontId="2" fillId="0" borderId="14" xfId="0" applyFont="1" applyBorder="1"/>
    <xf numFmtId="0" fontId="2" fillId="0" borderId="28" xfId="0" applyFont="1" applyBorder="1"/>
    <xf numFmtId="0" fontId="2" fillId="0" borderId="30" xfId="0" applyFont="1" applyFill="1" applyBorder="1" applyAlignment="1">
      <alignment wrapText="1"/>
    </xf>
    <xf numFmtId="0" fontId="2" fillId="0" borderId="31" xfId="0" applyFont="1" applyFill="1" applyBorder="1"/>
    <xf numFmtId="4" fontId="5" fillId="0" borderId="27" xfId="0" applyNumberFormat="1" applyFont="1" applyBorder="1"/>
    <xf numFmtId="4" fontId="5" fillId="0" borderId="32" xfId="0" applyNumberFormat="1" applyFont="1" applyBorder="1"/>
    <xf numFmtId="164" fontId="10" fillId="0" borderId="12" xfId="1" applyFont="1" applyBorder="1" applyProtection="1"/>
    <xf numFmtId="0" fontId="10" fillId="0" borderId="26" xfId="0" applyFont="1" applyBorder="1"/>
    <xf numFmtId="0" fontId="10" fillId="0" borderId="11" xfId="0" applyFont="1" applyFill="1" applyBorder="1" applyAlignment="1" applyProtection="1">
      <alignment horizontal="left" wrapText="1"/>
    </xf>
    <xf numFmtId="0" fontId="2" fillId="0" borderId="11" xfId="0" applyFont="1" applyFill="1" applyBorder="1" applyAlignment="1" applyProtection="1">
      <alignment horizontal="left"/>
    </xf>
    <xf numFmtId="0" fontId="2" fillId="0" borderId="24" xfId="0" applyFont="1" applyFill="1" applyBorder="1" applyAlignment="1" applyProtection="1">
      <alignment horizontal="left"/>
    </xf>
    <xf numFmtId="0" fontId="2" fillId="0" borderId="24" xfId="0" applyFont="1" applyBorder="1" applyAlignment="1" applyProtection="1">
      <alignment horizontal="left"/>
    </xf>
    <xf numFmtId="0" fontId="10" fillId="0" borderId="11" xfId="0" applyFont="1" applyBorder="1"/>
    <xf numFmtId="0" fontId="10" fillId="0" borderId="11" xfId="0" applyFont="1" applyBorder="1" applyAlignment="1" applyProtection="1">
      <alignment horizontal="left" wrapText="1"/>
    </xf>
    <xf numFmtId="4" fontId="5" fillId="0" borderId="8" xfId="1" applyNumberFormat="1" applyFont="1" applyBorder="1" applyProtection="1"/>
    <xf numFmtId="0" fontId="0" fillId="0" borderId="8" xfId="0" applyBorder="1"/>
    <xf numFmtId="0" fontId="0" fillId="0" borderId="33" xfId="0" applyBorder="1"/>
    <xf numFmtId="0" fontId="5" fillId="0" borderId="0" xfId="1" applyNumberFormat="1" applyFont="1" applyBorder="1" applyProtection="1"/>
    <xf numFmtId="0" fontId="1" fillId="0" borderId="0" xfId="0" applyFont="1" applyAlignment="1">
      <alignment horizontal="center"/>
    </xf>
    <xf numFmtId="4" fontId="5" fillId="0" borderId="29" xfId="1" applyNumberFormat="1" applyFont="1" applyBorder="1" applyProtection="1"/>
    <xf numFmtId="0" fontId="11" fillId="0" borderId="0" xfId="0" applyFont="1" applyAlignment="1" applyProtection="1">
      <alignment horizontal="left"/>
    </xf>
    <xf numFmtId="0" fontId="14" fillId="3" borderId="1" xfId="0" applyFont="1" applyFill="1" applyBorder="1" applyAlignment="1" applyProtection="1">
      <alignment horizontal="left"/>
    </xf>
    <xf numFmtId="37" fontId="14" fillId="3" borderId="2" xfId="0" applyNumberFormat="1" applyFont="1" applyFill="1" applyBorder="1" applyAlignment="1" applyProtection="1">
      <alignment horizontal="center"/>
    </xf>
    <xf numFmtId="0" fontId="14" fillId="3" borderId="4" xfId="0" applyFont="1" applyFill="1" applyBorder="1" applyAlignment="1" applyProtection="1">
      <alignment horizontal="left"/>
    </xf>
    <xf numFmtId="37" fontId="14" fillId="3" borderId="5" xfId="0" applyNumberFormat="1" applyFont="1" applyFill="1" applyBorder="1" applyAlignment="1" applyProtection="1">
      <alignment horizontal="center"/>
    </xf>
    <xf numFmtId="0" fontId="14" fillId="3" borderId="7" xfId="0" applyFont="1" applyFill="1" applyBorder="1" applyAlignment="1" applyProtection="1">
      <alignment horizontal="left"/>
    </xf>
    <xf numFmtId="37" fontId="14" fillId="3" borderId="8" xfId="0" applyNumberFormat="1" applyFont="1" applyFill="1" applyBorder="1" applyAlignment="1" applyProtection="1">
      <alignment horizontal="center"/>
    </xf>
    <xf numFmtId="37" fontId="14" fillId="3" borderId="3" xfId="0" applyNumberFormat="1" applyFont="1" applyFill="1" applyBorder="1" applyAlignment="1" applyProtection="1">
      <alignment horizontal="center"/>
    </xf>
    <xf numFmtId="37" fontId="14" fillId="3" borderId="6" xfId="0" applyNumberFormat="1" applyFont="1" applyFill="1" applyBorder="1" applyAlignment="1" applyProtection="1">
      <alignment horizontal="center"/>
    </xf>
    <xf numFmtId="37" fontId="14" fillId="3" borderId="10" xfId="0" applyNumberFormat="1" applyFont="1" applyFill="1" applyBorder="1" applyAlignment="1" applyProtection="1">
      <alignment horizontal="center"/>
    </xf>
    <xf numFmtId="0" fontId="1" fillId="0" borderId="0" xfId="0" applyFont="1" applyAlignment="1">
      <alignment horizontal="center"/>
    </xf>
    <xf numFmtId="37" fontId="14" fillId="3" borderId="2" xfId="0" applyNumberFormat="1" applyFont="1" applyFill="1" applyBorder="1" applyAlignment="1" applyProtection="1">
      <alignment horizontal="center" vertical="center" wrapText="1"/>
    </xf>
    <xf numFmtId="37" fontId="14" fillId="3" borderId="5" xfId="0" applyNumberFormat="1" applyFont="1" applyFill="1" applyBorder="1" applyAlignment="1" applyProtection="1">
      <alignment horizontal="center" vertical="center" wrapText="1"/>
    </xf>
    <xf numFmtId="37" fontId="14" fillId="3" borderId="8" xfId="0" applyNumberFormat="1" applyFont="1" applyFill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3" fillId="0" borderId="0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324"/>
  <sheetViews>
    <sheetView tabSelected="1" workbookViewId="0">
      <selection activeCell="A7" sqref="A7"/>
    </sheetView>
  </sheetViews>
  <sheetFormatPr baseColWidth="10" defaultColWidth="9.140625" defaultRowHeight="12.75" x14ac:dyDescent="0.2"/>
  <cols>
    <col min="1" max="1" width="77.140625" customWidth="1"/>
    <col min="2" max="3" width="17.140625" customWidth="1"/>
    <col min="4" max="4" width="17.140625" bestFit="1" customWidth="1"/>
    <col min="5" max="6" width="15.7109375" customWidth="1"/>
    <col min="7" max="7" width="17.85546875" customWidth="1"/>
    <col min="8" max="8" width="16.42578125" customWidth="1"/>
    <col min="9" max="9" width="16.28515625" customWidth="1"/>
    <col min="10" max="10" width="15.5703125" customWidth="1"/>
    <col min="11" max="11" width="14.42578125" customWidth="1"/>
    <col min="12" max="12" width="15.5703125" customWidth="1"/>
    <col min="13" max="13" width="1.85546875" customWidth="1"/>
    <col min="14" max="14" width="15.5703125" customWidth="1"/>
    <col min="15" max="15" width="1.85546875" customWidth="1"/>
    <col min="16" max="16" width="19" customWidth="1"/>
    <col min="17" max="17" width="1.85546875" customWidth="1"/>
    <col min="18" max="24" width="15.5703125" customWidth="1"/>
  </cols>
  <sheetData>
    <row r="1" spans="1:30" ht="15" x14ac:dyDescent="0.2">
      <c r="A1" s="120"/>
      <c r="B1" s="120"/>
      <c r="C1" s="120"/>
      <c r="D1" s="120"/>
      <c r="E1" s="120"/>
      <c r="F1" s="120"/>
      <c r="G1" s="120"/>
      <c r="H1" s="120"/>
    </row>
    <row r="2" spans="1:30" ht="15.75" x14ac:dyDescent="0.25">
      <c r="A2" s="124" t="s">
        <v>1</v>
      </c>
      <c r="B2" s="124"/>
      <c r="C2" s="124"/>
      <c r="D2" s="124"/>
      <c r="E2" s="124"/>
      <c r="F2" s="124"/>
      <c r="G2" s="124"/>
      <c r="H2" s="124"/>
    </row>
    <row r="3" spans="1:30" ht="15" x14ac:dyDescent="0.2">
      <c r="A3" s="125" t="s">
        <v>202</v>
      </c>
      <c r="B3" s="125"/>
      <c r="C3" s="125"/>
      <c r="D3" s="125"/>
      <c r="E3" s="125"/>
      <c r="F3" s="125"/>
      <c r="G3" s="125"/>
      <c r="H3" s="125"/>
    </row>
    <row r="4" spans="1:30" ht="15.75" x14ac:dyDescent="0.25">
      <c r="A4" s="110"/>
      <c r="B4" s="110"/>
      <c r="C4" s="110"/>
      <c r="D4" s="110"/>
      <c r="E4" s="110"/>
      <c r="F4" s="110"/>
      <c r="G4" s="110"/>
      <c r="H4" s="108"/>
    </row>
    <row r="5" spans="1:30" ht="15.75" customHeight="1" x14ac:dyDescent="0.25">
      <c r="A5" s="126" t="s">
        <v>204</v>
      </c>
      <c r="B5" s="126"/>
      <c r="C5" s="126"/>
      <c r="D5" s="126"/>
      <c r="E5" s="126"/>
      <c r="F5" s="126"/>
      <c r="G5" s="126"/>
      <c r="H5" s="126"/>
    </row>
    <row r="6" spans="1:30" ht="16.5" thickBot="1" x14ac:dyDescent="0.3">
      <c r="A6" s="127" t="s">
        <v>2</v>
      </c>
      <c r="B6" s="127"/>
      <c r="C6" s="127"/>
      <c r="D6" s="127"/>
      <c r="E6" s="127"/>
      <c r="F6" s="127"/>
      <c r="G6" s="127"/>
      <c r="H6" s="127"/>
    </row>
    <row r="7" spans="1:30" x14ac:dyDescent="0.2">
      <c r="A7" s="111" t="s">
        <v>0</v>
      </c>
      <c r="B7" s="112" t="s">
        <v>3</v>
      </c>
      <c r="C7" s="121" t="s">
        <v>203</v>
      </c>
      <c r="D7" s="112"/>
      <c r="E7" s="112"/>
      <c r="F7" s="112"/>
      <c r="G7" s="112"/>
      <c r="H7" s="117" t="s">
        <v>4</v>
      </c>
      <c r="I7" s="1"/>
      <c r="J7" s="1"/>
      <c r="K7" s="1"/>
      <c r="P7" s="1"/>
      <c r="R7" s="1"/>
      <c r="T7" s="1"/>
      <c r="V7" s="1"/>
      <c r="X7" s="1"/>
      <c r="Z7" s="1"/>
      <c r="AB7" s="1"/>
      <c r="AD7" s="1"/>
    </row>
    <row r="8" spans="1:30" x14ac:dyDescent="0.2">
      <c r="A8" s="113" t="s">
        <v>5</v>
      </c>
      <c r="B8" s="114" t="s">
        <v>6</v>
      </c>
      <c r="C8" s="122"/>
      <c r="D8" s="114" t="s">
        <v>4</v>
      </c>
      <c r="E8" s="114" t="s">
        <v>7</v>
      </c>
      <c r="F8" s="114" t="s">
        <v>201</v>
      </c>
      <c r="G8" s="114" t="s">
        <v>8</v>
      </c>
      <c r="H8" s="118" t="s">
        <v>9</v>
      </c>
      <c r="I8" s="1"/>
      <c r="J8" s="1"/>
      <c r="K8" s="1"/>
      <c r="P8" s="1"/>
      <c r="R8" s="1"/>
    </row>
    <row r="9" spans="1:30" ht="13.5" thickBot="1" x14ac:dyDescent="0.25">
      <c r="A9" s="115"/>
      <c r="B9" s="116" t="s">
        <v>10</v>
      </c>
      <c r="C9" s="123"/>
      <c r="D9" s="116" t="s">
        <v>6</v>
      </c>
      <c r="E9" s="116"/>
      <c r="F9" s="116"/>
      <c r="G9" s="116" t="s">
        <v>11</v>
      </c>
      <c r="H9" s="119" t="s">
        <v>12</v>
      </c>
      <c r="I9" s="1"/>
      <c r="J9" s="1"/>
      <c r="K9" s="1"/>
      <c r="P9" s="1"/>
      <c r="R9" s="1"/>
    </row>
    <row r="10" spans="1:30" ht="13.5" thickBot="1" x14ac:dyDescent="0.25">
      <c r="A10" s="2" t="s">
        <v>13</v>
      </c>
      <c r="B10" s="3">
        <f t="shared" ref="B10:H10" si="0">+B11+B137+B174+B179+B190+B192</f>
        <v>13534969786</v>
      </c>
      <c r="C10" s="3">
        <f t="shared" si="0"/>
        <v>1951358</v>
      </c>
      <c r="D10" s="3">
        <f t="shared" si="0"/>
        <v>13536921144</v>
      </c>
      <c r="E10" s="4">
        <f t="shared" si="0"/>
        <v>599070830.44000006</v>
      </c>
      <c r="F10" s="4">
        <f t="shared" ref="F10" si="1">+F11+F137+F174+F179+F190+F192</f>
        <v>989845882.32000005</v>
      </c>
      <c r="G10" s="3">
        <f t="shared" si="0"/>
        <v>1588916712.76</v>
      </c>
      <c r="H10" s="3">
        <f t="shared" si="0"/>
        <v>11948004431.24</v>
      </c>
      <c r="I10" s="1"/>
      <c r="J10" s="1"/>
      <c r="K10" s="1"/>
      <c r="V10" s="1"/>
    </row>
    <row r="11" spans="1:30" ht="13.5" thickBot="1" x14ac:dyDescent="0.25">
      <c r="A11" s="2" t="s">
        <v>14</v>
      </c>
      <c r="B11" s="3">
        <f t="shared" ref="B11:H11" si="2">+B12+B27+B71+B122</f>
        <v>8244164062</v>
      </c>
      <c r="C11" s="5">
        <f t="shared" si="2"/>
        <v>0</v>
      </c>
      <c r="D11" s="5">
        <f t="shared" si="2"/>
        <v>8244164062</v>
      </c>
      <c r="E11" s="3">
        <f t="shared" si="2"/>
        <v>566638728.44000006</v>
      </c>
      <c r="F11" s="3">
        <f t="shared" ref="F11" si="3">+F12+F27+F71+F122</f>
        <v>622129090.32000005</v>
      </c>
      <c r="G11" s="3">
        <f t="shared" si="2"/>
        <v>1188767818.76</v>
      </c>
      <c r="H11" s="6">
        <f t="shared" si="2"/>
        <v>7055396243.2399998</v>
      </c>
      <c r="L11" s="1"/>
    </row>
    <row r="12" spans="1:30" ht="15" thickBot="1" x14ac:dyDescent="0.25">
      <c r="A12" s="7" t="s">
        <v>15</v>
      </c>
      <c r="B12" s="3">
        <f t="shared" ref="B12:H12" si="4">SUM(B13:B26)</f>
        <v>2447589754</v>
      </c>
      <c r="C12" s="5">
        <f t="shared" si="4"/>
        <v>0</v>
      </c>
      <c r="D12" s="3">
        <f t="shared" si="4"/>
        <v>2447589754</v>
      </c>
      <c r="E12" s="3">
        <f t="shared" si="4"/>
        <v>187798159.58000001</v>
      </c>
      <c r="F12" s="3">
        <f t="shared" ref="F12" si="5">SUM(F13:F26)</f>
        <v>188474542.59</v>
      </c>
      <c r="G12" s="3">
        <f t="shared" si="4"/>
        <v>376272702.17000008</v>
      </c>
      <c r="H12" s="6">
        <f t="shared" si="4"/>
        <v>2071317051.8299999</v>
      </c>
    </row>
    <row r="13" spans="1:30" x14ac:dyDescent="0.2">
      <c r="A13" s="8" t="s">
        <v>16</v>
      </c>
      <c r="B13" s="9">
        <v>1713550579</v>
      </c>
      <c r="C13" s="10"/>
      <c r="D13" s="11">
        <f t="shared" ref="D13:D77" si="6">+B13+C13</f>
        <v>1713550579</v>
      </c>
      <c r="E13" s="11">
        <v>140743501.71000001</v>
      </c>
      <c r="F13" s="11">
        <v>141366937.88999999</v>
      </c>
      <c r="G13" s="11">
        <f>SUM(E13:F13)</f>
        <v>282110439.60000002</v>
      </c>
      <c r="H13" s="12">
        <f t="shared" ref="H13:H26" si="7">+D13-G13</f>
        <v>1431440139.4000001</v>
      </c>
      <c r="I13" s="1"/>
      <c r="J13" s="1"/>
      <c r="K13" s="1"/>
      <c r="V13" s="1"/>
    </row>
    <row r="14" spans="1:30" x14ac:dyDescent="0.2">
      <c r="A14" s="8" t="s">
        <v>17</v>
      </c>
      <c r="B14" s="9">
        <v>6360000</v>
      </c>
      <c r="C14" s="10"/>
      <c r="D14" s="11">
        <f t="shared" si="6"/>
        <v>6360000</v>
      </c>
      <c r="E14" s="11">
        <v>603000</v>
      </c>
      <c r="F14" s="11">
        <v>528000</v>
      </c>
      <c r="G14" s="11">
        <f t="shared" ref="G14:G26" si="8">SUM(E14:F14)</f>
        <v>1131000</v>
      </c>
      <c r="H14" s="12">
        <f t="shared" si="7"/>
        <v>5229000</v>
      </c>
      <c r="I14" s="1"/>
      <c r="J14" s="1"/>
      <c r="K14" s="1"/>
      <c r="V14" s="1"/>
    </row>
    <row r="15" spans="1:30" x14ac:dyDescent="0.2">
      <c r="A15" s="8" t="s">
        <v>18</v>
      </c>
      <c r="B15" s="9">
        <v>129090238</v>
      </c>
      <c r="C15" s="10"/>
      <c r="D15" s="11">
        <f t="shared" si="6"/>
        <v>129090238</v>
      </c>
      <c r="E15" s="11">
        <v>15032000</v>
      </c>
      <c r="F15" s="11">
        <v>15064000</v>
      </c>
      <c r="G15" s="11">
        <f t="shared" si="8"/>
        <v>30096000</v>
      </c>
      <c r="H15" s="12">
        <f t="shared" si="7"/>
        <v>98994238</v>
      </c>
      <c r="I15" s="1"/>
      <c r="J15" s="1"/>
      <c r="K15" s="1"/>
      <c r="V15" s="1"/>
    </row>
    <row r="16" spans="1:30" x14ac:dyDescent="0.2">
      <c r="A16" s="8" t="s">
        <v>19</v>
      </c>
      <c r="B16" s="9">
        <v>46000000</v>
      </c>
      <c r="C16" s="10"/>
      <c r="D16" s="11">
        <f t="shared" si="6"/>
        <v>46000000</v>
      </c>
      <c r="E16" s="11"/>
      <c r="F16" s="11"/>
      <c r="G16" s="11">
        <f t="shared" si="8"/>
        <v>0</v>
      </c>
      <c r="H16" s="12">
        <f t="shared" si="7"/>
        <v>46000000</v>
      </c>
      <c r="I16" s="1"/>
      <c r="J16" s="1"/>
      <c r="K16" s="1"/>
      <c r="V16" s="1"/>
    </row>
    <row r="17" spans="1:22" x14ac:dyDescent="0.2">
      <c r="A17" s="8" t="s">
        <v>20</v>
      </c>
      <c r="B17" s="9">
        <v>96982523</v>
      </c>
      <c r="C17" s="10"/>
      <c r="D17" s="11">
        <f t="shared" si="6"/>
        <v>96982523</v>
      </c>
      <c r="E17" s="11">
        <v>7455968.9100000001</v>
      </c>
      <c r="F17" s="11">
        <v>7455968.9100000001</v>
      </c>
      <c r="G17" s="11">
        <f t="shared" si="8"/>
        <v>14911937.82</v>
      </c>
      <c r="H17" s="12">
        <f t="shared" si="7"/>
        <v>82070585.180000007</v>
      </c>
      <c r="I17" s="1"/>
      <c r="J17" s="1"/>
      <c r="K17" s="1"/>
      <c r="V17" s="1"/>
    </row>
    <row r="18" spans="1:22" x14ac:dyDescent="0.2">
      <c r="A18" s="8" t="s">
        <v>21</v>
      </c>
      <c r="B18" s="9">
        <v>144989754</v>
      </c>
      <c r="C18" s="10"/>
      <c r="D18" s="11">
        <f t="shared" si="6"/>
        <v>144989754</v>
      </c>
      <c r="E18" s="11"/>
      <c r="F18" s="11"/>
      <c r="G18" s="11">
        <f t="shared" si="8"/>
        <v>0</v>
      </c>
      <c r="H18" s="12">
        <f t="shared" si="7"/>
        <v>144989754</v>
      </c>
      <c r="I18" s="1"/>
      <c r="J18" s="1"/>
      <c r="K18" s="1"/>
      <c r="V18" s="1"/>
    </row>
    <row r="19" spans="1:22" x14ac:dyDescent="0.2">
      <c r="A19" s="8" t="s">
        <v>22</v>
      </c>
      <c r="B19" s="9">
        <v>6725795</v>
      </c>
      <c r="C19" s="10"/>
      <c r="D19" s="11">
        <f t="shared" si="6"/>
        <v>6725795</v>
      </c>
      <c r="E19" s="11"/>
      <c r="F19" s="11"/>
      <c r="G19" s="11">
        <f t="shared" si="8"/>
        <v>0</v>
      </c>
      <c r="H19" s="12">
        <f t="shared" si="7"/>
        <v>6725795</v>
      </c>
      <c r="I19" s="1"/>
      <c r="J19" s="1"/>
      <c r="K19" s="1"/>
      <c r="V19" s="1"/>
    </row>
    <row r="20" spans="1:22" x14ac:dyDescent="0.2">
      <c r="A20" s="8" t="s">
        <v>23</v>
      </c>
      <c r="B20" s="9">
        <v>6035346</v>
      </c>
      <c r="C20" s="10"/>
      <c r="D20" s="11">
        <f t="shared" si="6"/>
        <v>6035346</v>
      </c>
      <c r="E20" s="11">
        <v>341045.46</v>
      </c>
      <c r="F20" s="11">
        <v>341045.46</v>
      </c>
      <c r="G20" s="11">
        <f t="shared" si="8"/>
        <v>682090.92</v>
      </c>
      <c r="H20" s="12">
        <f t="shared" si="7"/>
        <v>5353255.08</v>
      </c>
      <c r="I20" s="1"/>
      <c r="J20" s="1"/>
      <c r="K20" s="1"/>
      <c r="V20" s="1"/>
    </row>
    <row r="21" spans="1:22" x14ac:dyDescent="0.2">
      <c r="A21" s="8" t="s">
        <v>24</v>
      </c>
      <c r="B21" s="9">
        <v>11722072</v>
      </c>
      <c r="C21" s="10"/>
      <c r="D21" s="11">
        <f t="shared" si="6"/>
        <v>11722072</v>
      </c>
      <c r="E21" s="11">
        <v>976858.83</v>
      </c>
      <c r="F21" s="11">
        <v>976858.83</v>
      </c>
      <c r="G21" s="11">
        <f t="shared" si="8"/>
        <v>1953717.66</v>
      </c>
      <c r="H21" s="12">
        <f t="shared" si="7"/>
        <v>9768354.3399999999</v>
      </c>
      <c r="I21" s="1"/>
      <c r="J21" s="1"/>
      <c r="K21" s="1"/>
      <c r="V21" s="1"/>
    </row>
    <row r="22" spans="1:22" x14ac:dyDescent="0.2">
      <c r="A22" s="8" t="s">
        <v>25</v>
      </c>
      <c r="B22" s="9">
        <v>17578072</v>
      </c>
      <c r="C22" s="10"/>
      <c r="D22" s="11">
        <f t="shared" si="6"/>
        <v>17578072</v>
      </c>
      <c r="E22" s="11"/>
      <c r="F22" s="11"/>
      <c r="G22" s="11">
        <f t="shared" si="8"/>
        <v>0</v>
      </c>
      <c r="H22" s="12">
        <f t="shared" si="7"/>
        <v>17578072</v>
      </c>
      <c r="I22" s="1"/>
      <c r="J22" s="1"/>
      <c r="K22" s="1"/>
      <c r="V22" s="1"/>
    </row>
    <row r="23" spans="1:22" x14ac:dyDescent="0.2">
      <c r="A23" s="8" t="s">
        <v>26</v>
      </c>
      <c r="B23" s="9">
        <v>7696132</v>
      </c>
      <c r="C23" s="10"/>
      <c r="D23" s="11">
        <f t="shared" si="6"/>
        <v>7696132</v>
      </c>
      <c r="E23" s="11"/>
      <c r="F23" s="11"/>
      <c r="G23" s="11">
        <f t="shared" si="8"/>
        <v>0</v>
      </c>
      <c r="H23" s="12">
        <f t="shared" si="7"/>
        <v>7696132</v>
      </c>
      <c r="I23" s="1"/>
      <c r="J23" s="1"/>
      <c r="K23" s="1"/>
      <c r="V23" s="1"/>
    </row>
    <row r="24" spans="1:22" x14ac:dyDescent="0.2">
      <c r="A24" s="8" t="s">
        <v>168</v>
      </c>
      <c r="B24" s="9">
        <v>157667608</v>
      </c>
      <c r="C24" s="10"/>
      <c r="D24" s="11">
        <f t="shared" si="6"/>
        <v>157667608</v>
      </c>
      <c r="E24" s="11">
        <v>10439661.82</v>
      </c>
      <c r="F24" s="11">
        <v>10483863.439999999</v>
      </c>
      <c r="G24" s="11">
        <f t="shared" si="8"/>
        <v>20923525.259999998</v>
      </c>
      <c r="H24" s="12">
        <f t="shared" si="7"/>
        <v>136744082.74000001</v>
      </c>
      <c r="I24" s="1"/>
      <c r="J24" s="1"/>
      <c r="K24" s="1"/>
      <c r="L24" s="13"/>
      <c r="V24" s="1"/>
    </row>
    <row r="25" spans="1:22" x14ac:dyDescent="0.2">
      <c r="A25" s="8" t="s">
        <v>27</v>
      </c>
      <c r="B25" s="9">
        <v>90119696</v>
      </c>
      <c r="C25" s="10"/>
      <c r="D25" s="11">
        <f t="shared" si="6"/>
        <v>90119696</v>
      </c>
      <c r="E25" s="11">
        <v>10517651.85</v>
      </c>
      <c r="F25" s="11">
        <v>10561915.83</v>
      </c>
      <c r="G25" s="11">
        <f t="shared" si="8"/>
        <v>21079567.68</v>
      </c>
      <c r="H25" s="12">
        <f t="shared" si="7"/>
        <v>69040128.319999993</v>
      </c>
      <c r="I25" s="1"/>
      <c r="J25" s="1"/>
      <c r="K25" s="1"/>
      <c r="L25" s="13"/>
      <c r="V25" s="1"/>
    </row>
    <row r="26" spans="1:22" ht="13.5" thickBot="1" x14ac:dyDescent="0.25">
      <c r="A26" s="8" t="s">
        <v>28</v>
      </c>
      <c r="B26" s="9">
        <v>13071939</v>
      </c>
      <c r="C26" s="10"/>
      <c r="D26" s="11">
        <f t="shared" si="6"/>
        <v>13071939</v>
      </c>
      <c r="E26" s="11">
        <v>1688471</v>
      </c>
      <c r="F26" s="11">
        <v>1695952.23</v>
      </c>
      <c r="G26" s="11">
        <f t="shared" si="8"/>
        <v>3384423.23</v>
      </c>
      <c r="H26" s="12">
        <f t="shared" si="7"/>
        <v>9687515.7699999996</v>
      </c>
      <c r="I26" s="1"/>
      <c r="J26" s="1"/>
      <c r="K26" s="1"/>
      <c r="L26" s="13"/>
      <c r="V26" s="1"/>
    </row>
    <row r="27" spans="1:22" ht="15" thickBot="1" x14ac:dyDescent="0.25">
      <c r="A27" s="14" t="s">
        <v>29</v>
      </c>
      <c r="B27" s="3">
        <f t="shared" ref="B27:H27" si="9">SUM(B28:B70)</f>
        <v>373463044</v>
      </c>
      <c r="C27" s="5">
        <f t="shared" si="9"/>
        <v>0</v>
      </c>
      <c r="D27" s="3">
        <f t="shared" si="9"/>
        <v>373463044</v>
      </c>
      <c r="E27" s="3">
        <f t="shared" si="9"/>
        <v>11450021.25</v>
      </c>
      <c r="F27" s="3">
        <f t="shared" si="9"/>
        <v>21948591.989999998</v>
      </c>
      <c r="G27" s="3">
        <f t="shared" si="9"/>
        <v>33398613.239999998</v>
      </c>
      <c r="H27" s="6">
        <f t="shared" si="9"/>
        <v>340064430.75999999</v>
      </c>
      <c r="I27" s="1"/>
      <c r="J27" s="1"/>
      <c r="K27" s="1"/>
      <c r="L27" s="13"/>
      <c r="V27" s="1"/>
    </row>
    <row r="28" spans="1:22" x14ac:dyDescent="0.2">
      <c r="A28" s="8" t="s">
        <v>30</v>
      </c>
      <c r="B28" s="9">
        <v>3000000</v>
      </c>
      <c r="C28" s="11"/>
      <c r="D28" s="11">
        <f t="shared" si="6"/>
        <v>3000000</v>
      </c>
      <c r="E28" s="11">
        <v>165612.62</v>
      </c>
      <c r="F28" s="11"/>
      <c r="G28" s="11">
        <f t="shared" ref="G28:G70" si="10">SUM(E28:F28)</f>
        <v>165612.62</v>
      </c>
      <c r="H28" s="12">
        <f t="shared" ref="H28:H70" si="11">+D28-G28</f>
        <v>2834387.38</v>
      </c>
      <c r="I28" s="1"/>
      <c r="J28" s="1"/>
      <c r="K28" s="1"/>
      <c r="L28" s="13"/>
      <c r="V28" s="1"/>
    </row>
    <row r="29" spans="1:22" x14ac:dyDescent="0.2">
      <c r="A29" s="8" t="s">
        <v>31</v>
      </c>
      <c r="B29" s="9">
        <v>24000000</v>
      </c>
      <c r="C29" s="11"/>
      <c r="D29" s="11">
        <f t="shared" si="6"/>
        <v>24000000</v>
      </c>
      <c r="E29" s="11">
        <v>938471.51</v>
      </c>
      <c r="F29" s="11">
        <v>3716858.08</v>
      </c>
      <c r="G29" s="11">
        <f t="shared" si="10"/>
        <v>4655329.59</v>
      </c>
      <c r="H29" s="12">
        <f t="shared" si="11"/>
        <v>19344670.41</v>
      </c>
      <c r="I29" s="1"/>
      <c r="J29" s="1"/>
      <c r="K29" s="1"/>
      <c r="L29" s="13"/>
      <c r="V29" s="1"/>
    </row>
    <row r="30" spans="1:22" x14ac:dyDescent="0.2">
      <c r="A30" s="8" t="s">
        <v>32</v>
      </c>
      <c r="B30" s="9">
        <v>8200000</v>
      </c>
      <c r="C30" s="11"/>
      <c r="D30" s="11">
        <f t="shared" si="6"/>
        <v>8200000</v>
      </c>
      <c r="E30" s="11"/>
      <c r="F30" s="11">
        <v>58925.51</v>
      </c>
      <c r="G30" s="11">
        <f t="shared" si="10"/>
        <v>58925.51</v>
      </c>
      <c r="H30" s="12">
        <f t="shared" si="11"/>
        <v>8141074.4900000002</v>
      </c>
      <c r="I30" s="1"/>
      <c r="J30" s="1"/>
      <c r="K30" s="1"/>
      <c r="L30" s="13"/>
      <c r="V30" s="1"/>
    </row>
    <row r="31" spans="1:22" x14ac:dyDescent="0.2">
      <c r="A31" s="8" t="s">
        <v>33</v>
      </c>
      <c r="B31" s="9">
        <v>50092105</v>
      </c>
      <c r="C31" s="10"/>
      <c r="D31" s="11">
        <f t="shared" si="6"/>
        <v>50092105</v>
      </c>
      <c r="E31" s="11">
        <v>3202559.12</v>
      </c>
      <c r="F31" s="11">
        <v>5080316.8600000003</v>
      </c>
      <c r="G31" s="11">
        <f t="shared" si="10"/>
        <v>8282875.9800000004</v>
      </c>
      <c r="H31" s="12">
        <f t="shared" si="11"/>
        <v>41809229.019999996</v>
      </c>
      <c r="I31" s="1"/>
      <c r="J31" s="1"/>
      <c r="K31" s="1"/>
      <c r="L31" s="13"/>
      <c r="V31" s="1"/>
    </row>
    <row r="32" spans="1:22" x14ac:dyDescent="0.2">
      <c r="A32" s="8" t="s">
        <v>34</v>
      </c>
      <c r="B32" s="9">
        <v>41501055</v>
      </c>
      <c r="C32" s="10"/>
      <c r="D32" s="11">
        <f t="shared" si="6"/>
        <v>41501055</v>
      </c>
      <c r="E32" s="11"/>
      <c r="F32" s="11">
        <v>4213560.5199999996</v>
      </c>
      <c r="G32" s="11">
        <f t="shared" si="10"/>
        <v>4213560.5199999996</v>
      </c>
      <c r="H32" s="12">
        <f t="shared" si="11"/>
        <v>37287494.480000004</v>
      </c>
      <c r="I32" s="1"/>
      <c r="J32" s="1"/>
      <c r="K32" s="1"/>
      <c r="L32" s="13"/>
      <c r="V32" s="1"/>
    </row>
    <row r="33" spans="1:22" x14ac:dyDescent="0.2">
      <c r="A33" s="8" t="s">
        <v>35</v>
      </c>
      <c r="B33" s="9">
        <v>452724</v>
      </c>
      <c r="C33" s="15"/>
      <c r="D33" s="11">
        <f t="shared" si="6"/>
        <v>452724</v>
      </c>
      <c r="E33" s="11">
        <v>27600</v>
      </c>
      <c r="F33" s="11">
        <v>37215</v>
      </c>
      <c r="G33" s="11">
        <f t="shared" si="10"/>
        <v>64815</v>
      </c>
      <c r="H33" s="12">
        <f t="shared" si="11"/>
        <v>387909</v>
      </c>
      <c r="I33" s="1"/>
      <c r="J33" s="1"/>
      <c r="K33" s="1"/>
      <c r="L33" s="13"/>
      <c r="V33" s="1"/>
    </row>
    <row r="34" spans="1:22" x14ac:dyDescent="0.2">
      <c r="A34" s="8" t="s">
        <v>36</v>
      </c>
      <c r="B34" s="9">
        <v>500000</v>
      </c>
      <c r="C34" s="10"/>
      <c r="D34" s="11">
        <f t="shared" si="6"/>
        <v>500000</v>
      </c>
      <c r="E34" s="11">
        <v>115778</v>
      </c>
      <c r="F34" s="11">
        <v>5627</v>
      </c>
      <c r="G34" s="11">
        <f t="shared" si="10"/>
        <v>121405</v>
      </c>
      <c r="H34" s="12">
        <f t="shared" si="11"/>
        <v>378595</v>
      </c>
      <c r="I34" s="1"/>
      <c r="J34" s="1"/>
      <c r="K34" s="1"/>
      <c r="L34" s="13"/>
      <c r="V34" s="1"/>
    </row>
    <row r="35" spans="1:22" x14ac:dyDescent="0.2">
      <c r="A35" s="8" t="s">
        <v>37</v>
      </c>
      <c r="B35" s="9">
        <v>26820716</v>
      </c>
      <c r="C35" s="10"/>
      <c r="D35" s="11">
        <f t="shared" si="6"/>
        <v>26820716</v>
      </c>
      <c r="E35" s="11"/>
      <c r="F35" s="11"/>
      <c r="G35" s="11">
        <f t="shared" si="10"/>
        <v>0</v>
      </c>
      <c r="H35" s="12">
        <f t="shared" si="11"/>
        <v>26820716</v>
      </c>
      <c r="I35" s="1"/>
      <c r="J35" s="1"/>
      <c r="K35" s="1"/>
      <c r="L35" s="13"/>
      <c r="V35" s="1"/>
    </row>
    <row r="36" spans="1:22" x14ac:dyDescent="0.2">
      <c r="A36" s="8" t="s">
        <v>38</v>
      </c>
      <c r="B36" s="9">
        <v>20000</v>
      </c>
      <c r="C36" s="10"/>
      <c r="D36" s="11">
        <f t="shared" si="6"/>
        <v>20000</v>
      </c>
      <c r="E36" s="11"/>
      <c r="F36" s="11"/>
      <c r="G36" s="11">
        <f t="shared" si="10"/>
        <v>0</v>
      </c>
      <c r="H36" s="12">
        <f t="shared" si="11"/>
        <v>20000</v>
      </c>
      <c r="I36" s="1"/>
      <c r="J36" s="1"/>
      <c r="K36" s="1"/>
      <c r="L36" s="13"/>
      <c r="V36" s="1"/>
    </row>
    <row r="37" spans="1:22" x14ac:dyDescent="0.2">
      <c r="A37" s="8" t="s">
        <v>39</v>
      </c>
      <c r="B37" s="9">
        <v>7500002</v>
      </c>
      <c r="C37" s="10"/>
      <c r="D37" s="11">
        <f t="shared" si="6"/>
        <v>7500002</v>
      </c>
      <c r="E37" s="11"/>
      <c r="F37" s="11"/>
      <c r="G37" s="11">
        <f t="shared" si="10"/>
        <v>0</v>
      </c>
      <c r="H37" s="12">
        <f t="shared" si="11"/>
        <v>7500002</v>
      </c>
      <c r="I37" s="1"/>
      <c r="J37" s="1"/>
      <c r="K37" s="1"/>
      <c r="L37" s="13"/>
      <c r="V37" s="1"/>
    </row>
    <row r="38" spans="1:22" x14ac:dyDescent="0.2">
      <c r="A38" s="8" t="s">
        <v>40</v>
      </c>
      <c r="B38" s="9">
        <v>3716950</v>
      </c>
      <c r="C38" s="10"/>
      <c r="D38" s="11">
        <f t="shared" si="6"/>
        <v>3716950</v>
      </c>
      <c r="E38" s="11"/>
      <c r="F38" s="11"/>
      <c r="G38" s="11">
        <f t="shared" si="10"/>
        <v>0</v>
      </c>
      <c r="H38" s="12">
        <f t="shared" si="11"/>
        <v>3716950</v>
      </c>
      <c r="I38" s="1"/>
      <c r="J38" s="1"/>
      <c r="K38" s="1"/>
      <c r="L38" s="13"/>
      <c r="V38" s="1"/>
    </row>
    <row r="39" spans="1:22" x14ac:dyDescent="0.2">
      <c r="A39" s="8" t="s">
        <v>41</v>
      </c>
      <c r="B39" s="9">
        <v>1</v>
      </c>
      <c r="C39" s="10"/>
      <c r="D39" s="11">
        <f t="shared" si="6"/>
        <v>1</v>
      </c>
      <c r="E39" s="11"/>
      <c r="F39" s="11"/>
      <c r="G39" s="11">
        <f t="shared" si="10"/>
        <v>0</v>
      </c>
      <c r="H39" s="12">
        <f t="shared" si="11"/>
        <v>1</v>
      </c>
      <c r="I39" s="1"/>
      <c r="J39" s="1"/>
      <c r="K39" s="1"/>
      <c r="L39" s="13"/>
      <c r="V39" s="1"/>
    </row>
    <row r="40" spans="1:22" x14ac:dyDescent="0.2">
      <c r="A40" s="8" t="s">
        <v>42</v>
      </c>
      <c r="B40" s="9">
        <v>400000</v>
      </c>
      <c r="C40" s="10"/>
      <c r="D40" s="11">
        <f t="shared" si="6"/>
        <v>400000</v>
      </c>
      <c r="E40" s="11"/>
      <c r="F40" s="11"/>
      <c r="G40" s="11">
        <f t="shared" si="10"/>
        <v>0</v>
      </c>
      <c r="H40" s="12">
        <f t="shared" si="11"/>
        <v>400000</v>
      </c>
      <c r="I40" s="1"/>
      <c r="J40" s="1"/>
      <c r="K40" s="1"/>
      <c r="L40" s="13"/>
      <c r="V40" s="1"/>
    </row>
    <row r="41" spans="1:22" x14ac:dyDescent="0.2">
      <c r="A41" s="16" t="s">
        <v>43</v>
      </c>
      <c r="B41" s="9">
        <v>2160500</v>
      </c>
      <c r="C41" s="10"/>
      <c r="D41" s="11">
        <f t="shared" si="6"/>
        <v>2160500</v>
      </c>
      <c r="E41" s="11"/>
      <c r="F41" s="11"/>
      <c r="G41" s="11">
        <f t="shared" si="10"/>
        <v>0</v>
      </c>
      <c r="H41" s="12">
        <f t="shared" si="11"/>
        <v>2160500</v>
      </c>
      <c r="I41" s="1"/>
      <c r="J41" s="1"/>
      <c r="K41" s="1"/>
      <c r="L41" s="13"/>
      <c r="V41" s="1"/>
    </row>
    <row r="42" spans="1:22" x14ac:dyDescent="0.2">
      <c r="A42" s="8" t="s">
        <v>44</v>
      </c>
      <c r="B42" s="9">
        <v>2812178</v>
      </c>
      <c r="C42" s="10"/>
      <c r="D42" s="11">
        <f t="shared" si="6"/>
        <v>2812178</v>
      </c>
      <c r="E42" s="11"/>
      <c r="F42" s="11"/>
      <c r="G42" s="11">
        <f t="shared" si="10"/>
        <v>0</v>
      </c>
      <c r="H42" s="12">
        <f t="shared" si="11"/>
        <v>2812178</v>
      </c>
      <c r="I42" s="1"/>
      <c r="J42" s="1"/>
      <c r="K42" s="1"/>
      <c r="L42" s="13"/>
      <c r="V42" s="1"/>
    </row>
    <row r="43" spans="1:22" x14ac:dyDescent="0.2">
      <c r="A43" s="8" t="s">
        <v>45</v>
      </c>
      <c r="B43" s="9">
        <v>700000</v>
      </c>
      <c r="C43" s="10"/>
      <c r="D43" s="11">
        <f t="shared" si="6"/>
        <v>700000</v>
      </c>
      <c r="E43" s="11"/>
      <c r="F43" s="11"/>
      <c r="G43" s="11">
        <f t="shared" si="10"/>
        <v>0</v>
      </c>
      <c r="H43" s="12">
        <f t="shared" si="11"/>
        <v>700000</v>
      </c>
      <c r="I43" s="1"/>
      <c r="J43" s="1"/>
      <c r="K43" s="1"/>
      <c r="L43" s="13"/>
      <c r="V43" s="1"/>
    </row>
    <row r="44" spans="1:22" x14ac:dyDescent="0.2">
      <c r="A44" s="8" t="s">
        <v>46</v>
      </c>
      <c r="B44" s="9">
        <v>2530000</v>
      </c>
      <c r="C44" s="10"/>
      <c r="D44" s="11">
        <f t="shared" si="6"/>
        <v>2530000</v>
      </c>
      <c r="E44" s="11"/>
      <c r="F44" s="11"/>
      <c r="G44" s="11">
        <f t="shared" si="10"/>
        <v>0</v>
      </c>
      <c r="H44" s="12">
        <f t="shared" si="11"/>
        <v>2530000</v>
      </c>
      <c r="I44" s="1"/>
      <c r="J44" s="1"/>
      <c r="K44" s="1"/>
      <c r="L44" s="13"/>
      <c r="V44" s="1"/>
    </row>
    <row r="45" spans="1:22" x14ac:dyDescent="0.2">
      <c r="A45" s="8" t="s">
        <v>47</v>
      </c>
      <c r="B45" s="9">
        <v>35162809</v>
      </c>
      <c r="C45" s="10"/>
      <c r="D45" s="11">
        <f t="shared" si="6"/>
        <v>35162809</v>
      </c>
      <c r="E45" s="11"/>
      <c r="F45" s="11">
        <v>1250000</v>
      </c>
      <c r="G45" s="11">
        <f t="shared" si="10"/>
        <v>1250000</v>
      </c>
      <c r="H45" s="12">
        <f t="shared" si="11"/>
        <v>33912809</v>
      </c>
      <c r="I45" s="1"/>
      <c r="J45" s="1"/>
      <c r="K45" s="1"/>
      <c r="L45" s="13"/>
      <c r="V45" s="1"/>
    </row>
    <row r="46" spans="1:22" x14ac:dyDescent="0.2">
      <c r="A46" s="17" t="s">
        <v>48</v>
      </c>
      <c r="B46" s="9">
        <v>200000</v>
      </c>
      <c r="C46" s="10"/>
      <c r="D46" s="11">
        <f t="shared" si="6"/>
        <v>200000</v>
      </c>
      <c r="E46" s="11"/>
      <c r="F46" s="11"/>
      <c r="G46" s="11">
        <f t="shared" si="10"/>
        <v>0</v>
      </c>
      <c r="H46" s="12">
        <f t="shared" si="11"/>
        <v>200000</v>
      </c>
      <c r="I46" s="1"/>
      <c r="J46" s="1"/>
      <c r="K46" s="1"/>
      <c r="L46" s="13"/>
      <c r="V46" s="1"/>
    </row>
    <row r="47" spans="1:22" x14ac:dyDescent="0.2">
      <c r="A47" s="17" t="s">
        <v>49</v>
      </c>
      <c r="B47" s="9">
        <v>3670000</v>
      </c>
      <c r="C47" s="10"/>
      <c r="D47" s="11">
        <f t="shared" si="6"/>
        <v>3670000</v>
      </c>
      <c r="E47" s="11"/>
      <c r="F47" s="11"/>
      <c r="G47" s="11">
        <f t="shared" si="10"/>
        <v>0</v>
      </c>
      <c r="H47" s="12">
        <f t="shared" si="11"/>
        <v>3670000</v>
      </c>
      <c r="I47" s="1"/>
      <c r="J47" s="1"/>
      <c r="K47" s="1"/>
      <c r="L47" s="13"/>
      <c r="V47" s="1"/>
    </row>
    <row r="48" spans="1:22" x14ac:dyDescent="0.2">
      <c r="A48" s="17" t="s">
        <v>50</v>
      </c>
      <c r="B48" s="9">
        <v>1070000</v>
      </c>
      <c r="C48" s="10"/>
      <c r="D48" s="11">
        <f t="shared" si="6"/>
        <v>1070000</v>
      </c>
      <c r="E48" s="11"/>
      <c r="F48" s="11"/>
      <c r="G48" s="11">
        <f t="shared" si="10"/>
        <v>0</v>
      </c>
      <c r="H48" s="12">
        <f t="shared" si="11"/>
        <v>1070000</v>
      </c>
      <c r="I48" s="1"/>
      <c r="J48" s="1"/>
      <c r="K48" s="1"/>
      <c r="L48" s="13"/>
      <c r="V48" s="1"/>
    </row>
    <row r="49" spans="1:22" x14ac:dyDescent="0.2">
      <c r="A49" s="17" t="s">
        <v>51</v>
      </c>
      <c r="B49" s="9">
        <v>6792907</v>
      </c>
      <c r="C49" s="10"/>
      <c r="D49" s="11">
        <f t="shared" si="6"/>
        <v>6792907</v>
      </c>
      <c r="E49" s="11"/>
      <c r="F49" s="11"/>
      <c r="G49" s="11">
        <f t="shared" si="10"/>
        <v>0</v>
      </c>
      <c r="H49" s="12">
        <f t="shared" si="11"/>
        <v>6792907</v>
      </c>
      <c r="I49" s="1"/>
      <c r="J49" s="1"/>
      <c r="K49" s="1"/>
      <c r="L49" s="13"/>
      <c r="V49" s="1"/>
    </row>
    <row r="50" spans="1:22" x14ac:dyDescent="0.2">
      <c r="A50" s="17" t="s">
        <v>52</v>
      </c>
      <c r="B50" s="9">
        <v>18000000</v>
      </c>
      <c r="C50" s="10"/>
      <c r="D50" s="11">
        <f t="shared" si="6"/>
        <v>18000000</v>
      </c>
      <c r="E50" s="11"/>
      <c r="F50" s="11"/>
      <c r="G50" s="11">
        <f t="shared" si="10"/>
        <v>0</v>
      </c>
      <c r="H50" s="12">
        <f t="shared" si="11"/>
        <v>18000000</v>
      </c>
      <c r="I50" s="1"/>
      <c r="J50" s="1"/>
      <c r="K50" s="1"/>
      <c r="L50" s="13"/>
      <c r="V50" s="1"/>
    </row>
    <row r="51" spans="1:22" x14ac:dyDescent="0.2">
      <c r="A51" s="18" t="s">
        <v>53</v>
      </c>
      <c r="B51" s="9">
        <v>3420000</v>
      </c>
      <c r="C51" s="10"/>
      <c r="D51" s="11">
        <f t="shared" si="6"/>
        <v>3420000</v>
      </c>
      <c r="E51" s="11"/>
      <c r="F51" s="11">
        <v>586089.02</v>
      </c>
      <c r="G51" s="11">
        <f t="shared" si="10"/>
        <v>586089.02</v>
      </c>
      <c r="H51" s="12">
        <f t="shared" si="11"/>
        <v>2833910.98</v>
      </c>
      <c r="I51" s="1"/>
      <c r="J51" s="1"/>
      <c r="K51" s="1"/>
      <c r="L51" s="13"/>
      <c r="V51" s="1"/>
    </row>
    <row r="52" spans="1:22" x14ac:dyDescent="0.2">
      <c r="A52" s="17" t="s">
        <v>54</v>
      </c>
      <c r="B52" s="9">
        <v>84000000</v>
      </c>
      <c r="C52" s="10"/>
      <c r="D52" s="11">
        <f t="shared" si="6"/>
        <v>84000000</v>
      </c>
      <c r="E52" s="11">
        <v>7000000</v>
      </c>
      <c r="F52" s="11">
        <v>7000000</v>
      </c>
      <c r="G52" s="11">
        <f t="shared" si="10"/>
        <v>14000000</v>
      </c>
      <c r="H52" s="12">
        <f t="shared" si="11"/>
        <v>70000000</v>
      </c>
      <c r="I52" s="1"/>
      <c r="J52" s="1"/>
      <c r="K52" s="1"/>
      <c r="L52" s="13"/>
      <c r="V52" s="1"/>
    </row>
    <row r="53" spans="1:22" x14ac:dyDescent="0.2">
      <c r="A53" s="19" t="s">
        <v>169</v>
      </c>
      <c r="B53" s="9">
        <v>2500002</v>
      </c>
      <c r="C53" s="10"/>
      <c r="D53" s="11">
        <f t="shared" si="6"/>
        <v>2500002</v>
      </c>
      <c r="E53" s="11"/>
      <c r="F53" s="11"/>
      <c r="G53" s="11">
        <f t="shared" si="10"/>
        <v>0</v>
      </c>
      <c r="H53" s="12">
        <f t="shared" si="11"/>
        <v>2500002</v>
      </c>
      <c r="I53" s="1"/>
      <c r="J53" s="1"/>
      <c r="K53" s="1"/>
      <c r="L53" s="13"/>
      <c r="V53" s="1"/>
    </row>
    <row r="54" spans="1:22" x14ac:dyDescent="0.2">
      <c r="A54" s="19" t="s">
        <v>55</v>
      </c>
      <c r="B54" s="9">
        <v>346420</v>
      </c>
      <c r="C54" s="10"/>
      <c r="D54" s="11">
        <f t="shared" si="6"/>
        <v>346420</v>
      </c>
      <c r="E54" s="11"/>
      <c r="F54" s="11"/>
      <c r="G54" s="11">
        <f t="shared" si="10"/>
        <v>0</v>
      </c>
      <c r="H54" s="12">
        <f t="shared" si="11"/>
        <v>346420</v>
      </c>
      <c r="I54" s="1"/>
      <c r="J54" s="1"/>
      <c r="K54" s="1"/>
      <c r="L54" s="13"/>
      <c r="V54" s="1"/>
    </row>
    <row r="55" spans="1:22" x14ac:dyDescent="0.2">
      <c r="A55" s="19" t="s">
        <v>56</v>
      </c>
      <c r="B55" s="9">
        <v>3900000</v>
      </c>
      <c r="C55" s="10"/>
      <c r="D55" s="11">
        <f t="shared" si="6"/>
        <v>3900000</v>
      </c>
      <c r="E55" s="11"/>
      <c r="F55" s="11"/>
      <c r="G55" s="11">
        <f t="shared" si="10"/>
        <v>0</v>
      </c>
      <c r="H55" s="12">
        <f t="shared" si="11"/>
        <v>3900000</v>
      </c>
      <c r="I55" s="1"/>
      <c r="J55" s="1"/>
      <c r="K55" s="1"/>
      <c r="L55" s="13"/>
      <c r="V55" s="1"/>
    </row>
    <row r="56" spans="1:22" x14ac:dyDescent="0.2">
      <c r="A56" s="19" t="s">
        <v>57</v>
      </c>
      <c r="B56" s="9">
        <v>333375</v>
      </c>
      <c r="C56" s="10"/>
      <c r="D56" s="11">
        <f t="shared" si="6"/>
        <v>333375</v>
      </c>
      <c r="E56" s="11"/>
      <c r="F56" s="11"/>
      <c r="G56" s="11">
        <f t="shared" si="10"/>
        <v>0</v>
      </c>
      <c r="H56" s="12">
        <f t="shared" si="11"/>
        <v>333375</v>
      </c>
      <c r="I56" s="1"/>
      <c r="J56" s="1"/>
      <c r="K56" s="1"/>
      <c r="L56" s="13"/>
      <c r="V56" s="1"/>
    </row>
    <row r="57" spans="1:22" x14ac:dyDescent="0.2">
      <c r="A57" s="19" t="s">
        <v>58</v>
      </c>
      <c r="B57" s="9">
        <v>2000000</v>
      </c>
      <c r="C57" s="10"/>
      <c r="D57" s="11">
        <f t="shared" si="6"/>
        <v>2000000</v>
      </c>
      <c r="E57" s="11"/>
      <c r="F57" s="11"/>
      <c r="G57" s="11">
        <f t="shared" si="10"/>
        <v>0</v>
      </c>
      <c r="H57" s="12">
        <f t="shared" si="11"/>
        <v>2000000</v>
      </c>
      <c r="I57" s="1"/>
      <c r="J57" s="1"/>
      <c r="K57" s="1"/>
      <c r="L57" s="13"/>
      <c r="V57" s="1"/>
    </row>
    <row r="58" spans="1:22" x14ac:dyDescent="0.2">
      <c r="A58" s="19" t="s">
        <v>59</v>
      </c>
      <c r="B58" s="9">
        <v>700000</v>
      </c>
      <c r="C58" s="10"/>
      <c r="D58" s="11">
        <f t="shared" si="6"/>
        <v>700000</v>
      </c>
      <c r="E58" s="11"/>
      <c r="F58" s="11"/>
      <c r="G58" s="11">
        <f t="shared" si="10"/>
        <v>0</v>
      </c>
      <c r="H58" s="12">
        <f t="shared" si="11"/>
        <v>700000</v>
      </c>
      <c r="I58" s="1"/>
      <c r="J58" s="1"/>
      <c r="K58" s="1"/>
      <c r="L58" s="13"/>
      <c r="V58" s="1"/>
    </row>
    <row r="59" spans="1:22" x14ac:dyDescent="0.2">
      <c r="A59" s="19" t="s">
        <v>60</v>
      </c>
      <c r="B59" s="9">
        <v>70000</v>
      </c>
      <c r="C59" s="15"/>
      <c r="D59" s="11">
        <f t="shared" si="6"/>
        <v>70000</v>
      </c>
      <c r="E59" s="11"/>
      <c r="F59" s="11"/>
      <c r="G59" s="11">
        <f t="shared" si="10"/>
        <v>0</v>
      </c>
      <c r="H59" s="12">
        <f t="shared" si="11"/>
        <v>70000</v>
      </c>
      <c r="I59" s="1"/>
      <c r="J59" s="1"/>
      <c r="K59" s="1"/>
      <c r="L59" s="13"/>
      <c r="V59" s="1"/>
    </row>
    <row r="60" spans="1:22" x14ac:dyDescent="0.2">
      <c r="A60" s="19" t="s">
        <v>61</v>
      </c>
      <c r="B60" s="9">
        <v>7986240</v>
      </c>
      <c r="C60" s="15"/>
      <c r="D60" s="11">
        <f t="shared" si="6"/>
        <v>7986240</v>
      </c>
      <c r="E60" s="11"/>
      <c r="F60" s="11"/>
      <c r="G60" s="11">
        <f t="shared" si="10"/>
        <v>0</v>
      </c>
      <c r="H60" s="12">
        <f t="shared" si="11"/>
        <v>7986240</v>
      </c>
      <c r="I60" s="1"/>
      <c r="J60" s="1"/>
      <c r="K60" s="1"/>
      <c r="L60" s="13"/>
      <c r="V60" s="1"/>
    </row>
    <row r="61" spans="1:22" x14ac:dyDescent="0.2">
      <c r="A61" s="19" t="s">
        <v>62</v>
      </c>
      <c r="B61" s="9">
        <v>5314241</v>
      </c>
      <c r="C61" s="15"/>
      <c r="D61" s="11">
        <f t="shared" si="6"/>
        <v>5314241</v>
      </c>
      <c r="E61" s="11"/>
      <c r="F61" s="11"/>
      <c r="G61" s="11">
        <f t="shared" si="10"/>
        <v>0</v>
      </c>
      <c r="H61" s="12">
        <f t="shared" si="11"/>
        <v>5314241</v>
      </c>
      <c r="I61" s="1"/>
      <c r="J61" s="1"/>
      <c r="K61" s="1"/>
      <c r="L61" s="13"/>
      <c r="V61" s="1"/>
    </row>
    <row r="62" spans="1:22" x14ac:dyDescent="0.2">
      <c r="A62" s="19" t="s">
        <v>63</v>
      </c>
      <c r="B62" s="9">
        <v>1</v>
      </c>
      <c r="C62" s="15"/>
      <c r="D62" s="11">
        <f t="shared" si="6"/>
        <v>1</v>
      </c>
      <c r="E62" s="11"/>
      <c r="F62" s="11"/>
      <c r="G62" s="11">
        <f t="shared" si="10"/>
        <v>0</v>
      </c>
      <c r="H62" s="12">
        <f t="shared" si="11"/>
        <v>1</v>
      </c>
      <c r="I62" s="1"/>
      <c r="J62" s="1"/>
      <c r="K62" s="1"/>
      <c r="L62" s="13"/>
      <c r="V62" s="1"/>
    </row>
    <row r="63" spans="1:22" x14ac:dyDescent="0.2">
      <c r="A63" s="19" t="s">
        <v>64</v>
      </c>
      <c r="B63" s="9">
        <v>525</v>
      </c>
      <c r="C63" s="15"/>
      <c r="D63" s="11">
        <f t="shared" si="6"/>
        <v>525</v>
      </c>
      <c r="E63" s="11"/>
      <c r="F63" s="11"/>
      <c r="G63" s="11">
        <f t="shared" si="10"/>
        <v>0</v>
      </c>
      <c r="H63" s="12">
        <f t="shared" si="11"/>
        <v>525</v>
      </c>
      <c r="I63" s="1"/>
      <c r="J63" s="1"/>
      <c r="K63" s="1"/>
      <c r="L63" s="13"/>
      <c r="V63" s="1"/>
    </row>
    <row r="64" spans="1:22" x14ac:dyDescent="0.2">
      <c r="A64" s="19" t="s">
        <v>65</v>
      </c>
      <c r="B64" s="9">
        <v>2644000</v>
      </c>
      <c r="C64" s="15"/>
      <c r="D64" s="11">
        <f t="shared" si="6"/>
        <v>2644000</v>
      </c>
      <c r="E64" s="11"/>
      <c r="F64" s="11"/>
      <c r="G64" s="11">
        <f t="shared" si="10"/>
        <v>0</v>
      </c>
      <c r="H64" s="12">
        <f t="shared" si="11"/>
        <v>2644000</v>
      </c>
      <c r="I64" s="1"/>
      <c r="J64" s="1"/>
      <c r="K64" s="1"/>
      <c r="L64" s="13"/>
      <c r="V64" s="1"/>
    </row>
    <row r="65" spans="1:22" x14ac:dyDescent="0.2">
      <c r="A65" s="19" t="s">
        <v>66</v>
      </c>
      <c r="B65" s="9">
        <v>14446000</v>
      </c>
      <c r="C65" s="10"/>
      <c r="D65" s="11">
        <f t="shared" si="6"/>
        <v>14446000</v>
      </c>
      <c r="E65" s="11"/>
      <c r="F65" s="11"/>
      <c r="G65" s="11">
        <f t="shared" si="10"/>
        <v>0</v>
      </c>
      <c r="H65" s="12">
        <f t="shared" si="11"/>
        <v>14446000</v>
      </c>
      <c r="I65" s="1"/>
      <c r="J65" s="1"/>
      <c r="K65" s="1"/>
      <c r="L65" s="13"/>
      <c r="V65" s="1"/>
    </row>
    <row r="66" spans="1:22" x14ac:dyDescent="0.2">
      <c r="A66" s="19" t="s">
        <v>170</v>
      </c>
      <c r="B66" s="9">
        <v>200000</v>
      </c>
      <c r="C66" s="10"/>
      <c r="D66" s="11">
        <f t="shared" si="6"/>
        <v>200000</v>
      </c>
      <c r="E66" s="11"/>
      <c r="F66" s="11"/>
      <c r="G66" s="11">
        <f t="shared" si="10"/>
        <v>0</v>
      </c>
      <c r="H66" s="12">
        <f t="shared" si="11"/>
        <v>200000</v>
      </c>
      <c r="I66" s="1"/>
      <c r="J66" s="1"/>
      <c r="K66" s="1"/>
      <c r="L66" s="13"/>
      <c r="V66" s="1"/>
    </row>
    <row r="67" spans="1:22" x14ac:dyDescent="0.2">
      <c r="A67" s="19" t="s">
        <v>67</v>
      </c>
      <c r="B67" s="9">
        <v>4400000</v>
      </c>
      <c r="C67" s="10"/>
      <c r="D67" s="11">
        <f t="shared" si="6"/>
        <v>4400000</v>
      </c>
      <c r="E67" s="11"/>
      <c r="F67" s="11"/>
      <c r="G67" s="11">
        <f t="shared" si="10"/>
        <v>0</v>
      </c>
      <c r="H67" s="12">
        <f t="shared" si="11"/>
        <v>4400000</v>
      </c>
      <c r="I67" s="1"/>
      <c r="J67" s="1"/>
      <c r="K67" s="1"/>
      <c r="L67" s="13"/>
      <c r="V67" s="1"/>
    </row>
    <row r="68" spans="1:22" x14ac:dyDescent="0.2">
      <c r="A68" s="19" t="s">
        <v>68</v>
      </c>
      <c r="B68" s="9">
        <v>1000000</v>
      </c>
      <c r="C68" s="10"/>
      <c r="D68" s="11">
        <f t="shared" si="6"/>
        <v>1000000</v>
      </c>
      <c r="E68" s="11"/>
      <c r="F68" s="11"/>
      <c r="G68" s="11">
        <f t="shared" si="10"/>
        <v>0</v>
      </c>
      <c r="H68" s="12">
        <f t="shared" si="11"/>
        <v>1000000</v>
      </c>
      <c r="I68" s="1"/>
      <c r="J68" s="1"/>
      <c r="K68" s="1"/>
      <c r="L68" s="13"/>
      <c r="V68" s="1"/>
    </row>
    <row r="69" spans="1:22" x14ac:dyDescent="0.2">
      <c r="A69" s="17" t="s">
        <v>69</v>
      </c>
      <c r="B69" s="9">
        <v>900292</v>
      </c>
      <c r="C69" s="20"/>
      <c r="D69" s="11">
        <f t="shared" si="6"/>
        <v>900292</v>
      </c>
      <c r="E69" s="11"/>
      <c r="F69" s="11"/>
      <c r="G69" s="11">
        <f t="shared" si="10"/>
        <v>0</v>
      </c>
      <c r="H69" s="12">
        <f t="shared" si="11"/>
        <v>900292</v>
      </c>
      <c r="I69" s="1"/>
      <c r="J69" s="1"/>
      <c r="K69" s="1"/>
      <c r="L69" s="13"/>
      <c r="V69" s="1"/>
    </row>
    <row r="70" spans="1:22" ht="13.5" thickBot="1" x14ac:dyDescent="0.25">
      <c r="A70" s="21" t="s">
        <v>70</v>
      </c>
      <c r="B70" s="9">
        <v>1</v>
      </c>
      <c r="C70" s="10"/>
      <c r="D70" s="11">
        <f t="shared" si="6"/>
        <v>1</v>
      </c>
      <c r="E70" s="11"/>
      <c r="F70" s="11"/>
      <c r="G70" s="11">
        <f t="shared" si="10"/>
        <v>0</v>
      </c>
      <c r="H70" s="12">
        <f t="shared" si="11"/>
        <v>1</v>
      </c>
      <c r="I70" s="1"/>
      <c r="J70" s="1"/>
      <c r="K70" s="1"/>
      <c r="L70" s="13"/>
      <c r="V70" s="1"/>
    </row>
    <row r="71" spans="1:22" ht="15" thickBot="1" x14ac:dyDescent="0.25">
      <c r="A71" s="14" t="s">
        <v>71</v>
      </c>
      <c r="B71" s="3">
        <f>SUM(B72:B121)</f>
        <v>507400760</v>
      </c>
      <c r="C71" s="5">
        <f>SUM(C72:C121)</f>
        <v>0</v>
      </c>
      <c r="D71" s="3">
        <f>SUM(D72:D121)</f>
        <v>507400760</v>
      </c>
      <c r="E71" s="3">
        <f>SUM(E72:E119)</f>
        <v>0</v>
      </c>
      <c r="F71" s="3">
        <f>SUM(F72:F119)</f>
        <v>2646830.2999999998</v>
      </c>
      <c r="G71" s="3">
        <f>SUM(G72:G121)</f>
        <v>2646830.2999999998</v>
      </c>
      <c r="H71" s="6">
        <f>SUM(H72:H121)</f>
        <v>504753929.69999999</v>
      </c>
      <c r="I71" s="1"/>
      <c r="J71" s="1"/>
      <c r="K71" s="1"/>
      <c r="L71" s="13"/>
      <c r="V71" s="1"/>
    </row>
    <row r="72" spans="1:22" x14ac:dyDescent="0.2">
      <c r="A72" s="16" t="s">
        <v>72</v>
      </c>
      <c r="B72" s="9">
        <v>50966777</v>
      </c>
      <c r="C72" s="10"/>
      <c r="D72" s="11">
        <f t="shared" si="6"/>
        <v>50966777</v>
      </c>
      <c r="E72" s="11"/>
      <c r="F72" s="11">
        <v>1514630.3</v>
      </c>
      <c r="G72" s="11">
        <f t="shared" ref="G72:G121" si="12">SUM(E72:F72)</f>
        <v>1514630.3</v>
      </c>
      <c r="H72" s="12">
        <f t="shared" ref="H72:H121" si="13">+D72-G72</f>
        <v>49452146.700000003</v>
      </c>
      <c r="I72" s="1"/>
      <c r="J72" s="1"/>
      <c r="K72" s="1"/>
      <c r="L72" s="13"/>
      <c r="V72" s="1"/>
    </row>
    <row r="73" spans="1:22" x14ac:dyDescent="0.2">
      <c r="A73" s="16" t="s">
        <v>73</v>
      </c>
      <c r="B73" s="9">
        <v>500000</v>
      </c>
      <c r="C73" s="10"/>
      <c r="D73" s="11">
        <f t="shared" si="6"/>
        <v>500000</v>
      </c>
      <c r="E73" s="11"/>
      <c r="F73" s="11"/>
      <c r="G73" s="11">
        <f t="shared" si="12"/>
        <v>0</v>
      </c>
      <c r="H73" s="12">
        <f t="shared" si="13"/>
        <v>500000</v>
      </c>
      <c r="I73" s="1"/>
      <c r="J73" s="1"/>
      <c r="K73" s="1"/>
      <c r="L73" s="13"/>
      <c r="V73" s="1"/>
    </row>
    <row r="74" spans="1:22" x14ac:dyDescent="0.2">
      <c r="A74" s="16" t="s">
        <v>74</v>
      </c>
      <c r="B74" s="9">
        <v>7400000</v>
      </c>
      <c r="C74" s="10"/>
      <c r="D74" s="11">
        <f t="shared" si="6"/>
        <v>7400000</v>
      </c>
      <c r="E74" s="11"/>
      <c r="F74" s="11"/>
      <c r="G74" s="11">
        <f t="shared" si="12"/>
        <v>0</v>
      </c>
      <c r="H74" s="12">
        <f t="shared" si="13"/>
        <v>7400000</v>
      </c>
      <c r="I74" s="1"/>
      <c r="J74" s="1"/>
      <c r="K74" s="1"/>
      <c r="L74" s="13"/>
      <c r="V74" s="1"/>
    </row>
    <row r="75" spans="1:22" x14ac:dyDescent="0.2">
      <c r="A75" s="16" t="s">
        <v>75</v>
      </c>
      <c r="B75" s="9">
        <v>85184025</v>
      </c>
      <c r="C75" s="10"/>
      <c r="D75" s="11">
        <f t="shared" si="6"/>
        <v>85184025</v>
      </c>
      <c r="E75" s="11"/>
      <c r="F75" s="11"/>
      <c r="G75" s="11">
        <f t="shared" si="12"/>
        <v>0</v>
      </c>
      <c r="H75" s="12">
        <f t="shared" si="13"/>
        <v>85184025</v>
      </c>
      <c r="I75" s="1"/>
      <c r="J75" s="1"/>
      <c r="K75" s="1"/>
      <c r="L75" s="13"/>
      <c r="V75" s="1"/>
    </row>
    <row r="76" spans="1:22" x14ac:dyDescent="0.2">
      <c r="A76" s="16" t="s">
        <v>76</v>
      </c>
      <c r="B76" s="9">
        <v>454736</v>
      </c>
      <c r="C76" s="10"/>
      <c r="D76" s="11">
        <f t="shared" si="6"/>
        <v>454736</v>
      </c>
      <c r="E76" s="11"/>
      <c r="F76" s="11"/>
      <c r="G76" s="11">
        <f t="shared" si="12"/>
        <v>0</v>
      </c>
      <c r="H76" s="12">
        <f t="shared" si="13"/>
        <v>454736</v>
      </c>
      <c r="I76" s="1"/>
      <c r="J76" s="1"/>
      <c r="K76" s="1"/>
      <c r="L76" s="13"/>
      <c r="V76" s="1"/>
    </row>
    <row r="77" spans="1:22" x14ac:dyDescent="0.2">
      <c r="A77" s="16" t="s">
        <v>77</v>
      </c>
      <c r="B77" s="9">
        <v>600000</v>
      </c>
      <c r="C77" s="10"/>
      <c r="D77" s="11">
        <f t="shared" si="6"/>
        <v>600000</v>
      </c>
      <c r="E77" s="11"/>
      <c r="F77" s="11"/>
      <c r="G77" s="11">
        <f t="shared" si="12"/>
        <v>0</v>
      </c>
      <c r="H77" s="12">
        <f t="shared" si="13"/>
        <v>600000</v>
      </c>
      <c r="I77" s="1"/>
      <c r="J77" s="1"/>
      <c r="K77" s="1"/>
      <c r="L77" s="13"/>
      <c r="V77" s="1"/>
    </row>
    <row r="78" spans="1:22" x14ac:dyDescent="0.2">
      <c r="A78" s="16" t="s">
        <v>78</v>
      </c>
      <c r="B78" s="9">
        <v>226450</v>
      </c>
      <c r="C78" s="10"/>
      <c r="D78" s="11">
        <f t="shared" ref="D78:D121" si="14">+B78+C78</f>
        <v>226450</v>
      </c>
      <c r="E78" s="11"/>
      <c r="F78" s="11"/>
      <c r="G78" s="11">
        <f t="shared" si="12"/>
        <v>0</v>
      </c>
      <c r="H78" s="12">
        <f t="shared" si="13"/>
        <v>226450</v>
      </c>
      <c r="I78" s="1"/>
      <c r="J78" s="1"/>
      <c r="K78" s="1"/>
      <c r="L78" s="13"/>
      <c r="V78" s="1"/>
    </row>
    <row r="79" spans="1:22" x14ac:dyDescent="0.2">
      <c r="A79" s="16" t="s">
        <v>79</v>
      </c>
      <c r="B79" s="9">
        <v>487500</v>
      </c>
      <c r="C79" s="10"/>
      <c r="D79" s="11">
        <f t="shared" si="14"/>
        <v>487500</v>
      </c>
      <c r="E79" s="11"/>
      <c r="F79" s="11"/>
      <c r="G79" s="11">
        <f t="shared" si="12"/>
        <v>0</v>
      </c>
      <c r="H79" s="12">
        <f t="shared" si="13"/>
        <v>487500</v>
      </c>
      <c r="I79" s="1"/>
      <c r="J79" s="1"/>
      <c r="K79" s="1"/>
      <c r="L79" s="13"/>
      <c r="V79" s="1"/>
    </row>
    <row r="80" spans="1:22" x14ac:dyDescent="0.2">
      <c r="A80" s="22" t="s">
        <v>80</v>
      </c>
      <c r="B80" s="9">
        <v>1300000</v>
      </c>
      <c r="C80" s="10"/>
      <c r="D80" s="11">
        <f t="shared" si="14"/>
        <v>1300000</v>
      </c>
      <c r="E80" s="11"/>
      <c r="F80" s="11"/>
      <c r="G80" s="11">
        <f t="shared" si="12"/>
        <v>0</v>
      </c>
      <c r="H80" s="12">
        <f t="shared" si="13"/>
        <v>1300000</v>
      </c>
      <c r="I80" s="1"/>
      <c r="J80" s="1"/>
      <c r="K80" s="1"/>
      <c r="L80" s="13"/>
      <c r="V80" s="1"/>
    </row>
    <row r="81" spans="1:22" x14ac:dyDescent="0.2">
      <c r="A81" s="22" t="s">
        <v>171</v>
      </c>
      <c r="B81" s="9">
        <v>50000</v>
      </c>
      <c r="C81" s="10"/>
      <c r="D81" s="11">
        <f t="shared" si="14"/>
        <v>50000</v>
      </c>
      <c r="E81" s="11"/>
      <c r="F81" s="11"/>
      <c r="G81" s="11">
        <f t="shared" si="12"/>
        <v>0</v>
      </c>
      <c r="H81" s="12">
        <f t="shared" si="13"/>
        <v>50000</v>
      </c>
      <c r="I81" s="1"/>
      <c r="J81" s="1"/>
      <c r="K81" s="1"/>
      <c r="L81" s="13"/>
      <c r="V81" s="1"/>
    </row>
    <row r="82" spans="1:22" x14ac:dyDescent="0.2">
      <c r="A82" s="22" t="s">
        <v>81</v>
      </c>
      <c r="B82" s="9">
        <v>1860204</v>
      </c>
      <c r="C82" s="10"/>
      <c r="D82" s="11">
        <f t="shared" si="14"/>
        <v>1860204</v>
      </c>
      <c r="E82" s="11"/>
      <c r="F82" s="11"/>
      <c r="G82" s="11">
        <f t="shared" si="12"/>
        <v>0</v>
      </c>
      <c r="H82" s="12">
        <f t="shared" si="13"/>
        <v>1860204</v>
      </c>
      <c r="I82" s="1"/>
      <c r="J82" s="1"/>
      <c r="K82" s="1"/>
      <c r="L82" s="13"/>
      <c r="V82" s="1"/>
    </row>
    <row r="83" spans="1:22" x14ac:dyDescent="0.2">
      <c r="A83" s="23" t="s">
        <v>82</v>
      </c>
      <c r="B83" s="9">
        <v>1100000</v>
      </c>
      <c r="C83" s="10"/>
      <c r="D83" s="11">
        <f t="shared" si="14"/>
        <v>1100000</v>
      </c>
      <c r="E83" s="11"/>
      <c r="F83" s="11"/>
      <c r="G83" s="11">
        <f t="shared" si="12"/>
        <v>0</v>
      </c>
      <c r="H83" s="12">
        <f t="shared" si="13"/>
        <v>1100000</v>
      </c>
      <c r="I83" s="1"/>
      <c r="J83" s="1"/>
      <c r="K83" s="1"/>
      <c r="L83" s="13"/>
      <c r="V83" s="1"/>
    </row>
    <row r="84" spans="1:22" x14ac:dyDescent="0.2">
      <c r="A84" s="23" t="s">
        <v>83</v>
      </c>
      <c r="B84" s="9">
        <v>873844</v>
      </c>
      <c r="C84" s="15"/>
      <c r="D84" s="11">
        <f t="shared" si="14"/>
        <v>873844</v>
      </c>
      <c r="E84" s="11"/>
      <c r="F84" s="11"/>
      <c r="G84" s="11">
        <f t="shared" si="12"/>
        <v>0</v>
      </c>
      <c r="H84" s="12">
        <f t="shared" si="13"/>
        <v>873844</v>
      </c>
      <c r="I84" s="1"/>
      <c r="J84" s="1"/>
      <c r="K84" s="1"/>
      <c r="L84" s="13"/>
      <c r="V84" s="1"/>
    </row>
    <row r="85" spans="1:22" x14ac:dyDescent="0.2">
      <c r="A85" s="23" t="s">
        <v>84</v>
      </c>
      <c r="B85" s="9">
        <v>1050000</v>
      </c>
      <c r="C85" s="15"/>
      <c r="D85" s="11">
        <f t="shared" si="14"/>
        <v>1050000</v>
      </c>
      <c r="E85" s="11"/>
      <c r="F85" s="11"/>
      <c r="G85" s="11">
        <f t="shared" si="12"/>
        <v>0</v>
      </c>
      <c r="H85" s="12">
        <f t="shared" si="13"/>
        <v>1050000</v>
      </c>
      <c r="I85" s="1"/>
      <c r="J85" s="1"/>
      <c r="K85" s="1"/>
      <c r="L85" s="13"/>
      <c r="V85" s="1"/>
    </row>
    <row r="86" spans="1:22" x14ac:dyDescent="0.2">
      <c r="A86" s="23" t="s">
        <v>85</v>
      </c>
      <c r="B86" s="9">
        <v>500000</v>
      </c>
      <c r="C86" s="15"/>
      <c r="D86" s="11">
        <f t="shared" si="14"/>
        <v>500000</v>
      </c>
      <c r="E86" s="11"/>
      <c r="F86" s="11"/>
      <c r="G86" s="11">
        <f t="shared" si="12"/>
        <v>0</v>
      </c>
      <c r="H86" s="12">
        <f t="shared" si="13"/>
        <v>500000</v>
      </c>
      <c r="I86" s="1"/>
      <c r="J86" s="1"/>
      <c r="K86" s="1"/>
      <c r="L86" s="13"/>
      <c r="V86" s="1"/>
    </row>
    <row r="87" spans="1:22" x14ac:dyDescent="0.2">
      <c r="A87" s="23" t="s">
        <v>172</v>
      </c>
      <c r="B87" s="9">
        <v>700000</v>
      </c>
      <c r="C87" s="15"/>
      <c r="D87" s="11">
        <f t="shared" si="14"/>
        <v>700000</v>
      </c>
      <c r="E87" s="11"/>
      <c r="F87" s="11"/>
      <c r="G87" s="11">
        <f t="shared" si="12"/>
        <v>0</v>
      </c>
      <c r="H87" s="12">
        <f t="shared" si="13"/>
        <v>700000</v>
      </c>
      <c r="I87" s="1"/>
      <c r="J87" s="1"/>
      <c r="K87" s="1"/>
      <c r="L87" s="13"/>
      <c r="V87" s="1"/>
    </row>
    <row r="88" spans="1:22" x14ac:dyDescent="0.2">
      <c r="A88" s="23" t="s">
        <v>175</v>
      </c>
      <c r="B88" s="9">
        <v>1624794</v>
      </c>
      <c r="C88" s="15"/>
      <c r="D88" s="11">
        <f t="shared" si="14"/>
        <v>1624794</v>
      </c>
      <c r="E88" s="11"/>
      <c r="F88" s="11"/>
      <c r="G88" s="11">
        <f t="shared" si="12"/>
        <v>0</v>
      </c>
      <c r="H88" s="12">
        <f t="shared" si="13"/>
        <v>1624794</v>
      </c>
      <c r="I88" s="1"/>
      <c r="J88" s="1"/>
      <c r="K88" s="1"/>
      <c r="L88" s="13"/>
      <c r="V88" s="1"/>
    </row>
    <row r="89" spans="1:22" x14ac:dyDescent="0.2">
      <c r="A89" s="23" t="s">
        <v>173</v>
      </c>
      <c r="B89" s="9">
        <v>10000</v>
      </c>
      <c r="C89" s="15"/>
      <c r="D89" s="11">
        <f t="shared" si="14"/>
        <v>10000</v>
      </c>
      <c r="E89" s="11"/>
      <c r="F89" s="11"/>
      <c r="G89" s="11">
        <f t="shared" si="12"/>
        <v>0</v>
      </c>
      <c r="H89" s="12">
        <f t="shared" si="13"/>
        <v>10000</v>
      </c>
      <c r="I89" s="1"/>
      <c r="J89" s="1"/>
      <c r="K89" s="1"/>
      <c r="L89" s="13"/>
      <c r="V89" s="1"/>
    </row>
    <row r="90" spans="1:22" x14ac:dyDescent="0.2">
      <c r="A90" s="23" t="s">
        <v>174</v>
      </c>
      <c r="B90" s="9">
        <v>3800000</v>
      </c>
      <c r="C90" s="10"/>
      <c r="D90" s="11">
        <f t="shared" si="14"/>
        <v>3800000</v>
      </c>
      <c r="E90" s="11"/>
      <c r="F90" s="11"/>
      <c r="G90" s="11">
        <f t="shared" si="12"/>
        <v>0</v>
      </c>
      <c r="H90" s="12">
        <f t="shared" si="13"/>
        <v>3800000</v>
      </c>
      <c r="I90" s="1"/>
      <c r="J90" s="1"/>
      <c r="K90" s="1"/>
      <c r="L90" s="13"/>
      <c r="V90" s="1"/>
    </row>
    <row r="91" spans="1:22" x14ac:dyDescent="0.2">
      <c r="A91" s="23" t="s">
        <v>86</v>
      </c>
      <c r="B91" s="9">
        <v>300000</v>
      </c>
      <c r="C91" s="10"/>
      <c r="D91" s="11">
        <f t="shared" si="14"/>
        <v>300000</v>
      </c>
      <c r="E91" s="11"/>
      <c r="F91" s="11"/>
      <c r="G91" s="11">
        <f t="shared" si="12"/>
        <v>0</v>
      </c>
      <c r="H91" s="12">
        <f t="shared" si="13"/>
        <v>300000</v>
      </c>
      <c r="I91" s="1"/>
      <c r="J91" s="1"/>
      <c r="K91" s="1"/>
      <c r="L91" s="13"/>
      <c r="V91" s="1"/>
    </row>
    <row r="92" spans="1:22" x14ac:dyDescent="0.2">
      <c r="A92" s="16" t="s">
        <v>87</v>
      </c>
      <c r="B92" s="9">
        <v>6424800</v>
      </c>
      <c r="C92" s="10"/>
      <c r="D92" s="11">
        <f t="shared" si="14"/>
        <v>6424800</v>
      </c>
      <c r="E92" s="11"/>
      <c r="F92" s="11"/>
      <c r="G92" s="11">
        <f t="shared" si="12"/>
        <v>0</v>
      </c>
      <c r="H92" s="12">
        <f t="shared" si="13"/>
        <v>6424800</v>
      </c>
      <c r="I92" s="1"/>
      <c r="J92" s="1"/>
      <c r="K92" s="1"/>
      <c r="L92" s="13"/>
      <c r="V92" s="1"/>
    </row>
    <row r="93" spans="1:22" x14ac:dyDescent="0.2">
      <c r="A93" s="16" t="s">
        <v>88</v>
      </c>
      <c r="B93" s="9">
        <v>100000</v>
      </c>
      <c r="C93" s="10"/>
      <c r="D93" s="11">
        <f t="shared" si="14"/>
        <v>100000</v>
      </c>
      <c r="E93" s="11"/>
      <c r="F93" s="11"/>
      <c r="G93" s="11">
        <f t="shared" si="12"/>
        <v>0</v>
      </c>
      <c r="H93" s="12">
        <f t="shared" si="13"/>
        <v>100000</v>
      </c>
      <c r="I93" s="1"/>
      <c r="J93" s="1"/>
      <c r="K93" s="1"/>
      <c r="L93" s="13"/>
      <c r="V93" s="1"/>
    </row>
    <row r="94" spans="1:22" x14ac:dyDescent="0.2">
      <c r="A94" s="16" t="s">
        <v>176</v>
      </c>
      <c r="B94" s="9">
        <v>452198</v>
      </c>
      <c r="C94" s="10"/>
      <c r="D94" s="11">
        <f t="shared" si="14"/>
        <v>452198</v>
      </c>
      <c r="E94" s="11"/>
      <c r="F94" s="11"/>
      <c r="G94" s="11">
        <f t="shared" si="12"/>
        <v>0</v>
      </c>
      <c r="H94" s="12">
        <f t="shared" si="13"/>
        <v>452198</v>
      </c>
      <c r="I94" s="1"/>
      <c r="J94" s="1"/>
      <c r="K94" s="1"/>
      <c r="L94" s="13"/>
      <c r="V94" s="1"/>
    </row>
    <row r="95" spans="1:22" x14ac:dyDescent="0.2">
      <c r="A95" s="16" t="s">
        <v>89</v>
      </c>
      <c r="B95" s="9">
        <v>200000</v>
      </c>
      <c r="C95" s="10"/>
      <c r="D95" s="11">
        <f t="shared" si="14"/>
        <v>200000</v>
      </c>
      <c r="E95" s="11"/>
      <c r="F95" s="11"/>
      <c r="G95" s="11">
        <f t="shared" si="12"/>
        <v>0</v>
      </c>
      <c r="H95" s="12">
        <f t="shared" si="13"/>
        <v>200000</v>
      </c>
      <c r="I95" s="1"/>
      <c r="J95" s="1"/>
      <c r="K95" s="1"/>
      <c r="L95" s="13"/>
      <c r="V95" s="1"/>
    </row>
    <row r="96" spans="1:22" x14ac:dyDescent="0.2">
      <c r="A96" s="16" t="s">
        <v>90</v>
      </c>
      <c r="B96" s="9">
        <v>82979</v>
      </c>
      <c r="C96" s="10"/>
      <c r="D96" s="11">
        <f t="shared" si="14"/>
        <v>82979</v>
      </c>
      <c r="E96" s="11"/>
      <c r="F96" s="11"/>
      <c r="G96" s="11">
        <f t="shared" si="12"/>
        <v>0</v>
      </c>
      <c r="H96" s="12">
        <f t="shared" si="13"/>
        <v>82979</v>
      </c>
      <c r="I96" s="1"/>
      <c r="J96" s="1"/>
      <c r="K96" s="1"/>
      <c r="L96" s="13"/>
      <c r="V96" s="1"/>
    </row>
    <row r="97" spans="1:22" x14ac:dyDescent="0.2">
      <c r="A97" s="23" t="s">
        <v>91</v>
      </c>
      <c r="B97" s="9">
        <v>5010000</v>
      </c>
      <c r="C97" s="10"/>
      <c r="D97" s="11">
        <f t="shared" si="14"/>
        <v>5010000</v>
      </c>
      <c r="E97" s="11"/>
      <c r="F97" s="11"/>
      <c r="G97" s="11">
        <f t="shared" si="12"/>
        <v>0</v>
      </c>
      <c r="H97" s="12">
        <f t="shared" si="13"/>
        <v>5010000</v>
      </c>
      <c r="I97" s="1"/>
      <c r="J97" s="1"/>
      <c r="K97" s="1"/>
      <c r="L97" s="13"/>
      <c r="V97" s="1"/>
    </row>
    <row r="98" spans="1:22" x14ac:dyDescent="0.2">
      <c r="A98" s="23" t="s">
        <v>92</v>
      </c>
      <c r="B98" s="9">
        <v>100000</v>
      </c>
      <c r="C98" s="10"/>
      <c r="D98" s="11">
        <f t="shared" si="14"/>
        <v>100000</v>
      </c>
      <c r="E98" s="11"/>
      <c r="F98" s="11"/>
      <c r="G98" s="11">
        <f t="shared" si="12"/>
        <v>0</v>
      </c>
      <c r="H98" s="12">
        <f t="shared" si="13"/>
        <v>100000</v>
      </c>
      <c r="I98" s="1"/>
      <c r="J98" s="1"/>
      <c r="K98" s="1"/>
      <c r="L98" s="13"/>
      <c r="V98" s="1"/>
    </row>
    <row r="99" spans="1:22" x14ac:dyDescent="0.2">
      <c r="A99" s="23" t="s">
        <v>93</v>
      </c>
      <c r="B99" s="9">
        <v>1485000</v>
      </c>
      <c r="C99" s="15"/>
      <c r="D99" s="11">
        <f t="shared" si="14"/>
        <v>1485000</v>
      </c>
      <c r="E99" s="11"/>
      <c r="F99" s="11"/>
      <c r="G99" s="11">
        <f t="shared" si="12"/>
        <v>0</v>
      </c>
      <c r="H99" s="12">
        <f t="shared" si="13"/>
        <v>1485000</v>
      </c>
      <c r="I99" s="1"/>
      <c r="J99" s="1"/>
      <c r="K99" s="1"/>
      <c r="L99" s="13"/>
      <c r="V99" s="1"/>
    </row>
    <row r="100" spans="1:22" x14ac:dyDescent="0.2">
      <c r="A100" s="23" t="s">
        <v>94</v>
      </c>
      <c r="B100" s="9">
        <v>1200000</v>
      </c>
      <c r="C100" s="15"/>
      <c r="D100" s="11">
        <f t="shared" si="14"/>
        <v>1200000</v>
      </c>
      <c r="E100" s="11"/>
      <c r="F100" s="11"/>
      <c r="G100" s="11">
        <f t="shared" si="12"/>
        <v>0</v>
      </c>
      <c r="H100" s="12">
        <f>+D100-G100</f>
        <v>1200000</v>
      </c>
      <c r="I100" s="1"/>
      <c r="J100" s="1"/>
      <c r="K100" s="1"/>
      <c r="L100" s="13"/>
      <c r="V100" s="1"/>
    </row>
    <row r="101" spans="1:22" x14ac:dyDescent="0.2">
      <c r="A101" s="23" t="s">
        <v>177</v>
      </c>
      <c r="B101" s="9">
        <v>30000</v>
      </c>
      <c r="C101" s="15"/>
      <c r="D101" s="11">
        <f t="shared" si="14"/>
        <v>30000</v>
      </c>
      <c r="E101" s="11"/>
      <c r="F101" s="11"/>
      <c r="G101" s="11">
        <f t="shared" si="12"/>
        <v>0</v>
      </c>
      <c r="H101" s="12">
        <f t="shared" si="13"/>
        <v>30000</v>
      </c>
      <c r="I101" s="1"/>
      <c r="J101" s="1"/>
      <c r="K101" s="1"/>
      <c r="L101" s="13"/>
      <c r="V101" s="1"/>
    </row>
    <row r="102" spans="1:22" x14ac:dyDescent="0.2">
      <c r="A102" s="23" t="s">
        <v>95</v>
      </c>
      <c r="B102" s="9">
        <v>100000</v>
      </c>
      <c r="C102" s="15"/>
      <c r="D102" s="11">
        <f t="shared" si="14"/>
        <v>100000</v>
      </c>
      <c r="E102" s="11"/>
      <c r="F102" s="11"/>
      <c r="G102" s="11">
        <f t="shared" si="12"/>
        <v>0</v>
      </c>
      <c r="H102" s="12">
        <f>+D102-G102</f>
        <v>100000</v>
      </c>
      <c r="I102" s="1"/>
      <c r="J102" s="1"/>
      <c r="K102" s="1"/>
      <c r="L102" s="13"/>
      <c r="V102" s="1"/>
    </row>
    <row r="103" spans="1:22" x14ac:dyDescent="0.2">
      <c r="A103" s="23" t="s">
        <v>96</v>
      </c>
      <c r="B103" s="9">
        <v>3145000</v>
      </c>
      <c r="C103" s="10"/>
      <c r="D103" s="11">
        <f t="shared" si="14"/>
        <v>3145000</v>
      </c>
      <c r="E103" s="11"/>
      <c r="F103" s="11"/>
      <c r="G103" s="11">
        <f t="shared" si="12"/>
        <v>0</v>
      </c>
      <c r="H103" s="12">
        <f t="shared" si="13"/>
        <v>3145000</v>
      </c>
      <c r="I103" s="1"/>
      <c r="J103" s="1"/>
      <c r="K103" s="1"/>
      <c r="L103" s="13"/>
      <c r="V103" s="1"/>
    </row>
    <row r="104" spans="1:22" x14ac:dyDescent="0.2">
      <c r="A104" s="23" t="s">
        <v>97</v>
      </c>
      <c r="B104" s="9">
        <v>300000</v>
      </c>
      <c r="C104" s="15"/>
      <c r="D104" s="11">
        <f t="shared" si="14"/>
        <v>300000</v>
      </c>
      <c r="E104" s="11"/>
      <c r="F104" s="11"/>
      <c r="G104" s="11">
        <f t="shared" si="12"/>
        <v>0</v>
      </c>
      <c r="H104" s="12">
        <f t="shared" si="13"/>
        <v>300000</v>
      </c>
      <c r="I104" s="1"/>
      <c r="J104" s="1"/>
      <c r="K104" s="1"/>
      <c r="L104" s="13"/>
      <c r="V104" s="1"/>
    </row>
    <row r="105" spans="1:22" x14ac:dyDescent="0.2">
      <c r="A105" s="16" t="s">
        <v>98</v>
      </c>
      <c r="B105" s="9">
        <v>30859138</v>
      </c>
      <c r="C105" s="10"/>
      <c r="D105" s="11">
        <f t="shared" si="14"/>
        <v>30859138</v>
      </c>
      <c r="E105" s="11"/>
      <c r="F105" s="11">
        <v>1132200</v>
      </c>
      <c r="G105" s="11">
        <f t="shared" si="12"/>
        <v>1132200</v>
      </c>
      <c r="H105" s="12">
        <f t="shared" si="13"/>
        <v>29726938</v>
      </c>
      <c r="I105" s="1"/>
      <c r="J105" s="1"/>
      <c r="K105" s="1"/>
      <c r="L105" s="13"/>
      <c r="V105" s="1"/>
    </row>
    <row r="106" spans="1:22" x14ac:dyDescent="0.2">
      <c r="A106" s="16" t="s">
        <v>99</v>
      </c>
      <c r="B106" s="9">
        <v>36050000</v>
      </c>
      <c r="C106" s="10"/>
      <c r="D106" s="11">
        <f t="shared" si="14"/>
        <v>36050000</v>
      </c>
      <c r="E106" s="11"/>
      <c r="F106" s="11"/>
      <c r="G106" s="11">
        <f t="shared" si="12"/>
        <v>0</v>
      </c>
      <c r="H106" s="12">
        <f t="shared" si="13"/>
        <v>36050000</v>
      </c>
      <c r="I106" s="1"/>
      <c r="J106" s="1"/>
      <c r="K106" s="1"/>
      <c r="L106" s="13"/>
      <c r="V106" s="1"/>
    </row>
    <row r="107" spans="1:22" x14ac:dyDescent="0.2">
      <c r="A107" s="16" t="s">
        <v>178</v>
      </c>
      <c r="B107" s="9">
        <v>50000</v>
      </c>
      <c r="C107" s="10"/>
      <c r="D107" s="11">
        <f t="shared" si="14"/>
        <v>50000</v>
      </c>
      <c r="E107" s="11"/>
      <c r="F107" s="11"/>
      <c r="G107" s="11">
        <f t="shared" si="12"/>
        <v>0</v>
      </c>
      <c r="H107" s="12">
        <f t="shared" si="13"/>
        <v>50000</v>
      </c>
      <c r="I107" s="1"/>
      <c r="J107" s="1"/>
      <c r="K107" s="1"/>
      <c r="L107" s="13"/>
      <c r="V107" s="1"/>
    </row>
    <row r="108" spans="1:22" x14ac:dyDescent="0.2">
      <c r="A108" s="16" t="s">
        <v>100</v>
      </c>
      <c r="B108" s="9">
        <v>600000</v>
      </c>
      <c r="C108" s="10"/>
      <c r="D108" s="11">
        <f t="shared" si="14"/>
        <v>600000</v>
      </c>
      <c r="E108" s="11"/>
      <c r="F108" s="11"/>
      <c r="G108" s="11">
        <f t="shared" si="12"/>
        <v>0</v>
      </c>
      <c r="H108" s="12">
        <f t="shared" si="13"/>
        <v>600000</v>
      </c>
      <c r="I108" s="1"/>
      <c r="J108" s="1"/>
      <c r="K108" s="1"/>
      <c r="L108" s="13"/>
      <c r="V108" s="1"/>
    </row>
    <row r="109" spans="1:22" x14ac:dyDescent="0.2">
      <c r="A109" s="16" t="s">
        <v>101</v>
      </c>
      <c r="B109" s="9">
        <v>223000</v>
      </c>
      <c r="C109" s="10"/>
      <c r="D109" s="11">
        <f t="shared" si="14"/>
        <v>223000</v>
      </c>
      <c r="E109" s="11"/>
      <c r="F109" s="11"/>
      <c r="G109" s="11">
        <f t="shared" si="12"/>
        <v>0</v>
      </c>
      <c r="H109" s="12">
        <f t="shared" si="13"/>
        <v>223000</v>
      </c>
      <c r="I109" s="1"/>
      <c r="J109" s="1"/>
      <c r="K109" s="1"/>
      <c r="L109" s="13"/>
      <c r="V109" s="1"/>
    </row>
    <row r="110" spans="1:22" x14ac:dyDescent="0.2">
      <c r="A110" s="16" t="s">
        <v>102</v>
      </c>
      <c r="B110" s="9">
        <v>520000</v>
      </c>
      <c r="C110" s="10"/>
      <c r="D110" s="11">
        <f t="shared" si="14"/>
        <v>520000</v>
      </c>
      <c r="E110" s="11"/>
      <c r="F110" s="11"/>
      <c r="G110" s="11">
        <f t="shared" si="12"/>
        <v>0</v>
      </c>
      <c r="H110" s="12">
        <f t="shared" si="13"/>
        <v>520000</v>
      </c>
      <c r="I110" s="1"/>
      <c r="J110" s="1"/>
      <c r="K110" s="1"/>
      <c r="L110" s="13"/>
      <c r="V110" s="1"/>
    </row>
    <row r="111" spans="1:22" x14ac:dyDescent="0.2">
      <c r="A111" s="24" t="s">
        <v>103</v>
      </c>
      <c r="B111" s="9">
        <v>100000</v>
      </c>
      <c r="C111" s="15"/>
      <c r="D111" s="11">
        <f t="shared" si="14"/>
        <v>100000</v>
      </c>
      <c r="E111" s="11"/>
      <c r="F111" s="11"/>
      <c r="G111" s="11">
        <f t="shared" si="12"/>
        <v>0</v>
      </c>
      <c r="H111" s="12">
        <f t="shared" si="13"/>
        <v>100000</v>
      </c>
      <c r="I111" s="1"/>
      <c r="J111" s="1"/>
      <c r="K111" s="1"/>
      <c r="L111" s="13"/>
      <c r="V111" s="1"/>
    </row>
    <row r="112" spans="1:22" x14ac:dyDescent="0.2">
      <c r="A112" s="24" t="s">
        <v>104</v>
      </c>
      <c r="B112" s="9">
        <v>19664189</v>
      </c>
      <c r="C112" s="15"/>
      <c r="D112" s="11">
        <f t="shared" si="14"/>
        <v>19664189</v>
      </c>
      <c r="E112" s="11"/>
      <c r="F112" s="11"/>
      <c r="G112" s="11">
        <f t="shared" si="12"/>
        <v>0</v>
      </c>
      <c r="H112" s="12">
        <f t="shared" si="13"/>
        <v>19664189</v>
      </c>
      <c r="I112" s="1"/>
      <c r="J112" s="1"/>
      <c r="K112" s="1"/>
      <c r="L112" s="13"/>
      <c r="V112" s="1"/>
    </row>
    <row r="113" spans="1:22" x14ac:dyDescent="0.2">
      <c r="A113" s="24" t="s">
        <v>105</v>
      </c>
      <c r="B113" s="9">
        <v>5248492</v>
      </c>
      <c r="C113" s="15"/>
      <c r="D113" s="11">
        <f t="shared" si="14"/>
        <v>5248492</v>
      </c>
      <c r="E113" s="11"/>
      <c r="F113" s="11"/>
      <c r="G113" s="11">
        <f t="shared" si="12"/>
        <v>0</v>
      </c>
      <c r="H113" s="12">
        <f t="shared" si="13"/>
        <v>5248492</v>
      </c>
      <c r="I113" s="1"/>
      <c r="J113" s="1"/>
      <c r="K113" s="1"/>
      <c r="L113" s="13"/>
      <c r="V113" s="1"/>
    </row>
    <row r="114" spans="1:22" x14ac:dyDescent="0.2">
      <c r="A114" s="24" t="s">
        <v>106</v>
      </c>
      <c r="B114" s="9">
        <v>1000000</v>
      </c>
      <c r="C114" s="15"/>
      <c r="D114" s="11">
        <f t="shared" si="14"/>
        <v>1000000</v>
      </c>
      <c r="E114" s="11"/>
      <c r="F114" s="11"/>
      <c r="G114" s="11">
        <f t="shared" si="12"/>
        <v>0</v>
      </c>
      <c r="H114" s="12">
        <f t="shared" si="13"/>
        <v>1000000</v>
      </c>
      <c r="I114" s="1"/>
      <c r="J114" s="1"/>
      <c r="K114" s="1"/>
      <c r="L114" s="13"/>
      <c r="V114" s="1"/>
    </row>
    <row r="115" spans="1:22" x14ac:dyDescent="0.2">
      <c r="A115" s="24" t="s">
        <v>107</v>
      </c>
      <c r="B115" s="9">
        <v>2000000</v>
      </c>
      <c r="C115" s="10"/>
      <c r="D115" s="11">
        <f t="shared" si="14"/>
        <v>2000000</v>
      </c>
      <c r="E115" s="11"/>
      <c r="F115" s="11"/>
      <c r="G115" s="11">
        <f t="shared" si="12"/>
        <v>0</v>
      </c>
      <c r="H115" s="12">
        <f t="shared" si="13"/>
        <v>2000000</v>
      </c>
      <c r="I115" s="1"/>
      <c r="J115" s="1"/>
      <c r="K115" s="1"/>
      <c r="L115" s="13"/>
      <c r="V115" s="1"/>
    </row>
    <row r="116" spans="1:22" x14ac:dyDescent="0.2">
      <c r="A116" s="24" t="s">
        <v>108</v>
      </c>
      <c r="B116" s="9">
        <v>9100000</v>
      </c>
      <c r="C116" s="10"/>
      <c r="D116" s="11">
        <f t="shared" si="14"/>
        <v>9100000</v>
      </c>
      <c r="E116" s="11"/>
      <c r="F116" s="11"/>
      <c r="G116" s="11">
        <f t="shared" si="12"/>
        <v>0</v>
      </c>
      <c r="H116" s="12">
        <f t="shared" si="13"/>
        <v>9100000</v>
      </c>
      <c r="I116" s="1"/>
      <c r="J116" s="1"/>
      <c r="K116" s="1"/>
      <c r="L116" s="13"/>
      <c r="V116" s="1"/>
    </row>
    <row r="117" spans="1:22" x14ac:dyDescent="0.2">
      <c r="A117" s="24" t="s">
        <v>179</v>
      </c>
      <c r="B117" s="9">
        <v>100000</v>
      </c>
      <c r="C117" s="10"/>
      <c r="D117" s="11">
        <f t="shared" si="14"/>
        <v>100000</v>
      </c>
      <c r="E117" s="11"/>
      <c r="F117" s="11"/>
      <c r="G117" s="11">
        <f t="shared" si="12"/>
        <v>0</v>
      </c>
      <c r="H117" s="12">
        <f t="shared" si="13"/>
        <v>100000</v>
      </c>
      <c r="I117" s="1"/>
      <c r="J117" s="1"/>
      <c r="K117" s="1"/>
      <c r="L117" s="13"/>
      <c r="V117" s="1"/>
    </row>
    <row r="118" spans="1:22" x14ac:dyDescent="0.2">
      <c r="A118" s="24" t="s">
        <v>109</v>
      </c>
      <c r="B118" s="9">
        <v>30000</v>
      </c>
      <c r="C118" s="10"/>
      <c r="D118" s="11">
        <f t="shared" si="14"/>
        <v>30000</v>
      </c>
      <c r="E118" s="11"/>
      <c r="F118" s="11"/>
      <c r="G118" s="11">
        <f t="shared" si="12"/>
        <v>0</v>
      </c>
      <c r="H118" s="12">
        <f>+D118-G118</f>
        <v>30000</v>
      </c>
      <c r="I118" s="1"/>
      <c r="J118" s="1"/>
      <c r="K118" s="1"/>
      <c r="L118" s="13"/>
      <c r="V118" s="1"/>
    </row>
    <row r="119" spans="1:22" x14ac:dyDescent="0.2">
      <c r="A119" s="24" t="s">
        <v>110</v>
      </c>
      <c r="B119" s="9">
        <v>6445695</v>
      </c>
      <c r="C119" s="10"/>
      <c r="D119" s="11">
        <f t="shared" si="14"/>
        <v>6445695</v>
      </c>
      <c r="E119" s="11"/>
      <c r="F119" s="11"/>
      <c r="G119" s="11">
        <f t="shared" si="12"/>
        <v>0</v>
      </c>
      <c r="H119" s="12">
        <f t="shared" si="13"/>
        <v>6445695</v>
      </c>
      <c r="I119" s="1"/>
      <c r="J119" s="1"/>
      <c r="K119" s="1"/>
      <c r="L119" s="13"/>
      <c r="V119" s="1"/>
    </row>
    <row r="120" spans="1:22" x14ac:dyDescent="0.2">
      <c r="A120" s="24" t="s">
        <v>111</v>
      </c>
      <c r="B120" s="9">
        <v>10286550</v>
      </c>
      <c r="C120" s="10"/>
      <c r="D120" s="11">
        <f t="shared" si="14"/>
        <v>10286550</v>
      </c>
      <c r="E120" s="11"/>
      <c r="F120" s="11"/>
      <c r="G120" s="11">
        <f t="shared" si="12"/>
        <v>0</v>
      </c>
      <c r="H120" s="12">
        <f t="shared" si="13"/>
        <v>10286550</v>
      </c>
      <c r="I120" s="1"/>
      <c r="J120" s="1"/>
      <c r="K120" s="1"/>
      <c r="L120" s="13"/>
      <c r="V120" s="1"/>
    </row>
    <row r="121" spans="1:22" ht="13.5" thickBot="1" x14ac:dyDescent="0.25">
      <c r="A121" s="24" t="s">
        <v>112</v>
      </c>
      <c r="B121" s="9">
        <v>207505389</v>
      </c>
      <c r="C121" s="10"/>
      <c r="D121" s="11">
        <f t="shared" si="14"/>
        <v>207505389</v>
      </c>
      <c r="E121" s="11"/>
      <c r="F121" s="11"/>
      <c r="G121" s="11">
        <f t="shared" si="12"/>
        <v>0</v>
      </c>
      <c r="H121" s="12">
        <f t="shared" si="13"/>
        <v>207505389</v>
      </c>
      <c r="I121" s="1"/>
      <c r="J121" s="1"/>
      <c r="K121" s="1"/>
      <c r="L121" s="13"/>
      <c r="V121" s="1"/>
    </row>
    <row r="122" spans="1:22" ht="14.25" thickTop="1" thickBot="1" x14ac:dyDescent="0.25">
      <c r="A122" s="25" t="s">
        <v>113</v>
      </c>
      <c r="B122" s="3">
        <f t="shared" ref="B122:H122" si="15">SUM(B123:B136)</f>
        <v>4915710504</v>
      </c>
      <c r="C122" s="5">
        <f t="shared" si="15"/>
        <v>0</v>
      </c>
      <c r="D122" s="3">
        <f t="shared" si="15"/>
        <v>4915710504</v>
      </c>
      <c r="E122" s="3">
        <f t="shared" si="15"/>
        <v>367390547.61000001</v>
      </c>
      <c r="F122" s="3">
        <f t="shared" si="15"/>
        <v>409059125.44</v>
      </c>
      <c r="G122" s="3">
        <f t="shared" si="15"/>
        <v>776449673.04999995</v>
      </c>
      <c r="H122" s="6">
        <f t="shared" si="15"/>
        <v>4139260830.9499998</v>
      </c>
      <c r="I122" s="1"/>
      <c r="J122" s="1"/>
      <c r="K122" s="1"/>
      <c r="V122" s="1"/>
    </row>
    <row r="123" spans="1:22" ht="13.5" thickTop="1" x14ac:dyDescent="0.2">
      <c r="A123" s="18" t="s">
        <v>114</v>
      </c>
      <c r="B123" s="11">
        <v>20187120</v>
      </c>
      <c r="C123" s="10"/>
      <c r="D123" s="11">
        <f t="shared" ref="D123:D136" si="16">+B123+C123</f>
        <v>20187120</v>
      </c>
      <c r="E123" s="11">
        <v>1572383</v>
      </c>
      <c r="F123" s="11">
        <v>1572383</v>
      </c>
      <c r="G123" s="11">
        <f t="shared" ref="G123:G136" si="17">SUM(E123:F123)</f>
        <v>3144766</v>
      </c>
      <c r="H123" s="12">
        <f t="shared" ref="H123:H136" si="18">+D123-G123</f>
        <v>17042354</v>
      </c>
      <c r="I123" s="1"/>
      <c r="J123" s="1"/>
      <c r="K123" s="1"/>
      <c r="V123" s="1"/>
    </row>
    <row r="124" spans="1:22" x14ac:dyDescent="0.2">
      <c r="A124" s="18" t="s">
        <v>115</v>
      </c>
      <c r="B124" s="11">
        <v>76480300</v>
      </c>
      <c r="C124" s="15"/>
      <c r="D124" s="11">
        <f t="shared" si="16"/>
        <v>76480300</v>
      </c>
      <c r="E124" s="11"/>
      <c r="F124" s="11">
        <v>12185000</v>
      </c>
      <c r="G124" s="11">
        <f t="shared" si="17"/>
        <v>12185000</v>
      </c>
      <c r="H124" s="12">
        <f t="shared" si="18"/>
        <v>64295300</v>
      </c>
      <c r="I124" s="1"/>
      <c r="J124" s="1"/>
      <c r="K124" s="1"/>
      <c r="V124" s="1"/>
    </row>
    <row r="125" spans="1:22" x14ac:dyDescent="0.2">
      <c r="A125" s="26" t="s">
        <v>116</v>
      </c>
      <c r="B125" s="11">
        <v>36250000</v>
      </c>
      <c r="C125" s="15"/>
      <c r="D125" s="11">
        <f t="shared" si="16"/>
        <v>36250000</v>
      </c>
      <c r="E125" s="11">
        <v>3000000</v>
      </c>
      <c r="F125" s="11">
        <v>3000000</v>
      </c>
      <c r="G125" s="11">
        <f t="shared" si="17"/>
        <v>6000000</v>
      </c>
      <c r="H125" s="12">
        <f t="shared" si="18"/>
        <v>30250000</v>
      </c>
      <c r="I125" s="1"/>
      <c r="J125" s="1"/>
      <c r="K125" s="1"/>
      <c r="V125" s="1"/>
    </row>
    <row r="126" spans="1:22" x14ac:dyDescent="0.2">
      <c r="A126" s="18" t="s">
        <v>117</v>
      </c>
      <c r="B126" s="11">
        <v>1752573045</v>
      </c>
      <c r="C126" s="10"/>
      <c r="D126" s="11">
        <f t="shared" si="16"/>
        <v>1752573045</v>
      </c>
      <c r="E126" s="11">
        <v>147766976.06999999</v>
      </c>
      <c r="F126" s="11">
        <v>150872759.63</v>
      </c>
      <c r="G126" s="11">
        <f t="shared" si="17"/>
        <v>298639735.69999999</v>
      </c>
      <c r="H126" s="12">
        <f t="shared" si="18"/>
        <v>1453933309.3</v>
      </c>
      <c r="I126" s="1"/>
      <c r="J126" s="1"/>
      <c r="K126" s="1"/>
      <c r="V126" s="1"/>
    </row>
    <row r="127" spans="1:22" x14ac:dyDescent="0.2">
      <c r="A127" s="18" t="s">
        <v>118</v>
      </c>
      <c r="B127" s="11">
        <v>918284487</v>
      </c>
      <c r="C127" s="10"/>
      <c r="D127" s="11">
        <f t="shared" si="16"/>
        <v>918284487</v>
      </c>
      <c r="E127" s="11">
        <v>61852605.539999999</v>
      </c>
      <c r="F127" s="11">
        <v>58749247.149999999</v>
      </c>
      <c r="G127" s="11">
        <f t="shared" si="17"/>
        <v>120601852.69</v>
      </c>
      <c r="H127" s="12">
        <f t="shared" si="18"/>
        <v>797682634.30999994</v>
      </c>
      <c r="I127" s="1"/>
      <c r="J127" s="1"/>
      <c r="K127" s="1"/>
      <c r="V127" s="1"/>
    </row>
    <row r="128" spans="1:22" x14ac:dyDescent="0.2">
      <c r="A128" s="18" t="s">
        <v>119</v>
      </c>
      <c r="B128" s="11">
        <v>66034460</v>
      </c>
      <c r="C128" s="10"/>
      <c r="D128" s="11">
        <f t="shared" si="16"/>
        <v>66034460</v>
      </c>
      <c r="E128" s="11"/>
      <c r="F128" s="11">
        <v>4481152.66</v>
      </c>
      <c r="G128" s="11">
        <f t="shared" si="17"/>
        <v>4481152.66</v>
      </c>
      <c r="H128" s="12">
        <f t="shared" si="18"/>
        <v>61553307.340000004</v>
      </c>
      <c r="I128" s="1"/>
      <c r="J128" s="1"/>
      <c r="K128" s="1"/>
      <c r="V128" s="1"/>
    </row>
    <row r="129" spans="1:28" x14ac:dyDescent="0.2">
      <c r="A129" s="18" t="s">
        <v>120</v>
      </c>
      <c r="B129" s="11">
        <v>72746724</v>
      </c>
      <c r="C129" s="10"/>
      <c r="D129" s="11">
        <f t="shared" si="16"/>
        <v>72746724</v>
      </c>
      <c r="E129" s="11"/>
      <c r="F129" s="11"/>
      <c r="G129" s="11">
        <f t="shared" si="17"/>
        <v>0</v>
      </c>
      <c r="H129" s="12">
        <f t="shared" si="18"/>
        <v>72746724</v>
      </c>
      <c r="I129" s="1"/>
      <c r="J129" s="1"/>
      <c r="K129" s="1"/>
      <c r="V129" s="1"/>
    </row>
    <row r="130" spans="1:28" x14ac:dyDescent="0.2">
      <c r="A130" s="18" t="s">
        <v>121</v>
      </c>
      <c r="B130" s="11">
        <v>16891776</v>
      </c>
      <c r="C130" s="10"/>
      <c r="D130" s="11">
        <f t="shared" si="16"/>
        <v>16891776</v>
      </c>
      <c r="E130" s="11">
        <v>396641</v>
      </c>
      <c r="F130" s="11">
        <v>396641</v>
      </c>
      <c r="G130" s="11">
        <f t="shared" si="17"/>
        <v>793282</v>
      </c>
      <c r="H130" s="12">
        <f t="shared" si="18"/>
        <v>16098494</v>
      </c>
      <c r="I130" s="1"/>
      <c r="J130" s="1"/>
      <c r="K130" s="1"/>
      <c r="V130" s="1"/>
    </row>
    <row r="131" spans="1:28" x14ac:dyDescent="0.2">
      <c r="A131" s="18" t="s">
        <v>122</v>
      </c>
      <c r="B131" s="11">
        <v>16716846</v>
      </c>
      <c r="C131" s="10"/>
      <c r="D131" s="11">
        <f t="shared" si="16"/>
        <v>16716846</v>
      </c>
      <c r="E131" s="11">
        <v>1783628</v>
      </c>
      <c r="F131" s="11">
        <v>1783628</v>
      </c>
      <c r="G131" s="11">
        <f t="shared" si="17"/>
        <v>3567256</v>
      </c>
      <c r="H131" s="12">
        <f t="shared" si="18"/>
        <v>13149590</v>
      </c>
      <c r="I131" s="1"/>
      <c r="J131" s="1"/>
      <c r="K131" s="1"/>
      <c r="V131" s="1"/>
    </row>
    <row r="132" spans="1:28" x14ac:dyDescent="0.2">
      <c r="A132" s="18" t="s">
        <v>123</v>
      </c>
      <c r="B132" s="11">
        <v>503383304</v>
      </c>
      <c r="C132" s="15"/>
      <c r="D132" s="11">
        <f t="shared" si="16"/>
        <v>503383304</v>
      </c>
      <c r="E132" s="11">
        <v>58617854</v>
      </c>
      <c r="F132" s="11">
        <v>62999340</v>
      </c>
      <c r="G132" s="11">
        <f t="shared" si="17"/>
        <v>121617194</v>
      </c>
      <c r="H132" s="12">
        <f t="shared" si="18"/>
        <v>381766110</v>
      </c>
      <c r="I132" s="1"/>
      <c r="J132" s="1"/>
      <c r="K132" s="1"/>
      <c r="V132" s="1"/>
    </row>
    <row r="133" spans="1:28" x14ac:dyDescent="0.2">
      <c r="A133" s="18" t="s">
        <v>124</v>
      </c>
      <c r="B133" s="11">
        <v>694354289</v>
      </c>
      <c r="C133" s="15"/>
      <c r="D133" s="11">
        <f t="shared" si="16"/>
        <v>694354289</v>
      </c>
      <c r="E133" s="11">
        <v>44345654</v>
      </c>
      <c r="F133" s="11">
        <v>39964168</v>
      </c>
      <c r="G133" s="11">
        <f t="shared" si="17"/>
        <v>84309822</v>
      </c>
      <c r="H133" s="12">
        <f t="shared" si="18"/>
        <v>610044467</v>
      </c>
      <c r="I133" s="1"/>
      <c r="J133" s="1"/>
      <c r="K133" s="1"/>
      <c r="V133" s="1"/>
    </row>
    <row r="134" spans="1:28" x14ac:dyDescent="0.2">
      <c r="A134" s="18" t="s">
        <v>125</v>
      </c>
      <c r="B134" s="11">
        <v>183956253</v>
      </c>
      <c r="C134" s="15"/>
      <c r="D134" s="11">
        <f t="shared" si="16"/>
        <v>183956253</v>
      </c>
      <c r="E134" s="11">
        <v>14150481</v>
      </c>
      <c r="F134" s="11">
        <v>14150481</v>
      </c>
      <c r="G134" s="11">
        <f t="shared" si="17"/>
        <v>28300962</v>
      </c>
      <c r="H134" s="12">
        <f t="shared" si="18"/>
        <v>155655291</v>
      </c>
      <c r="I134" s="1"/>
      <c r="J134" s="1"/>
      <c r="K134" s="1"/>
      <c r="V134" s="1"/>
    </row>
    <row r="135" spans="1:28" x14ac:dyDescent="0.2">
      <c r="A135" s="27" t="s">
        <v>126</v>
      </c>
      <c r="B135" s="11">
        <v>406851900</v>
      </c>
      <c r="C135" s="10"/>
      <c r="D135" s="11">
        <f t="shared" si="16"/>
        <v>406851900</v>
      </c>
      <c r="E135" s="11">
        <v>33904325</v>
      </c>
      <c r="F135" s="11">
        <v>33904325</v>
      </c>
      <c r="G135" s="11">
        <f t="shared" si="17"/>
        <v>67808650</v>
      </c>
      <c r="H135" s="12">
        <f t="shared" si="18"/>
        <v>339043250</v>
      </c>
      <c r="I135" s="1"/>
      <c r="J135" s="1"/>
      <c r="K135" s="1"/>
      <c r="V135" s="1"/>
    </row>
    <row r="136" spans="1:28" ht="13.5" thickBot="1" x14ac:dyDescent="0.25">
      <c r="A136" s="27" t="s">
        <v>127</v>
      </c>
      <c r="B136" s="11">
        <v>151000000</v>
      </c>
      <c r="C136" s="20"/>
      <c r="D136" s="11">
        <f t="shared" si="16"/>
        <v>151000000</v>
      </c>
      <c r="E136" s="11"/>
      <c r="F136" s="11">
        <v>25000000</v>
      </c>
      <c r="G136" s="11">
        <f t="shared" si="17"/>
        <v>25000000</v>
      </c>
      <c r="H136" s="12">
        <f t="shared" si="18"/>
        <v>126000000</v>
      </c>
      <c r="I136" s="1"/>
      <c r="J136" s="1"/>
      <c r="K136" s="1"/>
      <c r="V136" s="1"/>
    </row>
    <row r="137" spans="1:28" ht="14.25" thickTop="1" thickBot="1" x14ac:dyDescent="0.25">
      <c r="A137" s="28" t="s">
        <v>128</v>
      </c>
      <c r="B137" s="29">
        <f t="shared" ref="B137:H137" si="19">+B138+B142</f>
        <v>2678170451</v>
      </c>
      <c r="C137" s="30">
        <f t="shared" si="19"/>
        <v>0</v>
      </c>
      <c r="D137" s="29">
        <f t="shared" si="19"/>
        <v>2678170451</v>
      </c>
      <c r="E137" s="29">
        <f t="shared" si="19"/>
        <v>0</v>
      </c>
      <c r="F137" s="29">
        <f t="shared" ref="F137" si="20">+F138+F142</f>
        <v>333333332</v>
      </c>
      <c r="G137" s="29">
        <f t="shared" si="19"/>
        <v>333333332</v>
      </c>
      <c r="H137" s="31">
        <f t="shared" si="19"/>
        <v>2344837119</v>
      </c>
      <c r="I137" s="1"/>
      <c r="J137" s="1"/>
      <c r="K137" s="1"/>
      <c r="AB137" s="1"/>
    </row>
    <row r="138" spans="1:28" ht="14.25" thickTop="1" thickBot="1" x14ac:dyDescent="0.25">
      <c r="A138" s="32" t="s">
        <v>129</v>
      </c>
      <c r="B138" s="33">
        <f t="shared" ref="B138:H138" si="21">SUM(B139:B141)</f>
        <v>2006734262</v>
      </c>
      <c r="C138" s="34">
        <f t="shared" si="21"/>
        <v>0</v>
      </c>
      <c r="D138" s="33">
        <f t="shared" si="21"/>
        <v>2006734262</v>
      </c>
      <c r="E138" s="33">
        <f t="shared" si="21"/>
        <v>0</v>
      </c>
      <c r="F138" s="33">
        <f t="shared" ref="F138" si="22">SUM(F139:F141)</f>
        <v>333333332</v>
      </c>
      <c r="G138" s="33">
        <f t="shared" si="21"/>
        <v>333333332</v>
      </c>
      <c r="H138" s="35">
        <f t="shared" si="21"/>
        <v>1673400930</v>
      </c>
      <c r="I138" s="1"/>
      <c r="J138" s="1"/>
      <c r="K138" s="1"/>
      <c r="AB138" s="1"/>
    </row>
    <row r="139" spans="1:28" x14ac:dyDescent="0.2">
      <c r="A139" s="36" t="s">
        <v>130</v>
      </c>
      <c r="B139" s="11">
        <v>6734262</v>
      </c>
      <c r="C139" s="20"/>
      <c r="D139" s="11">
        <f t="shared" ref="D139:D141" si="23">+B139+C139</f>
        <v>6734262</v>
      </c>
      <c r="E139" s="11"/>
      <c r="F139" s="11"/>
      <c r="G139" s="11">
        <f t="shared" ref="G139:G141" si="24">SUM(E139:F139)</f>
        <v>0</v>
      </c>
      <c r="H139" s="12">
        <f t="shared" ref="H139:H141" si="25">+D139-G139</f>
        <v>6734262</v>
      </c>
      <c r="I139" s="1"/>
      <c r="J139" s="1"/>
      <c r="K139" s="1"/>
      <c r="AB139" s="1"/>
    </row>
    <row r="140" spans="1:28" x14ac:dyDescent="0.2">
      <c r="A140" s="36" t="s">
        <v>131</v>
      </c>
      <c r="B140" s="11">
        <v>1000000000</v>
      </c>
      <c r="C140" s="20"/>
      <c r="D140" s="11">
        <f t="shared" si="23"/>
        <v>1000000000</v>
      </c>
      <c r="E140" s="11"/>
      <c r="F140" s="11">
        <v>166666666</v>
      </c>
      <c r="G140" s="11">
        <f t="shared" si="24"/>
        <v>166666666</v>
      </c>
      <c r="H140" s="12">
        <f t="shared" si="25"/>
        <v>833333334</v>
      </c>
      <c r="I140" s="1"/>
      <c r="J140" s="1"/>
      <c r="K140" s="1"/>
      <c r="AB140" s="1"/>
    </row>
    <row r="141" spans="1:28" ht="13.5" thickBot="1" x14ac:dyDescent="0.25">
      <c r="A141" s="36" t="s">
        <v>132</v>
      </c>
      <c r="B141" s="11">
        <v>1000000000</v>
      </c>
      <c r="C141" s="20"/>
      <c r="D141" s="11">
        <f t="shared" si="23"/>
        <v>1000000000</v>
      </c>
      <c r="E141" s="11"/>
      <c r="F141" s="11">
        <v>166666666</v>
      </c>
      <c r="G141" s="11">
        <f t="shared" si="24"/>
        <v>166666666</v>
      </c>
      <c r="H141" s="12">
        <f t="shared" si="25"/>
        <v>833333334</v>
      </c>
      <c r="I141" s="1"/>
      <c r="J141" s="1"/>
      <c r="K141" s="1"/>
      <c r="AB141" s="1"/>
    </row>
    <row r="142" spans="1:28" ht="14.25" thickTop="1" thickBot="1" x14ac:dyDescent="0.25">
      <c r="A142" s="37" t="s">
        <v>133</v>
      </c>
      <c r="B142" s="33">
        <f t="shared" ref="B142:H142" si="26">SUM(B143:B173)</f>
        <v>671436189</v>
      </c>
      <c r="C142" s="33">
        <f t="shared" si="26"/>
        <v>0</v>
      </c>
      <c r="D142" s="33">
        <f t="shared" si="26"/>
        <v>671436189</v>
      </c>
      <c r="E142" s="33">
        <f t="shared" si="26"/>
        <v>0</v>
      </c>
      <c r="F142" s="33">
        <f t="shared" si="26"/>
        <v>0</v>
      </c>
      <c r="G142" s="33">
        <f t="shared" si="26"/>
        <v>0</v>
      </c>
      <c r="H142" s="35">
        <f t="shared" si="26"/>
        <v>671436189</v>
      </c>
      <c r="I142" s="1"/>
      <c r="J142" s="1"/>
      <c r="K142" s="1"/>
      <c r="V142" s="1"/>
    </row>
    <row r="143" spans="1:28" x14ac:dyDescent="0.2">
      <c r="A143" s="38" t="s">
        <v>134</v>
      </c>
      <c r="B143" s="9">
        <v>8517170</v>
      </c>
      <c r="C143" s="10"/>
      <c r="D143" s="11">
        <f t="shared" ref="D143:D173" si="27">+B143+C143</f>
        <v>8517170</v>
      </c>
      <c r="E143" s="39"/>
      <c r="F143" s="39"/>
      <c r="G143" s="11">
        <f t="shared" ref="G143:G173" si="28">SUM(E143:F143)</f>
        <v>0</v>
      </c>
      <c r="H143" s="12">
        <f t="shared" ref="H143:H173" si="29">+D143-G143</f>
        <v>8517170</v>
      </c>
      <c r="I143" s="1"/>
      <c r="J143" s="1"/>
      <c r="K143" s="1"/>
      <c r="V143" s="1"/>
    </row>
    <row r="144" spans="1:28" x14ac:dyDescent="0.2">
      <c r="A144" s="40" t="s">
        <v>135</v>
      </c>
      <c r="B144" s="9">
        <v>5574725</v>
      </c>
      <c r="C144" s="10"/>
      <c r="D144" s="11">
        <f t="shared" si="27"/>
        <v>5574725</v>
      </c>
      <c r="E144" s="39"/>
      <c r="F144" s="39"/>
      <c r="G144" s="11">
        <f t="shared" si="28"/>
        <v>0</v>
      </c>
      <c r="H144" s="12">
        <f t="shared" si="29"/>
        <v>5574725</v>
      </c>
      <c r="I144" s="1"/>
      <c r="J144" s="1"/>
      <c r="K144" s="1"/>
      <c r="V144" s="1"/>
    </row>
    <row r="145" spans="1:22" x14ac:dyDescent="0.2">
      <c r="A145" s="18" t="s">
        <v>136</v>
      </c>
      <c r="B145" s="9">
        <v>4300000</v>
      </c>
      <c r="C145" s="41"/>
      <c r="D145" s="11">
        <f t="shared" si="27"/>
        <v>4300000</v>
      </c>
      <c r="E145" s="39"/>
      <c r="F145" s="39"/>
      <c r="G145" s="11">
        <f t="shared" si="28"/>
        <v>0</v>
      </c>
      <c r="H145" s="12">
        <f t="shared" si="29"/>
        <v>4300000</v>
      </c>
      <c r="I145" s="1"/>
      <c r="J145" s="1"/>
      <c r="K145" s="1"/>
      <c r="V145" s="1"/>
    </row>
    <row r="146" spans="1:22" x14ac:dyDescent="0.2">
      <c r="A146" s="18" t="s">
        <v>137</v>
      </c>
      <c r="B146" s="9">
        <v>1165000</v>
      </c>
      <c r="C146" s="41"/>
      <c r="D146" s="11">
        <f t="shared" si="27"/>
        <v>1165000</v>
      </c>
      <c r="E146" s="39"/>
      <c r="F146" s="39"/>
      <c r="G146" s="11">
        <f t="shared" si="28"/>
        <v>0</v>
      </c>
      <c r="H146" s="12">
        <f t="shared" si="29"/>
        <v>1165000</v>
      </c>
      <c r="I146" s="1"/>
      <c r="J146" s="1"/>
      <c r="K146" s="1"/>
      <c r="V146" s="1"/>
    </row>
    <row r="147" spans="1:22" x14ac:dyDescent="0.2">
      <c r="A147" s="18" t="s">
        <v>182</v>
      </c>
      <c r="B147" s="9">
        <v>720000</v>
      </c>
      <c r="C147" s="41"/>
      <c r="D147" s="11">
        <f t="shared" si="27"/>
        <v>720000</v>
      </c>
      <c r="E147" s="39"/>
      <c r="F147" s="39"/>
      <c r="G147" s="11">
        <f t="shared" si="28"/>
        <v>0</v>
      </c>
      <c r="H147" s="12">
        <f t="shared" si="29"/>
        <v>720000</v>
      </c>
      <c r="I147" s="1"/>
      <c r="J147" s="1"/>
      <c r="K147" s="1"/>
      <c r="V147" s="1"/>
    </row>
    <row r="148" spans="1:22" x14ac:dyDescent="0.2">
      <c r="A148" s="18" t="s">
        <v>183</v>
      </c>
      <c r="B148" s="9">
        <v>200000</v>
      </c>
      <c r="C148" s="41"/>
      <c r="D148" s="11">
        <f t="shared" si="27"/>
        <v>200000</v>
      </c>
      <c r="E148" s="39"/>
      <c r="F148" s="39"/>
      <c r="G148" s="11">
        <f t="shared" si="28"/>
        <v>0</v>
      </c>
      <c r="H148" s="12">
        <f t="shared" si="29"/>
        <v>200000</v>
      </c>
      <c r="I148" s="1"/>
      <c r="J148" s="1"/>
      <c r="K148" s="1"/>
      <c r="V148" s="1"/>
    </row>
    <row r="149" spans="1:22" x14ac:dyDescent="0.2">
      <c r="A149" s="18" t="s">
        <v>184</v>
      </c>
      <c r="B149" s="9">
        <v>500000</v>
      </c>
      <c r="C149" s="41"/>
      <c r="D149" s="11">
        <f t="shared" si="27"/>
        <v>500000</v>
      </c>
      <c r="E149" s="39"/>
      <c r="F149" s="39"/>
      <c r="G149" s="11">
        <f t="shared" si="28"/>
        <v>0</v>
      </c>
      <c r="H149" s="12">
        <f t="shared" si="29"/>
        <v>500000</v>
      </c>
      <c r="I149" s="1"/>
      <c r="J149" s="1"/>
      <c r="K149" s="1"/>
      <c r="V149" s="1"/>
    </row>
    <row r="150" spans="1:22" x14ac:dyDescent="0.2">
      <c r="A150" s="18" t="s">
        <v>185</v>
      </c>
      <c r="B150" s="9">
        <v>100000</v>
      </c>
      <c r="C150" s="41"/>
      <c r="D150" s="11">
        <f t="shared" si="27"/>
        <v>100000</v>
      </c>
      <c r="E150" s="39"/>
      <c r="F150" s="39"/>
      <c r="G150" s="11">
        <f t="shared" si="28"/>
        <v>0</v>
      </c>
      <c r="H150" s="12">
        <f t="shared" si="29"/>
        <v>100000</v>
      </c>
      <c r="I150" s="1"/>
      <c r="J150" s="1"/>
      <c r="K150" s="1"/>
      <c r="V150" s="1"/>
    </row>
    <row r="151" spans="1:22" x14ac:dyDescent="0.2">
      <c r="A151" s="18" t="s">
        <v>138</v>
      </c>
      <c r="B151" s="9">
        <v>31584101</v>
      </c>
      <c r="C151" s="41"/>
      <c r="D151" s="11">
        <f t="shared" si="27"/>
        <v>31584101</v>
      </c>
      <c r="E151" s="39"/>
      <c r="F151" s="39"/>
      <c r="G151" s="11">
        <f t="shared" si="28"/>
        <v>0</v>
      </c>
      <c r="H151" s="12">
        <f t="shared" si="29"/>
        <v>31584101</v>
      </c>
      <c r="I151" s="1"/>
      <c r="J151" s="1"/>
      <c r="K151" s="1"/>
      <c r="V151" s="1"/>
    </row>
    <row r="152" spans="1:22" x14ac:dyDescent="0.2">
      <c r="A152" s="18" t="s">
        <v>186</v>
      </c>
      <c r="B152" s="9">
        <v>580000</v>
      </c>
      <c r="C152" s="41"/>
      <c r="D152" s="11">
        <f t="shared" si="27"/>
        <v>580000</v>
      </c>
      <c r="E152" s="39"/>
      <c r="F152" s="39"/>
      <c r="G152" s="11">
        <f t="shared" si="28"/>
        <v>0</v>
      </c>
      <c r="H152" s="12">
        <f t="shared" si="29"/>
        <v>580000</v>
      </c>
      <c r="I152" s="1"/>
      <c r="J152" s="1"/>
      <c r="K152" s="1"/>
      <c r="V152" s="1"/>
    </row>
    <row r="153" spans="1:22" x14ac:dyDescent="0.2">
      <c r="A153" s="18" t="s">
        <v>139</v>
      </c>
      <c r="B153" s="9">
        <v>200000</v>
      </c>
      <c r="C153" s="41"/>
      <c r="D153" s="11">
        <f t="shared" si="27"/>
        <v>200000</v>
      </c>
      <c r="E153" s="39"/>
      <c r="F153" s="39"/>
      <c r="G153" s="11">
        <f t="shared" si="28"/>
        <v>0</v>
      </c>
      <c r="H153" s="12">
        <f t="shared" si="29"/>
        <v>200000</v>
      </c>
      <c r="I153" s="1"/>
      <c r="J153" s="1"/>
      <c r="K153" s="1"/>
      <c r="V153" s="1"/>
    </row>
    <row r="154" spans="1:22" x14ac:dyDescent="0.2">
      <c r="A154" s="18" t="s">
        <v>140</v>
      </c>
      <c r="B154" s="9">
        <v>3665899</v>
      </c>
      <c r="C154" s="41"/>
      <c r="D154" s="11">
        <f t="shared" si="27"/>
        <v>3665899</v>
      </c>
      <c r="E154" s="39"/>
      <c r="F154" s="39"/>
      <c r="G154" s="11">
        <f t="shared" si="28"/>
        <v>0</v>
      </c>
      <c r="H154" s="12">
        <f t="shared" si="29"/>
        <v>3665899</v>
      </c>
      <c r="I154" s="1"/>
      <c r="J154" s="1"/>
      <c r="K154" s="1"/>
      <c r="V154" s="1"/>
    </row>
    <row r="155" spans="1:22" x14ac:dyDescent="0.2">
      <c r="A155" s="18" t="s">
        <v>141</v>
      </c>
      <c r="B155" s="9">
        <v>24344466</v>
      </c>
      <c r="C155" s="42"/>
      <c r="D155" s="11">
        <f t="shared" si="27"/>
        <v>24344466</v>
      </c>
      <c r="E155" s="39"/>
      <c r="F155" s="39"/>
      <c r="G155" s="11">
        <f t="shared" si="28"/>
        <v>0</v>
      </c>
      <c r="H155" s="12">
        <f t="shared" si="29"/>
        <v>24344466</v>
      </c>
      <c r="I155" s="1"/>
      <c r="J155" s="1"/>
      <c r="K155" s="1"/>
      <c r="V155" s="1"/>
    </row>
    <row r="156" spans="1:22" x14ac:dyDescent="0.2">
      <c r="A156" s="18" t="s">
        <v>142</v>
      </c>
      <c r="B156" s="9">
        <v>57303651</v>
      </c>
      <c r="C156" s="42"/>
      <c r="D156" s="11">
        <f t="shared" si="27"/>
        <v>57303651</v>
      </c>
      <c r="E156" s="39"/>
      <c r="F156" s="39"/>
      <c r="G156" s="11">
        <f t="shared" si="28"/>
        <v>0</v>
      </c>
      <c r="H156" s="12">
        <f t="shared" si="29"/>
        <v>57303651</v>
      </c>
      <c r="I156" s="1"/>
      <c r="J156" s="1"/>
      <c r="K156" s="1"/>
      <c r="V156" s="1"/>
    </row>
    <row r="157" spans="1:22" x14ac:dyDescent="0.2">
      <c r="A157" s="18" t="s">
        <v>143</v>
      </c>
      <c r="B157" s="9">
        <v>500000</v>
      </c>
      <c r="C157" s="42"/>
      <c r="D157" s="11">
        <f t="shared" si="27"/>
        <v>500000</v>
      </c>
      <c r="E157" s="39"/>
      <c r="F157" s="39"/>
      <c r="G157" s="11">
        <f t="shared" si="28"/>
        <v>0</v>
      </c>
      <c r="H157" s="12">
        <f t="shared" si="29"/>
        <v>500000</v>
      </c>
      <c r="I157" s="1"/>
      <c r="J157" s="1"/>
      <c r="K157" s="1"/>
      <c r="V157" s="1"/>
    </row>
    <row r="158" spans="1:22" x14ac:dyDescent="0.2">
      <c r="A158" s="18" t="s">
        <v>144</v>
      </c>
      <c r="B158" s="9">
        <v>500000</v>
      </c>
      <c r="C158" s="42"/>
      <c r="D158" s="11">
        <f t="shared" si="27"/>
        <v>500000</v>
      </c>
      <c r="E158" s="9"/>
      <c r="F158" s="9"/>
      <c r="G158" s="11">
        <f t="shared" si="28"/>
        <v>0</v>
      </c>
      <c r="H158" s="12">
        <f t="shared" si="29"/>
        <v>500000</v>
      </c>
      <c r="I158" s="1"/>
      <c r="J158" s="1"/>
      <c r="K158" s="1"/>
      <c r="V158" s="1"/>
    </row>
    <row r="159" spans="1:22" x14ac:dyDescent="0.2">
      <c r="A159" s="18" t="s">
        <v>145</v>
      </c>
      <c r="B159" s="9">
        <v>3169623</v>
      </c>
      <c r="C159" s="42"/>
      <c r="D159" s="11">
        <f t="shared" si="27"/>
        <v>3169623</v>
      </c>
      <c r="E159" s="11"/>
      <c r="F159" s="11"/>
      <c r="G159" s="11">
        <f t="shared" si="28"/>
        <v>0</v>
      </c>
      <c r="H159" s="12">
        <f t="shared" si="29"/>
        <v>3169623</v>
      </c>
      <c r="I159" s="1"/>
      <c r="J159" s="1"/>
      <c r="K159" s="1"/>
      <c r="V159" s="1"/>
    </row>
    <row r="160" spans="1:22" x14ac:dyDescent="0.2">
      <c r="A160" s="18" t="s">
        <v>146</v>
      </c>
      <c r="B160" s="9">
        <v>3000000</v>
      </c>
      <c r="C160" s="42"/>
      <c r="D160" s="11">
        <f t="shared" si="27"/>
        <v>3000000</v>
      </c>
      <c r="E160" s="11"/>
      <c r="F160" s="11"/>
      <c r="G160" s="11">
        <f t="shared" si="28"/>
        <v>0</v>
      </c>
      <c r="H160" s="12">
        <f t="shared" si="29"/>
        <v>3000000</v>
      </c>
      <c r="I160" s="1"/>
      <c r="J160" s="1"/>
      <c r="K160" s="1"/>
      <c r="V160" s="1"/>
    </row>
    <row r="161" spans="1:22" x14ac:dyDescent="0.2">
      <c r="A161" s="18" t="s">
        <v>187</v>
      </c>
      <c r="B161" s="9">
        <v>100000</v>
      </c>
      <c r="C161" s="42"/>
      <c r="D161" s="11">
        <f t="shared" si="27"/>
        <v>100000</v>
      </c>
      <c r="E161" s="11"/>
      <c r="F161" s="11"/>
      <c r="G161" s="11">
        <f t="shared" si="28"/>
        <v>0</v>
      </c>
      <c r="H161" s="12">
        <f t="shared" si="29"/>
        <v>100000</v>
      </c>
      <c r="I161" s="1"/>
      <c r="J161" s="1"/>
      <c r="K161" s="1"/>
      <c r="V161" s="1"/>
    </row>
    <row r="162" spans="1:22" x14ac:dyDescent="0.2">
      <c r="A162" s="18" t="s">
        <v>147</v>
      </c>
      <c r="B162" s="9">
        <v>280000</v>
      </c>
      <c r="C162" s="42"/>
      <c r="D162" s="11">
        <f t="shared" si="27"/>
        <v>280000</v>
      </c>
      <c r="E162" s="11"/>
      <c r="F162" s="11"/>
      <c r="G162" s="11">
        <f t="shared" si="28"/>
        <v>0</v>
      </c>
      <c r="H162" s="12">
        <f t="shared" si="29"/>
        <v>280000</v>
      </c>
      <c r="I162" s="1"/>
      <c r="J162" s="1"/>
      <c r="K162" s="1"/>
      <c r="V162" s="1"/>
    </row>
    <row r="163" spans="1:22" x14ac:dyDescent="0.2">
      <c r="A163" s="18" t="s">
        <v>188</v>
      </c>
      <c r="B163" s="9">
        <v>3315000</v>
      </c>
      <c r="C163" s="83"/>
      <c r="D163" s="11">
        <f t="shared" si="27"/>
        <v>3315000</v>
      </c>
      <c r="E163" s="11"/>
      <c r="F163" s="11"/>
      <c r="G163" s="11">
        <f t="shared" si="28"/>
        <v>0</v>
      </c>
      <c r="H163" s="12">
        <f t="shared" si="29"/>
        <v>3315000</v>
      </c>
      <c r="I163" s="1"/>
      <c r="J163" s="1"/>
      <c r="K163" s="1"/>
      <c r="V163" s="1"/>
    </row>
    <row r="164" spans="1:22" x14ac:dyDescent="0.2">
      <c r="A164" s="18" t="s">
        <v>148</v>
      </c>
      <c r="B164" s="9">
        <v>6185314</v>
      </c>
      <c r="C164" s="43"/>
      <c r="D164" s="11">
        <f t="shared" si="27"/>
        <v>6185314</v>
      </c>
      <c r="E164" s="9"/>
      <c r="F164" s="9"/>
      <c r="G164" s="11">
        <f t="shared" si="28"/>
        <v>0</v>
      </c>
      <c r="H164" s="12">
        <f t="shared" si="29"/>
        <v>6185314</v>
      </c>
    </row>
    <row r="165" spans="1:22" x14ac:dyDescent="0.2">
      <c r="A165" s="18" t="s">
        <v>189</v>
      </c>
      <c r="B165" s="9">
        <v>200000</v>
      </c>
      <c r="C165" s="43"/>
      <c r="D165" s="11">
        <f t="shared" si="27"/>
        <v>200000</v>
      </c>
      <c r="E165" s="9"/>
      <c r="F165" s="9"/>
      <c r="G165" s="11">
        <f t="shared" si="28"/>
        <v>0</v>
      </c>
      <c r="H165" s="12">
        <f t="shared" si="29"/>
        <v>200000</v>
      </c>
    </row>
    <row r="166" spans="1:22" x14ac:dyDescent="0.2">
      <c r="A166" s="18" t="s">
        <v>190</v>
      </c>
      <c r="B166" s="9">
        <v>245500</v>
      </c>
      <c r="C166" s="43"/>
      <c r="D166" s="11">
        <f t="shared" si="27"/>
        <v>245500</v>
      </c>
      <c r="E166" s="9"/>
      <c r="F166" s="9"/>
      <c r="G166" s="11">
        <f t="shared" si="28"/>
        <v>0</v>
      </c>
      <c r="H166" s="12">
        <f t="shared" si="29"/>
        <v>245500</v>
      </c>
    </row>
    <row r="167" spans="1:22" x14ac:dyDescent="0.2">
      <c r="A167" s="18" t="s">
        <v>149</v>
      </c>
      <c r="B167" s="9">
        <v>215377</v>
      </c>
      <c r="C167" s="43"/>
      <c r="D167" s="11">
        <f t="shared" si="27"/>
        <v>215377</v>
      </c>
      <c r="E167" s="9"/>
      <c r="F167" s="9"/>
      <c r="G167" s="11">
        <f t="shared" si="28"/>
        <v>0</v>
      </c>
      <c r="H167" s="12">
        <f t="shared" si="29"/>
        <v>215377</v>
      </c>
      <c r="I167" s="44"/>
    </row>
    <row r="168" spans="1:22" x14ac:dyDescent="0.2">
      <c r="A168" s="18" t="s">
        <v>150</v>
      </c>
      <c r="B168" s="9">
        <v>3000000</v>
      </c>
      <c r="C168" s="107"/>
      <c r="D168" s="11">
        <f t="shared" si="27"/>
        <v>3000000</v>
      </c>
      <c r="E168" s="9"/>
      <c r="F168" s="9"/>
      <c r="G168" s="11">
        <f t="shared" si="28"/>
        <v>0</v>
      </c>
      <c r="H168" s="12">
        <f t="shared" si="29"/>
        <v>3000000</v>
      </c>
      <c r="I168" s="44"/>
    </row>
    <row r="169" spans="1:22" x14ac:dyDescent="0.2">
      <c r="A169" s="18" t="s">
        <v>191</v>
      </c>
      <c r="B169" s="9">
        <v>6000000</v>
      </c>
      <c r="C169" s="43"/>
      <c r="D169" s="11">
        <f t="shared" si="27"/>
        <v>6000000</v>
      </c>
      <c r="E169" s="9"/>
      <c r="F169" s="9"/>
      <c r="G169" s="11">
        <f t="shared" si="28"/>
        <v>0</v>
      </c>
      <c r="H169" s="12">
        <f t="shared" si="29"/>
        <v>6000000</v>
      </c>
    </row>
    <row r="170" spans="1:22" x14ac:dyDescent="0.2">
      <c r="A170" s="18" t="s">
        <v>192</v>
      </c>
      <c r="B170" s="9">
        <v>1650000</v>
      </c>
      <c r="C170" s="43"/>
      <c r="D170" s="11">
        <f t="shared" si="27"/>
        <v>1650000</v>
      </c>
      <c r="E170" s="9"/>
      <c r="F170" s="9"/>
      <c r="G170" s="11">
        <f t="shared" si="28"/>
        <v>0</v>
      </c>
      <c r="H170" s="12">
        <f t="shared" si="29"/>
        <v>1650000</v>
      </c>
    </row>
    <row r="171" spans="1:22" x14ac:dyDescent="0.2">
      <c r="A171" s="18" t="s">
        <v>193</v>
      </c>
      <c r="B171" s="9">
        <v>840000</v>
      </c>
      <c r="C171" s="43"/>
      <c r="D171" s="11">
        <f t="shared" si="27"/>
        <v>840000</v>
      </c>
      <c r="E171" s="9"/>
      <c r="F171" s="9"/>
      <c r="G171" s="11">
        <f t="shared" si="28"/>
        <v>0</v>
      </c>
      <c r="H171" s="12">
        <f t="shared" si="29"/>
        <v>840000</v>
      </c>
    </row>
    <row r="172" spans="1:22" x14ac:dyDescent="0.2">
      <c r="A172" s="18" t="s">
        <v>151</v>
      </c>
      <c r="B172" s="9">
        <v>364581087</v>
      </c>
      <c r="C172" s="43"/>
      <c r="D172" s="11">
        <f t="shared" si="27"/>
        <v>364581087</v>
      </c>
      <c r="E172" s="9"/>
      <c r="F172" s="9"/>
      <c r="G172" s="11">
        <f t="shared" si="28"/>
        <v>0</v>
      </c>
      <c r="H172" s="12">
        <f t="shared" si="29"/>
        <v>364581087</v>
      </c>
    </row>
    <row r="173" spans="1:22" ht="13.5" thickBot="1" x14ac:dyDescent="0.25">
      <c r="A173" s="18" t="s">
        <v>152</v>
      </c>
      <c r="B173" s="9">
        <v>138899276</v>
      </c>
      <c r="C173" s="45"/>
      <c r="D173" s="11">
        <f t="shared" si="27"/>
        <v>138899276</v>
      </c>
      <c r="E173" s="9"/>
      <c r="F173" s="9"/>
      <c r="G173" s="11">
        <f t="shared" si="28"/>
        <v>0</v>
      </c>
      <c r="H173" s="12">
        <f t="shared" si="29"/>
        <v>138899276</v>
      </c>
    </row>
    <row r="174" spans="1:22" ht="13.5" thickBot="1" x14ac:dyDescent="0.25">
      <c r="A174" s="46" t="s">
        <v>153</v>
      </c>
      <c r="B174" s="47">
        <f>SUM(B175:B178)</f>
        <v>1202782427</v>
      </c>
      <c r="C174" s="5">
        <f>SUM(C175:C178)</f>
        <v>1951358</v>
      </c>
      <c r="D174" s="48">
        <f>SUM(D175:D178)</f>
        <v>1204733785</v>
      </c>
      <c r="E174" s="47">
        <f t="shared" ref="E174" si="30">SUM(E175:E176)</f>
        <v>32432102</v>
      </c>
      <c r="F174" s="48">
        <f>SUM(F175:F178)</f>
        <v>34383460</v>
      </c>
      <c r="G174" s="48">
        <f>SUM(G175:G178)</f>
        <v>66815562</v>
      </c>
      <c r="H174" s="49">
        <f>SUM(H175:H178)</f>
        <v>1137918223</v>
      </c>
    </row>
    <row r="175" spans="1:22" ht="14.25" x14ac:dyDescent="0.2">
      <c r="A175" s="50" t="s">
        <v>154</v>
      </c>
      <c r="B175" s="51">
        <v>282782427</v>
      </c>
      <c r="C175" s="20"/>
      <c r="D175" s="11">
        <f>+B175+C175</f>
        <v>282782427</v>
      </c>
      <c r="E175" s="52">
        <v>22432102</v>
      </c>
      <c r="F175" s="11">
        <v>22432102</v>
      </c>
      <c r="G175" s="11">
        <f t="shared" ref="G175:G178" si="31">SUM(E175:F175)</f>
        <v>44864204</v>
      </c>
      <c r="H175" s="12">
        <f>+D175-G175</f>
        <v>237918223</v>
      </c>
    </row>
    <row r="176" spans="1:22" ht="14.25" x14ac:dyDescent="0.2">
      <c r="A176" s="53" t="s">
        <v>155</v>
      </c>
      <c r="B176" s="54">
        <v>120000000</v>
      </c>
      <c r="C176" s="45"/>
      <c r="D176" s="11">
        <f>+B176+C176</f>
        <v>120000000</v>
      </c>
      <c r="E176" s="11">
        <v>10000000</v>
      </c>
      <c r="F176" s="11">
        <v>10000000</v>
      </c>
      <c r="G176" s="11">
        <f t="shared" si="31"/>
        <v>20000000</v>
      </c>
      <c r="H176" s="12">
        <f>+D176-G176</f>
        <v>100000000</v>
      </c>
    </row>
    <row r="177" spans="1:8" ht="14.25" x14ac:dyDescent="0.2">
      <c r="A177" s="53"/>
      <c r="B177" s="54"/>
      <c r="C177" s="45">
        <v>1951358</v>
      </c>
      <c r="D177" s="11">
        <f>+B177+C177</f>
        <v>1951358</v>
      </c>
      <c r="E177" s="11"/>
      <c r="F177" s="11">
        <v>1951358</v>
      </c>
      <c r="G177" s="11">
        <f t="shared" si="31"/>
        <v>1951358</v>
      </c>
      <c r="H177" s="12">
        <f>+D177-G177</f>
        <v>0</v>
      </c>
    </row>
    <row r="178" spans="1:8" ht="15" thickBot="1" x14ac:dyDescent="0.25">
      <c r="A178" s="53" t="s">
        <v>180</v>
      </c>
      <c r="B178" s="54">
        <v>800000000</v>
      </c>
      <c r="C178" s="45"/>
      <c r="D178" s="11">
        <f>+B178+C178</f>
        <v>800000000</v>
      </c>
      <c r="E178" s="11"/>
      <c r="F178" s="11"/>
      <c r="G178" s="11">
        <f t="shared" si="31"/>
        <v>0</v>
      </c>
      <c r="H178" s="12">
        <f>+D178-G178</f>
        <v>800000000</v>
      </c>
    </row>
    <row r="179" spans="1:8" ht="13.5" thickBot="1" x14ac:dyDescent="0.25">
      <c r="A179" s="2" t="s">
        <v>156</v>
      </c>
      <c r="B179" s="55">
        <f t="shared" ref="B179:H179" si="32">+B180+B183+B187</f>
        <v>546569501</v>
      </c>
      <c r="C179" s="55">
        <f t="shared" si="32"/>
        <v>0</v>
      </c>
      <c r="D179" s="55">
        <f t="shared" si="32"/>
        <v>546569501</v>
      </c>
      <c r="E179" s="55">
        <f t="shared" si="32"/>
        <v>0</v>
      </c>
      <c r="F179" s="55">
        <f t="shared" si="32"/>
        <v>0</v>
      </c>
      <c r="G179" s="56">
        <f t="shared" si="32"/>
        <v>0</v>
      </c>
      <c r="H179" s="57">
        <f t="shared" si="32"/>
        <v>546569501</v>
      </c>
    </row>
    <row r="180" spans="1:8" ht="26.25" thickBot="1" x14ac:dyDescent="0.25">
      <c r="A180" s="103" t="s">
        <v>157</v>
      </c>
      <c r="B180" s="96">
        <f t="shared" ref="B180:H180" si="33">+B181+B182</f>
        <v>82325480</v>
      </c>
      <c r="C180" s="58">
        <f t="shared" si="33"/>
        <v>0</v>
      </c>
      <c r="D180" s="96">
        <f t="shared" si="33"/>
        <v>82325480</v>
      </c>
      <c r="E180" s="58">
        <f t="shared" si="33"/>
        <v>0</v>
      </c>
      <c r="F180" s="58">
        <f t="shared" si="33"/>
        <v>0</v>
      </c>
      <c r="G180" s="59">
        <f t="shared" si="33"/>
        <v>0</v>
      </c>
      <c r="H180" s="60">
        <f t="shared" si="33"/>
        <v>82325480</v>
      </c>
    </row>
    <row r="181" spans="1:8" ht="13.5" thickBot="1" x14ac:dyDescent="0.25">
      <c r="A181" s="2" t="s">
        <v>181</v>
      </c>
      <c r="B181" s="62">
        <v>54000000</v>
      </c>
      <c r="C181" s="63"/>
      <c r="D181" s="64">
        <f>+B181+C181</f>
        <v>54000000</v>
      </c>
      <c r="E181" s="63"/>
      <c r="F181" s="63"/>
      <c r="G181" s="64">
        <f t="shared" ref="G181:G182" si="34">SUM(E181:F181)</f>
        <v>0</v>
      </c>
      <c r="H181" s="65">
        <f>+D181-G181</f>
        <v>54000000</v>
      </c>
    </row>
    <row r="182" spans="1:8" ht="13.5" thickBot="1" x14ac:dyDescent="0.25">
      <c r="A182" s="2" t="s">
        <v>158</v>
      </c>
      <c r="B182" s="66">
        <v>28325480</v>
      </c>
      <c r="C182" s="67"/>
      <c r="D182" s="11">
        <f>+B182+C182</f>
        <v>28325480</v>
      </c>
      <c r="E182" s="67"/>
      <c r="F182" s="67"/>
      <c r="G182" s="11">
        <f t="shared" si="34"/>
        <v>0</v>
      </c>
      <c r="H182" s="12">
        <f>+D182-G182</f>
        <v>28325480</v>
      </c>
    </row>
    <row r="183" spans="1:8" ht="26.25" thickBot="1" x14ac:dyDescent="0.25">
      <c r="A183" s="103" t="s">
        <v>160</v>
      </c>
      <c r="B183" s="96">
        <f>+B184++B185+B186</f>
        <v>408215960</v>
      </c>
      <c r="C183" s="58">
        <f>+C184+C185+C186</f>
        <v>0</v>
      </c>
      <c r="D183" s="96">
        <f>+D184+D185+D186</f>
        <v>408215960</v>
      </c>
      <c r="E183" s="58">
        <f t="shared" ref="E183:G183" si="35">+E184+E186</f>
        <v>0</v>
      </c>
      <c r="F183" s="58">
        <f t="shared" si="35"/>
        <v>0</v>
      </c>
      <c r="G183" s="59">
        <f t="shared" si="35"/>
        <v>0</v>
      </c>
      <c r="H183" s="60">
        <f>+H184+H185+H186</f>
        <v>408215960</v>
      </c>
    </row>
    <row r="184" spans="1:8" ht="13.5" thickBot="1" x14ac:dyDescent="0.25">
      <c r="A184" s="61" t="s">
        <v>161</v>
      </c>
      <c r="B184" s="68">
        <v>48000000</v>
      </c>
      <c r="C184" s="63"/>
      <c r="D184" s="64">
        <f>+B184+C184</f>
        <v>48000000</v>
      </c>
      <c r="E184" s="63"/>
      <c r="F184" s="63"/>
      <c r="G184" s="64">
        <f t="shared" ref="G184:G186" si="36">SUM(E184:F184)</f>
        <v>0</v>
      </c>
      <c r="H184" s="65">
        <f>+D184-G184</f>
        <v>48000000</v>
      </c>
    </row>
    <row r="185" spans="1:8" ht="13.5" thickBot="1" x14ac:dyDescent="0.25">
      <c r="A185" s="101" t="s">
        <v>162</v>
      </c>
      <c r="B185" s="69">
        <v>235222149</v>
      </c>
      <c r="C185" s="70"/>
      <c r="D185" s="64">
        <f>+B185+C185</f>
        <v>235222149</v>
      </c>
      <c r="E185" s="70"/>
      <c r="F185" s="70"/>
      <c r="G185" s="71">
        <f t="shared" si="36"/>
        <v>0</v>
      </c>
      <c r="H185" s="65">
        <f>+D185-G185</f>
        <v>235222149</v>
      </c>
    </row>
    <row r="186" spans="1:8" ht="13.5" thickBot="1" x14ac:dyDescent="0.25">
      <c r="A186" s="101" t="s">
        <v>163</v>
      </c>
      <c r="B186" s="70">
        <v>124993811</v>
      </c>
      <c r="C186" s="70"/>
      <c r="D186" s="71">
        <f>+B186+C186</f>
        <v>124993811</v>
      </c>
      <c r="E186" s="70"/>
      <c r="F186" s="67"/>
      <c r="G186" s="11">
        <f t="shared" si="36"/>
        <v>0</v>
      </c>
      <c r="H186" s="12">
        <f>+D186-G186</f>
        <v>124993811</v>
      </c>
    </row>
    <row r="187" spans="1:8" ht="26.25" thickBot="1" x14ac:dyDescent="0.25">
      <c r="A187" s="98" t="s">
        <v>164</v>
      </c>
      <c r="B187" s="96">
        <f t="shared" ref="B187:H187" si="37">+B188+B189</f>
        <v>56028061</v>
      </c>
      <c r="C187" s="58">
        <f t="shared" si="37"/>
        <v>0</v>
      </c>
      <c r="D187" s="96">
        <f t="shared" si="37"/>
        <v>56028061</v>
      </c>
      <c r="E187" s="58">
        <f t="shared" si="37"/>
        <v>0</v>
      </c>
      <c r="F187" s="58">
        <f t="shared" si="37"/>
        <v>0</v>
      </c>
      <c r="G187" s="59">
        <f t="shared" si="37"/>
        <v>0</v>
      </c>
      <c r="H187" s="60">
        <f t="shared" si="37"/>
        <v>56028061</v>
      </c>
    </row>
    <row r="188" spans="1:8" ht="13.5" thickBot="1" x14ac:dyDescent="0.25">
      <c r="A188" s="99" t="s">
        <v>159</v>
      </c>
      <c r="B188" s="72">
        <v>0</v>
      </c>
      <c r="C188" s="73"/>
      <c r="D188" s="64">
        <f>+B188+C188</f>
        <v>0</v>
      </c>
      <c r="E188" s="74"/>
      <c r="F188" s="74"/>
      <c r="G188" s="11">
        <f t="shared" ref="G188:G189" si="38">SUM(E188:F188)</f>
        <v>0</v>
      </c>
      <c r="H188" s="65">
        <f>+D188-G188</f>
        <v>0</v>
      </c>
    </row>
    <row r="189" spans="1:8" ht="13.5" thickBot="1" x14ac:dyDescent="0.25">
      <c r="A189" s="100" t="s">
        <v>165</v>
      </c>
      <c r="B189" s="75">
        <v>56028061</v>
      </c>
      <c r="C189" s="76"/>
      <c r="D189" s="71">
        <f>+B189+C189</f>
        <v>56028061</v>
      </c>
      <c r="E189" s="77"/>
      <c r="F189" s="77"/>
      <c r="G189" s="11">
        <f t="shared" si="38"/>
        <v>0</v>
      </c>
      <c r="H189" s="78">
        <f>+D189-G189</f>
        <v>56028061</v>
      </c>
    </row>
    <row r="190" spans="1:8" ht="13.5" thickBot="1" x14ac:dyDescent="0.25">
      <c r="A190" s="102" t="s">
        <v>166</v>
      </c>
      <c r="B190" s="58">
        <f t="shared" ref="B190:H190" si="39">+B191</f>
        <v>45067464</v>
      </c>
      <c r="C190" s="58">
        <f t="shared" si="39"/>
        <v>0</v>
      </c>
      <c r="D190" s="58">
        <f t="shared" si="39"/>
        <v>45067464</v>
      </c>
      <c r="E190" s="58">
        <f t="shared" si="39"/>
        <v>0</v>
      </c>
      <c r="F190" s="58">
        <f t="shared" si="39"/>
        <v>0</v>
      </c>
      <c r="G190" s="59">
        <f t="shared" si="39"/>
        <v>0</v>
      </c>
      <c r="H190" s="60">
        <f t="shared" si="39"/>
        <v>45067464</v>
      </c>
    </row>
    <row r="191" spans="1:8" ht="13.5" thickBot="1" x14ac:dyDescent="0.25">
      <c r="A191" s="79" t="s">
        <v>167</v>
      </c>
      <c r="B191" s="80">
        <v>45067464</v>
      </c>
      <c r="C191" s="81"/>
      <c r="D191" s="64">
        <f>+B191+C191</f>
        <v>45067464</v>
      </c>
      <c r="E191" s="81"/>
      <c r="F191" s="81"/>
      <c r="G191" s="11">
        <f>SUM(E191:F191)</f>
        <v>0</v>
      </c>
      <c r="H191" s="12">
        <f>+D191-G191</f>
        <v>45067464</v>
      </c>
    </row>
    <row r="192" spans="1:8" ht="13.5" thickBot="1" x14ac:dyDescent="0.25">
      <c r="A192" s="97" t="s">
        <v>200</v>
      </c>
      <c r="B192" s="96">
        <f>+B193+B194+B195+B196+B197+B198</f>
        <v>818215881</v>
      </c>
      <c r="C192" s="96">
        <f>+C193+C194+C195+C196+C197+C198</f>
        <v>0</v>
      </c>
      <c r="D192" s="48">
        <f>SUM(D193:D198)</f>
        <v>818215881</v>
      </c>
      <c r="E192" s="58">
        <f t="shared" ref="E192:G192" si="40">E193+E195</f>
        <v>0</v>
      </c>
      <c r="F192" s="58">
        <f t="shared" si="40"/>
        <v>0</v>
      </c>
      <c r="G192" s="59">
        <f t="shared" si="40"/>
        <v>0</v>
      </c>
      <c r="H192" s="60">
        <f>+H193+H194+H195+H196+H197+H198</f>
        <v>818215881</v>
      </c>
    </row>
    <row r="193" spans="1:8" ht="13.5" thickBot="1" x14ac:dyDescent="0.25">
      <c r="A193" s="90" t="s">
        <v>194</v>
      </c>
      <c r="B193" s="85">
        <v>200000000</v>
      </c>
      <c r="C193" s="84"/>
      <c r="D193" s="64">
        <f>+B193+C193</f>
        <v>200000000</v>
      </c>
      <c r="E193" s="106"/>
      <c r="F193" s="106"/>
      <c r="G193" s="64">
        <f>SUM(E193:E193)</f>
        <v>0</v>
      </c>
      <c r="H193" s="65">
        <f>+D193-G193</f>
        <v>200000000</v>
      </c>
    </row>
    <row r="194" spans="1:8" x14ac:dyDescent="0.2">
      <c r="A194" s="91" t="s">
        <v>196</v>
      </c>
      <c r="B194" s="88">
        <v>200000000</v>
      </c>
      <c r="C194" s="88"/>
      <c r="D194" s="104">
        <f t="shared" ref="D194:D198" si="41">+B194+C194</f>
        <v>200000000</v>
      </c>
      <c r="E194" s="105"/>
      <c r="F194" s="105"/>
      <c r="G194" s="109">
        <f t="shared" ref="G194:G198" si="42">SUM(E194:F194)</f>
        <v>0</v>
      </c>
      <c r="H194" s="104">
        <f t="shared" ref="H194:H198" si="43">+D194-G194</f>
        <v>200000000</v>
      </c>
    </row>
    <row r="195" spans="1:8" ht="25.5" x14ac:dyDescent="0.2">
      <c r="A195" s="92" t="s">
        <v>195</v>
      </c>
      <c r="B195" s="94">
        <v>290663445</v>
      </c>
      <c r="C195" s="87"/>
      <c r="D195" s="86">
        <f t="shared" si="41"/>
        <v>290663445</v>
      </c>
      <c r="E195" s="87"/>
      <c r="F195" s="87"/>
      <c r="G195" s="86">
        <f t="shared" si="42"/>
        <v>0</v>
      </c>
      <c r="H195" s="86">
        <f t="shared" si="43"/>
        <v>290663445</v>
      </c>
    </row>
    <row r="196" spans="1:8" ht="25.5" x14ac:dyDescent="0.2">
      <c r="A196" s="92" t="s">
        <v>197</v>
      </c>
      <c r="B196" s="94">
        <v>18223119</v>
      </c>
      <c r="C196" s="87"/>
      <c r="D196" s="86">
        <f t="shared" si="41"/>
        <v>18223119</v>
      </c>
      <c r="E196" s="87"/>
      <c r="F196" s="87"/>
      <c r="G196" s="104">
        <f t="shared" si="42"/>
        <v>0</v>
      </c>
      <c r="H196" s="86">
        <f t="shared" si="43"/>
        <v>18223119</v>
      </c>
    </row>
    <row r="197" spans="1:8" ht="25.5" x14ac:dyDescent="0.2">
      <c r="A197" s="92" t="s">
        <v>198</v>
      </c>
      <c r="B197" s="94">
        <v>101829317</v>
      </c>
      <c r="C197" s="87"/>
      <c r="D197" s="86">
        <f t="shared" si="41"/>
        <v>101829317</v>
      </c>
      <c r="E197" s="87"/>
      <c r="F197" s="87"/>
      <c r="G197" s="86">
        <f t="shared" si="42"/>
        <v>0</v>
      </c>
      <c r="H197" s="86">
        <f t="shared" si="43"/>
        <v>101829317</v>
      </c>
    </row>
    <row r="198" spans="1:8" ht="13.5" thickBot="1" x14ac:dyDescent="0.25">
      <c r="A198" s="93" t="s">
        <v>199</v>
      </c>
      <c r="B198" s="95">
        <v>7500000</v>
      </c>
      <c r="C198" s="89"/>
      <c r="D198" s="71">
        <f t="shared" si="41"/>
        <v>7500000</v>
      </c>
      <c r="E198" s="77"/>
      <c r="F198" s="77"/>
      <c r="G198" s="71">
        <f t="shared" si="42"/>
        <v>0</v>
      </c>
      <c r="H198" s="78">
        <f t="shared" si="43"/>
        <v>7500000</v>
      </c>
    </row>
    <row r="199" spans="1:8" x14ac:dyDescent="0.2">
      <c r="B199" s="82"/>
    </row>
    <row r="200" spans="1:8" x14ac:dyDescent="0.2">
      <c r="B200" s="82"/>
    </row>
    <row r="201" spans="1:8" x14ac:dyDescent="0.2">
      <c r="B201" s="82"/>
    </row>
    <row r="227" spans="1:8" x14ac:dyDescent="0.2">
      <c r="A227" s="1"/>
    </row>
    <row r="230" spans="1:8" x14ac:dyDescent="0.2">
      <c r="B230" s="1"/>
      <c r="C230" s="1"/>
      <c r="D230" s="1"/>
      <c r="E230" s="1"/>
      <c r="F230" s="1"/>
      <c r="G230" s="1"/>
      <c r="H230" s="1"/>
    </row>
    <row r="231" spans="1:8" x14ac:dyDescent="0.2">
      <c r="B231" s="1"/>
      <c r="C231" s="1"/>
      <c r="D231" s="1"/>
      <c r="E231" s="1"/>
      <c r="F231" s="1"/>
      <c r="G231" s="1"/>
      <c r="H231" s="1"/>
    </row>
    <row r="232" spans="1:8" x14ac:dyDescent="0.2">
      <c r="B232" s="1"/>
      <c r="C232" s="1"/>
      <c r="D232" s="1"/>
      <c r="E232" s="1"/>
      <c r="F232" s="1"/>
      <c r="G232" s="1"/>
      <c r="H232" s="1"/>
    </row>
    <row r="234" spans="1:8" x14ac:dyDescent="0.2">
      <c r="B234" s="1"/>
      <c r="C234" s="1"/>
      <c r="D234" s="1"/>
      <c r="E234" s="1"/>
      <c r="F234" s="1"/>
      <c r="G234" s="1"/>
      <c r="H234" s="1"/>
    </row>
    <row r="235" spans="1:8" x14ac:dyDescent="0.2">
      <c r="B235" s="1"/>
      <c r="C235" s="1"/>
      <c r="D235" s="1"/>
      <c r="E235" s="1"/>
      <c r="F235" s="1"/>
      <c r="G235" s="1"/>
      <c r="H235" s="1"/>
    </row>
    <row r="236" spans="1:8" x14ac:dyDescent="0.2">
      <c r="B236" s="1"/>
      <c r="C236" s="1"/>
      <c r="D236" s="1"/>
      <c r="E236" s="1"/>
      <c r="F236" s="1"/>
      <c r="G236" s="1"/>
      <c r="H236" s="1"/>
    </row>
    <row r="238" spans="1:8" x14ac:dyDescent="0.2">
      <c r="B238" s="1"/>
      <c r="C238" s="1"/>
      <c r="D238" s="1"/>
      <c r="E238" s="1"/>
      <c r="F238" s="1"/>
      <c r="G238" s="1"/>
      <c r="H238" s="1"/>
    </row>
    <row r="240" spans="1:8" x14ac:dyDescent="0.2">
      <c r="B240" s="1"/>
      <c r="C240" s="1"/>
      <c r="D240" s="1"/>
      <c r="E240" s="1"/>
      <c r="F240" s="1"/>
      <c r="G240" s="1"/>
      <c r="H240" s="1"/>
    </row>
    <row r="241" spans="2:8" x14ac:dyDescent="0.2">
      <c r="B241" s="1"/>
      <c r="C241" s="1"/>
      <c r="D241" s="1"/>
      <c r="E241" s="1"/>
      <c r="F241" s="1"/>
      <c r="G241" s="1"/>
      <c r="H241" s="1"/>
    </row>
    <row r="242" spans="2:8" x14ac:dyDescent="0.2">
      <c r="B242" s="1"/>
      <c r="C242" s="1"/>
      <c r="D242" s="1"/>
      <c r="E242" s="1"/>
      <c r="F242" s="1"/>
      <c r="G242" s="1"/>
      <c r="H242" s="1"/>
    </row>
    <row r="243" spans="2:8" x14ac:dyDescent="0.2">
      <c r="B243" s="1"/>
      <c r="C243" s="1"/>
      <c r="D243" s="1"/>
      <c r="E243" s="1"/>
      <c r="F243" s="1"/>
      <c r="G243" s="1"/>
      <c r="H243" s="1"/>
    </row>
    <row r="244" spans="2:8" x14ac:dyDescent="0.2">
      <c r="B244" s="1"/>
      <c r="C244" s="1"/>
      <c r="D244" s="1"/>
      <c r="E244" s="1"/>
      <c r="F244" s="1"/>
      <c r="G244" s="1"/>
      <c r="H244" s="1"/>
    </row>
    <row r="245" spans="2:8" x14ac:dyDescent="0.2">
      <c r="B245" s="1"/>
    </row>
    <row r="246" spans="2:8" x14ac:dyDescent="0.2">
      <c r="B246" s="1"/>
      <c r="C246" s="1"/>
      <c r="D246" s="1"/>
      <c r="E246" s="1"/>
      <c r="F246" s="1"/>
      <c r="G246" s="1"/>
      <c r="H246" s="1"/>
    </row>
    <row r="247" spans="2:8" x14ac:dyDescent="0.2">
      <c r="B247" s="1"/>
    </row>
    <row r="248" spans="2:8" x14ac:dyDescent="0.2">
      <c r="B248" s="1"/>
      <c r="C248" s="1"/>
      <c r="D248" s="1"/>
      <c r="E248" s="1"/>
      <c r="F248" s="1"/>
      <c r="G248" s="1"/>
      <c r="H248" s="1"/>
    </row>
    <row r="249" spans="2:8" x14ac:dyDescent="0.2">
      <c r="B249" s="1"/>
      <c r="C249" s="1"/>
      <c r="D249" s="1"/>
      <c r="E249" s="1"/>
      <c r="F249" s="1"/>
      <c r="G249" s="1"/>
      <c r="H249" s="1"/>
    </row>
    <row r="250" spans="2:8" x14ac:dyDescent="0.2">
      <c r="B250" s="1"/>
      <c r="C250" s="1"/>
      <c r="D250" s="1"/>
      <c r="E250" s="1"/>
      <c r="F250" s="1"/>
      <c r="G250" s="1"/>
      <c r="H250" s="1"/>
    </row>
    <row r="251" spans="2:8" x14ac:dyDescent="0.2">
      <c r="B251" s="1"/>
    </row>
    <row r="252" spans="2:8" x14ac:dyDescent="0.2">
      <c r="B252" s="1"/>
    </row>
    <row r="253" spans="2:8" x14ac:dyDescent="0.2">
      <c r="B253" s="1"/>
      <c r="H253" s="1"/>
    </row>
    <row r="254" spans="2:8" x14ac:dyDescent="0.2">
      <c r="B254" s="1"/>
      <c r="C254" s="1"/>
      <c r="D254" s="1"/>
      <c r="E254" s="1"/>
      <c r="F254" s="1"/>
      <c r="G254" s="1"/>
      <c r="H254" s="1"/>
    </row>
    <row r="255" spans="2:8" x14ac:dyDescent="0.2">
      <c r="B255" s="1"/>
      <c r="C255" s="1"/>
      <c r="D255" s="1"/>
      <c r="E255" s="1"/>
      <c r="F255" s="1"/>
      <c r="G255" s="1"/>
    </row>
    <row r="256" spans="2:8" x14ac:dyDescent="0.2">
      <c r="B256" s="1"/>
      <c r="C256" s="1"/>
      <c r="D256" s="1"/>
      <c r="E256" s="1"/>
      <c r="F256" s="1"/>
      <c r="G256" s="1"/>
      <c r="H256" s="1"/>
    </row>
    <row r="257" spans="2:8" x14ac:dyDescent="0.2">
      <c r="B257" s="1"/>
      <c r="H257" s="1"/>
    </row>
    <row r="259" spans="2:8" x14ac:dyDescent="0.2">
      <c r="B259" s="1"/>
      <c r="C259" s="1"/>
      <c r="D259" s="1"/>
      <c r="E259" s="1"/>
      <c r="F259" s="1"/>
      <c r="G259" s="1"/>
      <c r="H259" s="1"/>
    </row>
    <row r="260" spans="2:8" x14ac:dyDescent="0.2">
      <c r="B260" s="1"/>
      <c r="H260" s="1"/>
    </row>
    <row r="261" spans="2:8" x14ac:dyDescent="0.2">
      <c r="B261" s="1"/>
      <c r="C261" s="1"/>
      <c r="D261" s="1"/>
      <c r="E261" s="1"/>
      <c r="F261" s="1"/>
      <c r="G261" s="1"/>
      <c r="H261" s="1"/>
    </row>
    <row r="262" spans="2:8" x14ac:dyDescent="0.2">
      <c r="B262" s="1"/>
      <c r="C262" s="1"/>
      <c r="D262" s="1"/>
      <c r="E262" s="1"/>
      <c r="F262" s="1"/>
      <c r="G262" s="1"/>
      <c r="H262" s="1"/>
    </row>
    <row r="263" spans="2:8" x14ac:dyDescent="0.2">
      <c r="B263" s="1"/>
      <c r="C263" s="1"/>
      <c r="D263" s="1"/>
      <c r="E263" s="1"/>
      <c r="F263" s="1"/>
      <c r="G263" s="1"/>
      <c r="H263" s="1"/>
    </row>
    <row r="264" spans="2:8" x14ac:dyDescent="0.2">
      <c r="B264" s="1"/>
      <c r="C264" s="1"/>
      <c r="D264" s="1"/>
      <c r="E264" s="1"/>
      <c r="F264" s="1"/>
      <c r="G264" s="1"/>
      <c r="H264" s="1"/>
    </row>
    <row r="265" spans="2:8" x14ac:dyDescent="0.2">
      <c r="B265" s="1"/>
      <c r="H265" s="1"/>
    </row>
    <row r="266" spans="2:8" x14ac:dyDescent="0.2">
      <c r="B266" s="1"/>
      <c r="H266" s="1"/>
    </row>
    <row r="267" spans="2:8" x14ac:dyDescent="0.2">
      <c r="B267" s="1"/>
      <c r="C267" s="1"/>
      <c r="D267" s="1"/>
      <c r="E267" s="1"/>
      <c r="F267" s="1"/>
      <c r="G267" s="1"/>
      <c r="H267" s="1"/>
    </row>
    <row r="268" spans="2:8" x14ac:dyDescent="0.2">
      <c r="B268" s="1"/>
      <c r="C268" s="1"/>
      <c r="D268" s="1"/>
      <c r="E268" s="1"/>
      <c r="F268" s="1"/>
      <c r="G268" s="1"/>
      <c r="H268" s="1"/>
    </row>
    <row r="269" spans="2:8" x14ac:dyDescent="0.2">
      <c r="B269" s="1"/>
      <c r="C269" s="1"/>
      <c r="D269" s="1"/>
      <c r="E269" s="1"/>
      <c r="F269" s="1"/>
      <c r="G269" s="1"/>
      <c r="H269" s="1"/>
    </row>
    <row r="270" spans="2:8" x14ac:dyDescent="0.2">
      <c r="B270" s="1"/>
      <c r="H270" s="1"/>
    </row>
    <row r="271" spans="2:8" x14ac:dyDescent="0.2">
      <c r="B271" s="1"/>
      <c r="C271" s="1"/>
      <c r="D271" s="1"/>
      <c r="E271" s="1"/>
      <c r="F271" s="1"/>
      <c r="G271" s="1"/>
      <c r="H271" s="1"/>
    </row>
    <row r="272" spans="2:8" x14ac:dyDescent="0.2">
      <c r="B272" s="1"/>
    </row>
    <row r="273" spans="2:8" x14ac:dyDescent="0.2">
      <c r="B273" s="1"/>
      <c r="C273" s="1"/>
      <c r="D273" s="1"/>
      <c r="E273" s="1"/>
      <c r="F273" s="1"/>
      <c r="G273" s="1"/>
      <c r="H273" s="1"/>
    </row>
    <row r="274" spans="2:8" x14ac:dyDescent="0.2">
      <c r="B274" s="1"/>
      <c r="C274" s="1"/>
      <c r="D274" s="1"/>
      <c r="E274" s="1"/>
      <c r="F274" s="1"/>
      <c r="G274" s="1"/>
      <c r="H274" s="1"/>
    </row>
    <row r="275" spans="2:8" x14ac:dyDescent="0.2">
      <c r="B275" s="1"/>
      <c r="C275" s="1"/>
      <c r="D275" s="1"/>
      <c r="E275" s="1"/>
      <c r="F275" s="1"/>
      <c r="G275" s="1"/>
      <c r="H275" s="1"/>
    </row>
    <row r="276" spans="2:8" x14ac:dyDescent="0.2">
      <c r="B276" s="1"/>
    </row>
    <row r="277" spans="2:8" x14ac:dyDescent="0.2">
      <c r="B277" s="1"/>
    </row>
    <row r="278" spans="2:8" x14ac:dyDescent="0.2">
      <c r="B278" s="1"/>
    </row>
    <row r="279" spans="2:8" x14ac:dyDescent="0.2">
      <c r="B279" s="1"/>
    </row>
    <row r="280" spans="2:8" x14ac:dyDescent="0.2">
      <c r="B280" s="1"/>
      <c r="H280" s="1"/>
    </row>
    <row r="281" spans="2:8" x14ac:dyDescent="0.2">
      <c r="B281" s="1"/>
      <c r="C281" s="1"/>
      <c r="D281" s="1"/>
      <c r="E281" s="1"/>
      <c r="F281" s="1"/>
      <c r="G281" s="1"/>
      <c r="H281" s="1"/>
    </row>
    <row r="282" spans="2:8" x14ac:dyDescent="0.2">
      <c r="B282" s="1"/>
      <c r="C282" s="1"/>
      <c r="D282" s="1"/>
      <c r="E282" s="1"/>
      <c r="F282" s="1"/>
      <c r="G282" s="1"/>
      <c r="H282" s="1"/>
    </row>
    <row r="283" spans="2:8" x14ac:dyDescent="0.2">
      <c r="B283" s="1"/>
      <c r="C283" s="1"/>
      <c r="D283" s="1"/>
      <c r="E283" s="1"/>
      <c r="F283" s="1"/>
      <c r="G283" s="1"/>
      <c r="H283" s="1"/>
    </row>
    <row r="284" spans="2:8" x14ac:dyDescent="0.2">
      <c r="B284" s="1"/>
    </row>
    <row r="285" spans="2:8" x14ac:dyDescent="0.2">
      <c r="B285" s="1"/>
    </row>
    <row r="286" spans="2:8" x14ac:dyDescent="0.2">
      <c r="B286" s="1"/>
      <c r="C286" s="1"/>
      <c r="D286" s="1"/>
      <c r="E286" s="1"/>
      <c r="F286" s="1"/>
      <c r="G286" s="1"/>
      <c r="H286" s="1"/>
    </row>
    <row r="287" spans="2:8" x14ac:dyDescent="0.2">
      <c r="B287" s="1"/>
      <c r="C287" s="1"/>
      <c r="D287" s="1"/>
      <c r="E287" s="1"/>
      <c r="F287" s="1"/>
      <c r="G287" s="1"/>
      <c r="H287" s="1"/>
    </row>
    <row r="288" spans="2:8" x14ac:dyDescent="0.2">
      <c r="B288" s="1"/>
      <c r="C288" s="1"/>
      <c r="D288" s="1"/>
      <c r="E288" s="1"/>
      <c r="F288" s="1"/>
      <c r="G288" s="1"/>
      <c r="H288" s="1"/>
    </row>
    <row r="289" spans="2:8" x14ac:dyDescent="0.2">
      <c r="B289" s="1"/>
    </row>
    <row r="290" spans="2:8" x14ac:dyDescent="0.2">
      <c r="B290" s="1"/>
    </row>
    <row r="291" spans="2:8" x14ac:dyDescent="0.2">
      <c r="B291" s="1"/>
    </row>
    <row r="292" spans="2:8" x14ac:dyDescent="0.2">
      <c r="B292" s="1"/>
      <c r="C292" s="1"/>
      <c r="D292" s="1"/>
      <c r="E292" s="1"/>
      <c r="F292" s="1"/>
      <c r="G292" s="1"/>
      <c r="H292" s="1"/>
    </row>
    <row r="293" spans="2:8" x14ac:dyDescent="0.2">
      <c r="B293" s="1"/>
      <c r="C293" s="1"/>
      <c r="D293" s="1"/>
      <c r="E293" s="1"/>
      <c r="F293" s="1"/>
      <c r="G293" s="1"/>
      <c r="H293" s="1"/>
    </row>
    <row r="294" spans="2:8" x14ac:dyDescent="0.2">
      <c r="B294" s="1"/>
      <c r="C294" s="1"/>
      <c r="D294" s="1"/>
      <c r="E294" s="1"/>
      <c r="F294" s="1"/>
      <c r="G294" s="1"/>
      <c r="H294" s="1"/>
    </row>
    <row r="295" spans="2:8" x14ac:dyDescent="0.2">
      <c r="B295" s="1"/>
      <c r="C295" s="1"/>
      <c r="D295" s="1"/>
      <c r="E295" s="1"/>
      <c r="F295" s="1"/>
      <c r="G295" s="1"/>
      <c r="H295" s="1"/>
    </row>
    <row r="296" spans="2:8" x14ac:dyDescent="0.2">
      <c r="B296" s="1"/>
      <c r="C296" s="1"/>
      <c r="D296" s="1"/>
      <c r="E296" s="1"/>
      <c r="F296" s="1"/>
      <c r="G296" s="1"/>
      <c r="H296" s="1"/>
    </row>
    <row r="297" spans="2:8" x14ac:dyDescent="0.2">
      <c r="B297" s="1"/>
      <c r="C297" s="1"/>
      <c r="D297" s="1"/>
      <c r="E297" s="1"/>
      <c r="F297" s="1"/>
      <c r="G297" s="1"/>
      <c r="H297" s="1"/>
    </row>
    <row r="298" spans="2:8" x14ac:dyDescent="0.2">
      <c r="B298" s="1"/>
    </row>
    <row r="299" spans="2:8" x14ac:dyDescent="0.2">
      <c r="B299" s="1"/>
      <c r="C299" s="1"/>
      <c r="D299" s="1"/>
      <c r="E299" s="1"/>
      <c r="F299" s="1"/>
      <c r="G299" s="1"/>
      <c r="H299" s="1"/>
    </row>
    <row r="300" spans="2:8" x14ac:dyDescent="0.2">
      <c r="B300" s="1"/>
      <c r="C300" s="1"/>
      <c r="D300" s="1"/>
      <c r="E300" s="1"/>
      <c r="F300" s="1"/>
      <c r="G300" s="1"/>
      <c r="H300" s="1"/>
    </row>
    <row r="301" spans="2:8" x14ac:dyDescent="0.2">
      <c r="B301" s="1"/>
    </row>
    <row r="302" spans="2:8" x14ac:dyDescent="0.2">
      <c r="B302" s="1"/>
      <c r="C302" s="1"/>
      <c r="D302" s="1"/>
      <c r="E302" s="1"/>
      <c r="F302" s="1"/>
      <c r="G302" s="1"/>
    </row>
    <row r="303" spans="2:8" x14ac:dyDescent="0.2">
      <c r="B303" s="1"/>
      <c r="C303" s="1"/>
      <c r="D303" s="1"/>
      <c r="E303" s="1"/>
      <c r="F303" s="1"/>
      <c r="G303" s="1"/>
    </row>
    <row r="304" spans="2:8" x14ac:dyDescent="0.2">
      <c r="C304" s="1"/>
      <c r="D304" s="1"/>
      <c r="E304" s="1"/>
      <c r="F304" s="1"/>
      <c r="G304" s="1"/>
    </row>
    <row r="305" spans="2:8" x14ac:dyDescent="0.2">
      <c r="B305" s="1"/>
    </row>
    <row r="306" spans="2:8" x14ac:dyDescent="0.2">
      <c r="B306" s="1"/>
      <c r="C306" s="1"/>
      <c r="D306" s="1"/>
      <c r="E306" s="1"/>
      <c r="F306" s="1"/>
      <c r="G306" s="1"/>
      <c r="H306" s="1"/>
    </row>
    <row r="307" spans="2:8" x14ac:dyDescent="0.2">
      <c r="B307" s="1"/>
      <c r="C307" s="1"/>
      <c r="D307" s="1"/>
      <c r="E307" s="1"/>
      <c r="F307" s="1"/>
      <c r="G307" s="1"/>
      <c r="H307" s="1"/>
    </row>
    <row r="308" spans="2:8" x14ac:dyDescent="0.2">
      <c r="B308" s="1"/>
      <c r="C308" s="1"/>
      <c r="D308" s="1"/>
      <c r="E308" s="1"/>
      <c r="F308" s="1"/>
      <c r="G308" s="1"/>
      <c r="H308" s="1"/>
    </row>
    <row r="310" spans="2:8" x14ac:dyDescent="0.2">
      <c r="B310" s="1"/>
      <c r="H310" s="1"/>
    </row>
    <row r="311" spans="2:8" x14ac:dyDescent="0.2">
      <c r="B311" s="1"/>
    </row>
    <row r="312" spans="2:8" x14ac:dyDescent="0.2">
      <c r="B312" s="1"/>
    </row>
    <row r="313" spans="2:8" x14ac:dyDescent="0.2">
      <c r="B313" s="1"/>
    </row>
    <row r="315" spans="2:8" x14ac:dyDescent="0.2">
      <c r="B315" s="1"/>
    </row>
    <row r="316" spans="2:8" x14ac:dyDescent="0.2">
      <c r="B316" s="1"/>
    </row>
    <row r="317" spans="2:8" x14ac:dyDescent="0.2">
      <c r="B317" s="1"/>
      <c r="C317" s="1"/>
      <c r="D317" s="1"/>
      <c r="E317" s="1"/>
      <c r="F317" s="1"/>
      <c r="G317" s="1"/>
      <c r="H317" s="1"/>
    </row>
    <row r="318" spans="2:8" x14ac:dyDescent="0.2">
      <c r="B318" s="1"/>
      <c r="C318" s="1"/>
      <c r="D318" s="1"/>
      <c r="E318" s="1"/>
      <c r="F318" s="1"/>
      <c r="G318" s="1"/>
      <c r="H318" s="1"/>
    </row>
    <row r="319" spans="2:8" x14ac:dyDescent="0.2">
      <c r="B319" s="1"/>
      <c r="C319" s="1"/>
      <c r="D319" s="1"/>
      <c r="E319" s="1"/>
      <c r="F319" s="1"/>
      <c r="G319" s="1"/>
      <c r="H319" s="1"/>
    </row>
    <row r="320" spans="2:8" x14ac:dyDescent="0.2">
      <c r="B320" s="1"/>
    </row>
    <row r="321" spans="2:8" x14ac:dyDescent="0.2">
      <c r="B321" s="1"/>
    </row>
    <row r="322" spans="2:8" x14ac:dyDescent="0.2">
      <c r="B322" s="1"/>
      <c r="C322" s="1"/>
      <c r="D322" s="1"/>
      <c r="E322" s="1"/>
      <c r="F322" s="1"/>
      <c r="G322" s="1"/>
      <c r="H322" s="1"/>
    </row>
    <row r="323" spans="2:8" x14ac:dyDescent="0.2">
      <c r="B323" s="1"/>
      <c r="C323" s="1"/>
      <c r="D323" s="1"/>
      <c r="E323" s="1"/>
      <c r="F323" s="1"/>
      <c r="G323" s="1"/>
      <c r="H323" s="1"/>
    </row>
    <row r="324" spans="2:8" x14ac:dyDescent="0.2">
      <c r="B324" s="1"/>
      <c r="C324" s="1"/>
      <c r="D324" s="1"/>
      <c r="E324" s="1"/>
      <c r="F324" s="1"/>
      <c r="G324" s="1"/>
      <c r="H324" s="1"/>
    </row>
  </sheetData>
  <mergeCells count="6">
    <mergeCell ref="A1:H1"/>
    <mergeCell ref="C7:C9"/>
    <mergeCell ref="A2:H2"/>
    <mergeCell ref="A3:H3"/>
    <mergeCell ref="A5:H5"/>
    <mergeCell ref="A6:H6"/>
  </mergeCells>
  <printOptions horizontalCentered="1" verticalCentered="1"/>
  <pageMargins left="1.1023622047244095" right="0.11811023622047245" top="0.39370078740157483" bottom="0.31496062992125984" header="0.15748031496062992" footer="0.39370078740157483"/>
  <pageSetup paperSize="9" scale="6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FEBRERO 2018</vt:lpstr>
      <vt:lpstr>'FEBRERO 2018'!Área_de_impresión</vt:lpstr>
      <vt:lpstr>'FEBRERO 2018'!Títulos_a_imprimir</vt:lpstr>
    </vt:vector>
  </TitlesOfParts>
  <Company>Windows User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Alcantara</dc:creator>
  <cp:lastModifiedBy>rafaela villar</cp:lastModifiedBy>
  <cp:lastPrinted>2018-03-07T13:32:11Z</cp:lastPrinted>
  <dcterms:created xsi:type="dcterms:W3CDTF">2018-02-02T14:41:28Z</dcterms:created>
  <dcterms:modified xsi:type="dcterms:W3CDTF">2018-03-07T13:34:35Z</dcterms:modified>
</cp:coreProperties>
</file>