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95" yWindow="270" windowWidth="11595" windowHeight="8670" tabRatio="596" firstSheet="2" activeTab="2"/>
  </bookViews>
  <sheets>
    <sheet name="Ingresos Riesgo Agrop." sheetId="32" state="hidden" r:id="rId1"/>
    <sheet name="Egreso Riesgo Agrop." sheetId="31" state="hidden" r:id="rId2"/>
    <sheet name="Estado Financiero" sheetId="22" r:id="rId3"/>
  </sheets>
  <calcPr calcId="144525"/>
</workbook>
</file>

<file path=xl/calcChain.xml><?xml version="1.0" encoding="utf-8"?>
<calcChain xmlns="http://schemas.openxmlformats.org/spreadsheetml/2006/main">
  <c r="D222" i="22" l="1"/>
  <c r="C26" i="22"/>
  <c r="D28" i="22" s="1"/>
  <c r="D165" i="22" l="1"/>
  <c r="D228" i="22" l="1"/>
  <c r="D214" i="22"/>
  <c r="D181" i="22"/>
  <c r="D178" i="22"/>
  <c r="D113" i="22"/>
  <c r="D61" i="22"/>
  <c r="E28" i="22"/>
  <c r="E29" i="22" s="1"/>
  <c r="D230" i="22" l="1"/>
  <c r="E232" i="22" s="1"/>
  <c r="F14" i="32" l="1"/>
  <c r="F15" i="32"/>
  <c r="F16" i="32" s="1"/>
  <c r="E16" i="32"/>
  <c r="D16" i="32"/>
  <c r="F13" i="32"/>
  <c r="E48" i="31"/>
  <c r="E43" i="31"/>
  <c r="E32" i="31"/>
  <c r="E49" i="31" s="1"/>
  <c r="E21" i="31"/>
</calcChain>
</file>

<file path=xl/sharedStrings.xml><?xml version="1.0" encoding="utf-8"?>
<sst xmlns="http://schemas.openxmlformats.org/spreadsheetml/2006/main" count="310" uniqueCount="292">
  <si>
    <t>MINISTERIO DE AGRICULTURA</t>
  </si>
  <si>
    <t>SERVICIOS PERSONALES</t>
  </si>
  <si>
    <t>SERVICIOS NO PERSONALES</t>
  </si>
  <si>
    <t>Sub-Total</t>
  </si>
  <si>
    <t>Total Egresos</t>
  </si>
  <si>
    <t>MATERIALES Y SUMINISTROS</t>
  </si>
  <si>
    <t>Utiles diversos</t>
  </si>
  <si>
    <t>INGRESOS:</t>
  </si>
  <si>
    <t>EGRESOS:</t>
  </si>
  <si>
    <t>TOTAL EGRESOS CONSOLIDADOS</t>
  </si>
  <si>
    <t>Sueldos personal contratado y/o igualado</t>
  </si>
  <si>
    <t>Sueldos fijos</t>
  </si>
  <si>
    <t>2.2.8.2.01</t>
  </si>
  <si>
    <t>2.3.9.9.01</t>
  </si>
  <si>
    <t>2.1.1.1.01</t>
  </si>
  <si>
    <t>2.1.1.2.01</t>
  </si>
  <si>
    <t>Comisiones  y  gastos  bancarios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</si>
  <si>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</si>
  <si>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</si>
  <si>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</si>
  <si>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</si>
  <si>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</si>
  <si>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</si>
  <si>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</t>
  </si>
  <si>
    <t>Jornales</t>
  </si>
  <si>
    <t>2.1.2.2.01</t>
  </si>
  <si>
    <t>2.3.1.1.01</t>
  </si>
  <si>
    <t>Alimentos y bebidas para personas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</si>
  <si>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</si>
  <si>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</si>
  <si>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</si>
  <si>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</si>
  <si>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</si>
  <si>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</si>
  <si>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</t>
  </si>
  <si>
    <t>Impuestos</t>
  </si>
  <si>
    <t>2.2.8.8.01- IMPUESTOS</t>
  </si>
  <si>
    <t>2.2.2.1.01</t>
  </si>
  <si>
    <t>Publicidad y propaganda</t>
  </si>
  <si>
    <t>Contribuciones al seguro de salud</t>
  </si>
  <si>
    <t>2.1.5.1.01</t>
  </si>
  <si>
    <t>2.1.2.2.02- COMPENSACION POR HORA EXTRAORDINARIAS</t>
  </si>
  <si>
    <t>Preparado por :</t>
  </si>
  <si>
    <t>2.1.2.2.08</t>
  </si>
  <si>
    <t>2.2.7.2.01</t>
  </si>
  <si>
    <t>2.2.3.2.01- VIATICOS FUERA DEL PAIS</t>
  </si>
  <si>
    <t>2.2.5.1.01- ALQUILERES Y RENTAS DE EDIFICIOS Y LOCAL</t>
  </si>
  <si>
    <t>1.4.2.2.03</t>
  </si>
  <si>
    <t>1.4.2.2.03-TRANSFERENCIA ORDENADA</t>
  </si>
  <si>
    <t>2.4.1.2.01- AYUDAS Y DONACIONES PROGRAMADAS A HOGARES</t>
  </si>
  <si>
    <t>2.4.1.2.02- AYUDAS Y DONACIONES OCACIONALES A HOGARES</t>
  </si>
  <si>
    <t>2.3.9.2.01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</si>
  <si>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</si>
  <si>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</si>
  <si>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</si>
  <si>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</si>
  <si>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</si>
  <si>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</si>
  <si>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</si>
  <si>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</si>
  <si>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</si>
  <si>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</si>
  <si>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</si>
  <si>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 xml:space="preserve">Balance al Inicio del Período </t>
  </si>
  <si>
    <t>Total General de Ingresos</t>
  </si>
  <si>
    <t>Ingresos</t>
  </si>
  <si>
    <t xml:space="preserve">Balance Anterior </t>
  </si>
  <si>
    <t>Total Acumulado</t>
  </si>
  <si>
    <t>Departamento de Contabilidad</t>
  </si>
  <si>
    <t>Relación de Ingresos</t>
  </si>
  <si>
    <t>Relación de Desembolsos</t>
  </si>
  <si>
    <t>No. de Objetal</t>
  </si>
  <si>
    <t>Total</t>
  </si>
  <si>
    <t>Descripción del Objetal</t>
  </si>
  <si>
    <t>Servicios Personales</t>
  </si>
  <si>
    <t>Servicios No Personales</t>
  </si>
  <si>
    <t>Materiales y Suministros</t>
  </si>
  <si>
    <t>Estado Financiero Consolidado</t>
  </si>
  <si>
    <t>Aprobado por :</t>
  </si>
  <si>
    <t xml:space="preserve">Valores en RD$ </t>
  </si>
  <si>
    <t>2.1.1.4.01</t>
  </si>
  <si>
    <t>2.2.5.4.01</t>
  </si>
  <si>
    <t>2.2.7.2.06</t>
  </si>
  <si>
    <t>2.2.8.7.02</t>
  </si>
  <si>
    <t>Servicios juridicos</t>
  </si>
  <si>
    <t>2.3.5.3.01</t>
  </si>
  <si>
    <t>2.3.7.1.02</t>
  </si>
  <si>
    <t>Gasoil</t>
  </si>
  <si>
    <t>2.3.9.1.01</t>
  </si>
  <si>
    <t>Material para limpieza</t>
  </si>
  <si>
    <t>2.3.9.6.01</t>
  </si>
  <si>
    <t>2.3.9.8.01</t>
  </si>
  <si>
    <t xml:space="preserve">Bienes Muebles, Inmuebles e Instangible </t>
  </si>
  <si>
    <t>2.6.1.4.01</t>
  </si>
  <si>
    <t>Transferencia ordenada</t>
  </si>
  <si>
    <t>Compensaciones especiales</t>
  </si>
  <si>
    <t>1.6.4.1.08- PREPARACION DE TIERRA</t>
  </si>
  <si>
    <t>1.6.4.1.09- INGRESOS DIVERSOS</t>
  </si>
  <si>
    <t>2.1.1.1.05- INCENTIVO Y ESCALAFON</t>
  </si>
  <si>
    <t>2.1.1.4.01- SUELDO ANUAL NO. 13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</si>
  <si>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</si>
  <si>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</si>
  <si>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</si>
  <si>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</si>
  <si>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</si>
  <si>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</si>
  <si>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</si>
  <si>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</si>
  <si>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</si>
  <si>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</si>
  <si>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</si>
  <si>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</si>
  <si>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</si>
  <si>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</si>
  <si>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</si>
  <si>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</si>
  <si>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</si>
  <si>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</si>
  <si>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</si>
  <si>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</si>
  <si>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</si>
  <si>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</si>
  <si>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</si>
  <si>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</si>
  <si>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</si>
  <si>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</si>
  <si>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</si>
  <si>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</si>
  <si>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2.3.9.1.01- MATERIA PARA LIMPIEZA</t>
  </si>
  <si>
    <t>2.3.9.3.01- UTILES MENORES MEDICOS QUIRURGICOS</t>
  </si>
  <si>
    <t>2.3.9.8.01- OTROS REPUESTOS Y ACCESORIOS MENORES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</si>
  <si>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</si>
  <si>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</si>
  <si>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</si>
  <si>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</si>
  <si>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</si>
  <si>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</si>
  <si>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</si>
  <si>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</si>
  <si>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</si>
  <si>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</si>
  <si>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</si>
  <si>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</si>
  <si>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</si>
  <si>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</si>
  <si>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</si>
  <si>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</si>
  <si>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</si>
  <si>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</si>
  <si>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 xml:space="preserve">  </t>
  </si>
  <si>
    <t>2.2.2.2.01</t>
  </si>
  <si>
    <t>Sueldo anual  No. 13</t>
  </si>
  <si>
    <t>Primas por antiguedad</t>
  </si>
  <si>
    <t>2.1.2.1.01</t>
  </si>
  <si>
    <t>Compensacion por gastos de alimentación</t>
  </si>
  <si>
    <t>Manten. y Reparac. de muebles y Equipos de Of.</t>
  </si>
  <si>
    <t>Impresión y encuadernación</t>
  </si>
  <si>
    <t>Mes actual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</si>
  <si>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</si>
  <si>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</si>
  <si>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</si>
  <si>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</si>
  <si>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</si>
  <si>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</si>
  <si>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</si>
  <si>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</si>
  <si>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</si>
  <si>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</si>
  <si>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</si>
  <si>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</si>
  <si>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Productos electricos y afines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</si>
  <si>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</si>
  <si>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</si>
  <si>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</si>
  <si>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</si>
  <si>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</si>
  <si>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</si>
  <si>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</si>
  <si>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</si>
  <si>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</si>
  <si>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</si>
  <si>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</si>
  <si>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</si>
  <si>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</si>
  <si>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2.3.5.3.01- LLANTAS Y NEUMATICOS</t>
  </si>
  <si>
    <t>Utiles de escritorio de oficina e informatica</t>
  </si>
  <si>
    <t>2.2.8.7.03- SERVICIOS DE CONTABILIDAD Y AUDITORIA</t>
  </si>
  <si>
    <t>2.6.5.7.01- HERRAMIENTAS Y MAQUINARIAS</t>
  </si>
  <si>
    <t>2.1.3.1.01- DIETAS EN EL PAIS</t>
  </si>
  <si>
    <t>2.2.8.7.04- SERVICIOS DE CAPACITACION</t>
  </si>
  <si>
    <t>2.3.6.3.01- PRODUCTOS FERROSOS</t>
  </si>
  <si>
    <t>1.6.4.1.06- NOTA DE CREDITO Y OTROS</t>
  </si>
  <si>
    <t>2.1.5.2.01- CONTRIBUCIONES AL SEGURO DE PENSIONES</t>
  </si>
  <si>
    <t>2.3.7.2.01- PRODUCTOS EXPLOSIVOS Y PIROTECNIA</t>
  </si>
  <si>
    <t>2.6.1.2.01- MUEBLES DE ALOJAMIENTO</t>
  </si>
  <si>
    <t>2.7.2.4.01- INFRAESTRUCTURA TERRESTRE Y OBRAS ANEXAS</t>
  </si>
  <si>
    <t>Alquileres equipos de transporte</t>
  </si>
  <si>
    <t>2.2.1.3.01- TELEFONO LOCAL</t>
  </si>
  <si>
    <t>2.3.3.1.01- PAPEL DE ESCRITORIO</t>
  </si>
  <si>
    <t>2.3.5.2.01-ARTICULOS DE CUERO</t>
  </si>
  <si>
    <t>2.3.6.2.01-PRODUCTOS DE VIDRIO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</si>
  <si>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</si>
  <si>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</si>
  <si>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</si>
  <si>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</si>
  <si>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>2.6.5.2.01- MAQUINARIAS Y EQUIPOS INDUSTRIAL</t>
  </si>
  <si>
    <t>2.6.5.8.01- OTROS EQUIPOS</t>
  </si>
  <si>
    <t>2.1.1.5.04- PROPORCION DE VACACIONES NO DISFRUTADAS</t>
  </si>
  <si>
    <t>2.2.8.7.05-SERVICIOS DE INFORMATICA Y COMPUTADORA</t>
  </si>
  <si>
    <t>2.4.1.4.02- BECAS NACIONALES</t>
  </si>
  <si>
    <t>2.1.4.2.02- GRATIFICCIONES POR PASANTíA</t>
  </si>
  <si>
    <t>2.2.7.2.05- MANTENIM. Y REPARAC. EQUIPO DE COMUNICACION</t>
  </si>
  <si>
    <t>1.5.1.1.05- VENTA DE PRODUCTOS AGRICOLAS</t>
  </si>
  <si>
    <t>TOTAL DE INGRESOS</t>
  </si>
  <si>
    <t>MAS: CHEQUES REINTEGRADOS</t>
  </si>
  <si>
    <t>Llantas y neumaticos</t>
  </si>
  <si>
    <t>Electrodomesticos</t>
  </si>
  <si>
    <t>Otros repuestos y accesorios menores</t>
  </si>
  <si>
    <t>2.2.1.5.01- SERVICIOS DE INTERNET Y TELEVISION POR CABLE</t>
  </si>
  <si>
    <t>2.3.9.7.01- PRODUCTOS Y UTILES VETERINARIOS</t>
  </si>
  <si>
    <t>Manten. y Reparac. Equipos de transporte</t>
  </si>
  <si>
    <t>2.6.3.1.01</t>
  </si>
  <si>
    <t>Equipos médicos</t>
  </si>
  <si>
    <t>1.4.1.2.03</t>
  </si>
  <si>
    <t>1.5.1.1.16- VENTA PLANTAS AGRICOLAS</t>
  </si>
  <si>
    <t>2.3.4.2.01- PRODUCTOS VETERINARIOS</t>
  </si>
  <si>
    <t>2.6.3.1.01- EQUIPOS MEDICOS</t>
  </si>
  <si>
    <t>1.4.1.2.98- OTRAS TRANSFERENCIAS CORRIENTES</t>
  </si>
  <si>
    <t>2.1.1.1.02- SUELDO A MEDICOS</t>
  </si>
  <si>
    <t>2.2.1.2.01- SERVICIO TELEFONICO DE LARGA DISTANCIA</t>
  </si>
  <si>
    <t>2.2.7.1.02- SERV. ESPECIALES DE MANTENIM. Y REPARACION</t>
  </si>
  <si>
    <t>2.2.7.2.02- MANRENM. Y REPARAC. EQUIPO/COMPUTADORA</t>
  </si>
  <si>
    <t>2.3.6.3.05- PRODUCTOS DE HOJALATA</t>
  </si>
  <si>
    <t xml:space="preserve">BALANCE DISPONIBLE </t>
  </si>
  <si>
    <t>Proyecto Fort. Cap. Int. de Riesgo Agrop. (314-000156-0)</t>
  </si>
  <si>
    <t>Transferencia</t>
  </si>
  <si>
    <t>2.1.1.2.03- SUPLENCIA</t>
  </si>
  <si>
    <t>2.3.6.1.01- PRODUCTOS DE CEMENTO</t>
  </si>
  <si>
    <t>2.6.6.5.01- PECES Y ACUICULTURA</t>
  </si>
  <si>
    <t>2.6.7.4.01- EDIFICIOS NO RESIDENCIALES</t>
  </si>
  <si>
    <t>2.3.6.4.07- OTROS MINERALES</t>
  </si>
  <si>
    <t>2.3.7.2.04- ABONOS Y FERTILIZANTES</t>
  </si>
  <si>
    <t>2.6.6.7.01- ESPECIES MENORES Y DE ZOOLOGICO</t>
  </si>
  <si>
    <t>2.7.2.2.01- OBRAS DE ENERGIA</t>
  </si>
  <si>
    <t xml:space="preserve">                      Proy. Fort. Cap. Int. de Riesgo Agrop. En Rep. Dom.(314000156-0)</t>
  </si>
  <si>
    <t>2.1.1.2.02- SUELDO AL PERSONAL NOMINAL</t>
  </si>
  <si>
    <t>2.8.1.2.05- CONCESION PRESTAMOS A EMPRESAS PUB. NO FINANC.</t>
  </si>
  <si>
    <t>2.2.4.3.01- ALMACENAJE</t>
  </si>
  <si>
    <t>2.3.9.9.02- BONOS PARA UTILES DIVERSOS</t>
  </si>
  <si>
    <t>NOTAS EXPLICATIVAS:</t>
  </si>
  <si>
    <t xml:space="preserve">1.4.1.2.99- OTRAS TRANSFERENCIAS </t>
  </si>
  <si>
    <t>2.2.8.1.01-GASTOS JUDICIALES</t>
  </si>
  <si>
    <t>2.3.7.2.03-PRODUCTOS QUIMICOS</t>
  </si>
  <si>
    <t>2.7.2.9.01-OBRAS EN PLANTAS INDUSTRIALES</t>
  </si>
  <si>
    <t>2.2.4.2.01- FLETES</t>
  </si>
  <si>
    <t>2.4.1.4.02- BECAS EXTRANJERAS</t>
  </si>
  <si>
    <t>LICDA. JOSELYN CONTRERAS</t>
  </si>
  <si>
    <t xml:space="preserve">Contadora </t>
  </si>
  <si>
    <t>Directora interina</t>
  </si>
  <si>
    <t xml:space="preserve">                         LICDA. CLARITZA A. SUERO PEÑA                             </t>
  </si>
  <si>
    <t>2.2.5.3.03- ALQUILERES EQUIPO DE COMUNICACIÓN</t>
  </si>
  <si>
    <t>2.4.2.1.02- APORTACIONES CORR. AL PODER EJECUTIVO</t>
  </si>
  <si>
    <t>1.4.1.2.03- TRANSFERENCIAS CORRIENTES</t>
  </si>
  <si>
    <t>2.1.4.2.01- BONO ESCOLAR</t>
  </si>
  <si>
    <t>2.3.4.1.01- PRODUCTOS MEDICINALES</t>
  </si>
  <si>
    <t>2.1.2.2.06- COMPENSACION POR RESULTADO</t>
  </si>
  <si>
    <t>2.2.7.1.04- MANTENIM. Y REPARAC. OBRAS CIVILES E INST. VARIAS</t>
  </si>
  <si>
    <t>2.3.6.3.02- PRODUCTOS NO FERROSOS</t>
  </si>
  <si>
    <t>2.3.1.3.03- PRODUCTOS FORESTALES</t>
  </si>
  <si>
    <t>2.2.7.2.08- SERVICIOS DE MANTENIM. REPAR, DESMONTE E INST.</t>
  </si>
  <si>
    <t xml:space="preserve">gastos operativos. </t>
  </si>
  <si>
    <t>diferentes depto. de este ministerio, ademas de algunas transferencia a distintas regionales para cubrir</t>
  </si>
  <si>
    <t>2.1.5.4.01- CONTRIBUCIONES AL PLAN DE RETIRO COMPLEMENTARIO</t>
  </si>
  <si>
    <t>2.2.8.8.03- TASAS</t>
  </si>
  <si>
    <t>2.2.8.6.04- ACTUACIONES ARTISTICAS</t>
  </si>
  <si>
    <t>2.2.8.7.06- OTROS SERVICIOS TECNICOS PROFESIONALES</t>
  </si>
  <si>
    <t>de rehabilitacion, reconstrución y mantenimiento de caminos en diferentes comunidades.</t>
  </si>
  <si>
    <t xml:space="preserve">General de Aduanas como pago correspondiente a nuestra institucion referente a despacho provicional de arroz </t>
  </si>
  <si>
    <t xml:space="preserve">semiblanqueado                                                                                                                                                            </t>
  </si>
  <si>
    <t>y a la Junta Agroempresarial Dominicana.</t>
  </si>
  <si>
    <t xml:space="preserve">2- Con el objetal 2.3.9.9.01 se hicieron varios  cheques para reposición de fondos y cheque liquidables de  </t>
  </si>
  <si>
    <t xml:space="preserve">3- Con el objetal 2.4.1.6.05 se hicieron varios cheques como aporte  a la Federacion de Párceleros Gregorio Luperon </t>
  </si>
  <si>
    <r>
      <t xml:space="preserve">4- Con el objetal 2.4.2.2.02 se hizo una transferencia  por un valor  de </t>
    </r>
    <r>
      <rPr>
        <b/>
        <sz val="12"/>
        <rFont val="Calibri"/>
        <family val="2"/>
        <scheme val="minor"/>
      </rPr>
      <t>RD$ 10,878,891.73</t>
    </r>
    <r>
      <rPr>
        <sz val="12"/>
        <rFont val="Calibri"/>
        <family val="2"/>
        <scheme val="minor"/>
      </rPr>
      <t xml:space="preserve"> a la Dirección   </t>
    </r>
  </si>
  <si>
    <t xml:space="preserve">5- Con el objetal 2.7.2.4.01 se hicieron varios cheque  como pagos  para  los trabajos </t>
  </si>
  <si>
    <r>
      <t xml:space="preserve">1-Con el objetal 1.6.4.1.06 se recibieron ingresos por valor </t>
    </r>
    <r>
      <rPr>
        <b/>
        <sz val="11"/>
        <rFont val="Calibri"/>
        <family val="2"/>
        <scheme val="minor"/>
      </rPr>
      <t xml:space="preserve"> RD$ 228,606,466.48</t>
    </r>
    <r>
      <rPr>
        <sz val="11"/>
        <rFont val="Calibri"/>
        <family val="2"/>
        <scheme val="minor"/>
      </rPr>
      <t xml:space="preserve"> generados del pago total</t>
    </r>
  </si>
  <si>
    <t>subastado de las licencias de importaciones de cebollas rojas y ajo, realizado en fecha 3 de noviembre 2017</t>
  </si>
  <si>
    <t>2.3.7.1.04- Gas GLP</t>
  </si>
  <si>
    <t>2.4.1.6.05- TRANSF. CORRIENT. OCACIONALES A ASOC. SIN/FINES DE LUCRO</t>
  </si>
  <si>
    <t>BALANCE AL  28/02/2018</t>
  </si>
  <si>
    <t>BALANCE CONCILIADO AL  31 DE MARZO DEL 2018</t>
  </si>
  <si>
    <t>2.1.1.2.09- REMUNERACIONES AL PERSONAL DE CARÁCTER EVENTUAL</t>
  </si>
  <si>
    <t>2.4.5.1.02-OTRAS TRANSF. CORRIENTES A INSTITUC. PUBLICAS FINANC. NO MONETARIA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</si>
</sst>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u val="sing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7" xfId="0" applyFont="1" applyFill="1" applyBorder="1" applyAlignment="1">
      <alignment horizontal="left"/>
    </xf>
    <xf numFmtId="164" fontId="10" fillId="2" borderId="0" xfId="0" applyNumberFormat="1" applyFont="1" applyFill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/>
    <xf numFmtId="164" fontId="7" fillId="2" borderId="1" xfId="0" applyNumberFormat="1" applyFont="1" applyFill="1" applyBorder="1"/>
    <xf numFmtId="0" fontId="10" fillId="2" borderId="0" xfId="0" applyFont="1" applyFill="1" applyBorder="1"/>
    <xf numFmtId="0" fontId="13" fillId="2" borderId="17" xfId="0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164" fontId="11" fillId="2" borderId="0" xfId="1" applyFont="1" applyFill="1" applyBorder="1"/>
    <xf numFmtId="0" fontId="13" fillId="2" borderId="1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/>
    <xf numFmtId="0" fontId="13" fillId="2" borderId="9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10" fillId="2" borderId="16" xfId="0" applyFont="1" applyFill="1" applyBorder="1" applyAlignment="1">
      <alignment horizontal="center"/>
    </xf>
    <xf numFmtId="164" fontId="11" fillId="2" borderId="5" xfId="0" applyNumberFormat="1" applyFont="1" applyFill="1" applyBorder="1"/>
    <xf numFmtId="0" fontId="11" fillId="2" borderId="16" xfId="0" applyFont="1" applyFill="1" applyBorder="1"/>
    <xf numFmtId="0" fontId="7" fillId="2" borderId="14" xfId="0" applyFont="1" applyFill="1" applyBorder="1" applyAlignment="1">
      <alignment horizontal="left"/>
    </xf>
    <xf numFmtId="164" fontId="11" fillId="2" borderId="15" xfId="1" applyFont="1" applyFill="1" applyBorder="1"/>
    <xf numFmtId="164" fontId="11" fillId="2" borderId="7" xfId="1" applyFont="1" applyFill="1" applyBorder="1"/>
    <xf numFmtId="164" fontId="10" fillId="2" borderId="0" xfId="0" applyNumberFormat="1" applyFont="1" applyFill="1" applyBorder="1"/>
    <xf numFmtId="0" fontId="13" fillId="2" borderId="1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5" fillId="2" borderId="0" xfId="0" applyFont="1" applyFill="1" applyBorder="1"/>
    <xf numFmtId="0" fontId="15" fillId="2" borderId="0" xfId="0" applyFont="1" applyFill="1"/>
    <xf numFmtId="0" fontId="16" fillId="2" borderId="0" xfId="0" applyFont="1" applyFill="1"/>
    <xf numFmtId="164" fontId="8" fillId="2" borderId="2" xfId="1" applyFont="1" applyFill="1" applyBorder="1"/>
    <xf numFmtId="164" fontId="8" fillId="2" borderId="0" xfId="1" applyFont="1" applyFill="1"/>
    <xf numFmtId="164" fontId="9" fillId="2" borderId="0" xfId="1" applyFont="1" applyFill="1"/>
    <xf numFmtId="0" fontId="9" fillId="2" borderId="0" xfId="0" applyFont="1" applyFill="1" applyBorder="1"/>
    <xf numFmtId="164" fontId="9" fillId="2" borderId="10" xfId="1" applyFont="1" applyFill="1" applyBorder="1"/>
    <xf numFmtId="0" fontId="8" fillId="2" borderId="0" xfId="0" applyFont="1" applyFill="1" applyBorder="1"/>
    <xf numFmtId="164" fontId="9" fillId="2" borderId="0" xfId="1" applyFont="1" applyFill="1" applyBorder="1"/>
    <xf numFmtId="164" fontId="8" fillId="2" borderId="10" xfId="1" applyFont="1" applyFill="1" applyBorder="1"/>
    <xf numFmtId="164" fontId="17" fillId="2" borderId="0" xfId="1" applyFont="1" applyFill="1" applyBorder="1"/>
    <xf numFmtId="164" fontId="8" fillId="2" borderId="0" xfId="1" applyFont="1" applyFill="1" applyBorder="1"/>
    <xf numFmtId="164" fontId="8" fillId="2" borderId="3" xfId="1" applyFont="1" applyFill="1" applyBorder="1"/>
    <xf numFmtId="0" fontId="16" fillId="2" borderId="0" xfId="0" applyFont="1" applyFill="1" applyBorder="1"/>
    <xf numFmtId="164" fontId="18" fillId="2" borderId="0" xfId="0" applyNumberFormat="1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164" fontId="9" fillId="2" borderId="0" xfId="1" applyFont="1" applyFill="1" applyBorder="1" applyAlignment="1">
      <alignment horizontal="center"/>
    </xf>
    <xf numFmtId="164" fontId="7" fillId="2" borderId="8" xfId="1" applyFont="1" applyFill="1" applyBorder="1"/>
    <xf numFmtId="164" fontId="11" fillId="2" borderId="7" xfId="1" applyFont="1" applyFill="1" applyBorder="1" applyAlignment="1">
      <alignment horizontal="left"/>
    </xf>
    <xf numFmtId="164" fontId="7" fillId="2" borderId="11" xfId="0" applyNumberFormat="1" applyFont="1" applyFill="1" applyBorder="1"/>
    <xf numFmtId="0" fontId="1" fillId="2" borderId="0" xfId="0" applyFont="1" applyFill="1"/>
    <xf numFmtId="0" fontId="7" fillId="2" borderId="5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0" fillId="2" borderId="9" xfId="0" applyFill="1" applyBorder="1"/>
    <xf numFmtId="164" fontId="7" fillId="2" borderId="4" xfId="1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164" fontId="7" fillId="2" borderId="21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/>
    </xf>
    <xf numFmtId="164" fontId="11" fillId="2" borderId="21" xfId="1" applyFont="1" applyFill="1" applyBorder="1" applyAlignment="1">
      <alignment horizontal="left"/>
    </xf>
    <xf numFmtId="164" fontId="7" fillId="2" borderId="21" xfId="1" applyFont="1" applyFill="1" applyBorder="1" applyAlignment="1">
      <alignment horizontal="right"/>
    </xf>
    <xf numFmtId="164" fontId="7" fillId="2" borderId="21" xfId="1" applyFont="1" applyFill="1" applyBorder="1"/>
    <xf numFmtId="0" fontId="14" fillId="2" borderId="20" xfId="0" applyFont="1" applyFill="1" applyBorder="1" applyAlignment="1">
      <alignment horizontal="center"/>
    </xf>
    <xf numFmtId="164" fontId="7" fillId="2" borderId="22" xfId="1" applyFont="1" applyFill="1" applyBorder="1" applyAlignment="1">
      <alignment horizontal="right"/>
    </xf>
    <xf numFmtId="0" fontId="11" fillId="2" borderId="23" xfId="0" applyFont="1" applyFill="1" applyBorder="1" applyAlignment="1">
      <alignment horizontal="center" vertical="center"/>
    </xf>
    <xf numFmtId="164" fontId="11" fillId="2" borderId="22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 vertical="center"/>
    </xf>
    <xf numFmtId="164" fontId="7" fillId="2" borderId="13" xfId="1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164" fontId="11" fillId="2" borderId="22" xfId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164" fontId="7" fillId="2" borderId="24" xfId="1" applyFont="1" applyFill="1" applyBorder="1"/>
    <xf numFmtId="164" fontId="11" fillId="2" borderId="7" xfId="0" applyNumberFormat="1" applyFont="1" applyFill="1" applyBorder="1"/>
    <xf numFmtId="164" fontId="7" fillId="2" borderId="5" xfId="0" applyNumberFormat="1" applyFont="1" applyFill="1" applyBorder="1"/>
    <xf numFmtId="0" fontId="18" fillId="2" borderId="0" xfId="0" applyFont="1" applyFill="1" applyBorder="1"/>
    <xf numFmtId="164" fontId="20" fillId="2" borderId="0" xfId="1" applyFont="1" applyFill="1" applyBorder="1"/>
    <xf numFmtId="0" fontId="19" fillId="2" borderId="0" xfId="0" applyFont="1" applyFill="1" applyAlignment="1">
      <alignment horizontal="center"/>
    </xf>
    <xf numFmtId="17" fontId="6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</xdr:row>
      <xdr:rowOff>47625</xdr:rowOff>
    </xdr:from>
    <xdr:to>
      <xdr:col>2</xdr:col>
      <xdr:colOff>95631</xdr:colOff>
      <xdr:row>3</xdr:row>
      <xdr:rowOff>48769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533400"/>
          <a:ext cx="1086231" cy="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161924</xdr:rowOff>
    </xdr:from>
    <xdr:to>
      <xdr:col>1</xdr:col>
      <xdr:colOff>876300</xdr:colOff>
      <xdr:row>8</xdr:row>
      <xdr:rowOff>209550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647699"/>
          <a:ext cx="876300" cy="1171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2</xdr:row>
      <xdr:rowOff>123825</xdr:rowOff>
    </xdr:from>
    <xdr:to>
      <xdr:col>2</xdr:col>
      <xdr:colOff>866775</xdr:colOff>
      <xdr:row>2</xdr:row>
      <xdr:rowOff>126493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5" r="11665"/>
        <a:stretch/>
      </xdr:blipFill>
      <xdr:spPr bwMode="auto">
        <a:xfrm>
          <a:off x="0" y="447675"/>
          <a:ext cx="1019175" cy="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3</xdr:row>
      <xdr:rowOff>28575</xdr:rowOff>
    </xdr:from>
    <xdr:to>
      <xdr:col>2</xdr:col>
      <xdr:colOff>1169670</xdr:colOff>
      <xdr:row>6</xdr:row>
      <xdr:rowOff>180975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457200" y="514350"/>
          <a:ext cx="86487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0</xdr:rowOff>
    </xdr:from>
    <xdr:to>
      <xdr:col>7</xdr:col>
      <xdr:colOff>591312</xdr:colOff>
      <xdr:row>2</xdr:row>
      <xdr:rowOff>4393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6877050" y="1419225"/>
          <a:ext cx="1505712" cy="4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133351</xdr:rowOff>
    </xdr:from>
    <xdr:to>
      <xdr:col>1</xdr:col>
      <xdr:colOff>1085850</xdr:colOff>
      <xdr:row>6</xdr:row>
      <xdr:rowOff>19051</xdr:rowOff>
    </xdr:to>
    <xdr:pic>
      <xdr:nvPicPr>
        <xdr:cNvPr id="5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0" y="333376"/>
          <a:ext cx="111442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topLeftCell="B1" workbookViewId="0">
      <selection activeCell="C18" sqref="C18"/>
    </sheetView>
  </sheetViews>
  <sheetFormatPr baseColWidth="10" defaultRowHeight="12.75" x14ac:dyDescent="0.2"/>
  <cols>
    <col min="1" max="1" width="0.85546875" style="1" customWidth="1"/>
    <col min="2" max="2" width="14.85546875" style="1" customWidth="1"/>
    <col min="3" max="3" width="28" style="1" customWidth="1"/>
    <col min="4" max="4" width="15" style="1" customWidth="1"/>
    <col min="5" max="5" width="15.7109375" style="1" customWidth="1"/>
    <col min="6" max="6" width="16.140625" style="1" customWidth="1"/>
    <col min="7" max="7" width="11.42578125" style="1"/>
    <col min="8" max="8" width="17.42578125" style="1" customWidth="1"/>
    <col min="9" max="16384" width="11.42578125" style="1"/>
  </cols>
  <sheetData>
    <row r="5" spans="2:7" s="4" customFormat="1" ht="23.25" x14ac:dyDescent="0.25">
      <c r="B5" s="84" t="s">
        <v>0</v>
      </c>
      <c r="C5" s="84"/>
      <c r="D5" s="84"/>
      <c r="E5" s="84"/>
      <c r="F5" s="84"/>
    </row>
    <row r="6" spans="2:7" s="4" customFormat="1" ht="16.5" customHeight="1" x14ac:dyDescent="0.25">
      <c r="B6" s="84" t="s">
        <v>68</v>
      </c>
      <c r="C6" s="84"/>
      <c r="D6" s="84"/>
      <c r="E6" s="84"/>
      <c r="F6" s="84"/>
    </row>
    <row r="7" spans="2:7" s="4" customFormat="1" ht="17.25" customHeight="1" x14ac:dyDescent="0.25">
      <c r="B7" s="85" t="s">
        <v>158</v>
      </c>
      <c r="C7" s="85"/>
      <c r="D7" s="85"/>
      <c r="E7" s="85"/>
      <c r="F7" s="85"/>
    </row>
    <row r="8" spans="2:7" s="4" customFormat="1" ht="18.75" x14ac:dyDescent="0.25">
      <c r="B8" s="86" t="s">
        <v>69</v>
      </c>
      <c r="C8" s="86"/>
      <c r="D8" s="86"/>
      <c r="E8" s="86"/>
      <c r="F8" s="86"/>
    </row>
    <row r="9" spans="2:7" ht="18.75" x14ac:dyDescent="0.3">
      <c r="B9" s="87" t="s">
        <v>244</v>
      </c>
      <c r="C9" s="87"/>
      <c r="D9" s="87"/>
      <c r="E9" s="87"/>
      <c r="F9" s="87"/>
    </row>
    <row r="10" spans="2:7" ht="18.75" x14ac:dyDescent="0.3">
      <c r="B10" s="83">
        <v>42825</v>
      </c>
      <c r="C10" s="83"/>
      <c r="D10" s="83"/>
      <c r="E10" s="83"/>
      <c r="F10" s="83"/>
    </row>
    <row r="11" spans="2:7" ht="24.75" customHeight="1" thickBot="1" x14ac:dyDescent="0.25">
      <c r="C11" s="2"/>
      <c r="D11" s="3"/>
      <c r="E11" s="3"/>
      <c r="F11" s="3"/>
    </row>
    <row r="12" spans="2:7" ht="45.75" customHeight="1" thickBot="1" x14ac:dyDescent="0.25">
      <c r="B12" s="22" t="s">
        <v>71</v>
      </c>
      <c r="C12" s="20" t="s">
        <v>65</v>
      </c>
      <c r="D12" s="19" t="s">
        <v>66</v>
      </c>
      <c r="E12" s="19" t="s">
        <v>157</v>
      </c>
      <c r="F12" s="20" t="s">
        <v>67</v>
      </c>
      <c r="G12" s="16"/>
    </row>
    <row r="13" spans="2:7" ht="21.75" customHeight="1" x14ac:dyDescent="0.25">
      <c r="B13" s="18"/>
      <c r="C13" s="27" t="s">
        <v>63</v>
      </c>
      <c r="D13" s="54">
        <v>2086965.12</v>
      </c>
      <c r="E13" s="77"/>
      <c r="F13" s="78">
        <f>SUM(D13:E13)</f>
        <v>2086965.12</v>
      </c>
      <c r="G13" s="16"/>
    </row>
    <row r="14" spans="2:7" ht="23.25" hidden="1" customHeight="1" x14ac:dyDescent="0.25">
      <c r="B14" s="24" t="s">
        <v>47</v>
      </c>
      <c r="C14" s="26" t="s">
        <v>94</v>
      </c>
      <c r="D14" s="29"/>
      <c r="E14" s="28">
        <v>0</v>
      </c>
      <c r="F14" s="78">
        <f t="shared" ref="F14:F15" si="0">SUM(D14:E14)</f>
        <v>0</v>
      </c>
      <c r="G14" s="16"/>
    </row>
    <row r="15" spans="2:7" ht="23.25" hidden="1" customHeight="1" x14ac:dyDescent="0.25">
      <c r="B15" s="24" t="s">
        <v>223</v>
      </c>
      <c r="C15" s="26" t="s">
        <v>235</v>
      </c>
      <c r="D15" s="29"/>
      <c r="E15" s="17">
        <v>0</v>
      </c>
      <c r="F15" s="25">
        <f t="shared" si="0"/>
        <v>0</v>
      </c>
      <c r="G15" s="16"/>
    </row>
    <row r="16" spans="2:7" ht="24.75" customHeight="1" x14ac:dyDescent="0.3">
      <c r="B16" s="23"/>
      <c r="C16" s="13" t="s">
        <v>64</v>
      </c>
      <c r="D16" s="11">
        <f>SUM(D13:D14)</f>
        <v>2086965.12</v>
      </c>
      <c r="E16" s="56">
        <f>SUM(E14:E15)</f>
        <v>0</v>
      </c>
      <c r="F16" s="79">
        <f>SUM(F13:F15)</f>
        <v>2086965.12</v>
      </c>
      <c r="G16" s="16"/>
    </row>
    <row r="17" spans="2:7" ht="15.75" x14ac:dyDescent="0.25">
      <c r="B17" s="12"/>
      <c r="C17" s="12"/>
      <c r="D17" s="12"/>
      <c r="E17" s="12"/>
      <c r="F17" s="30"/>
      <c r="G17" s="16"/>
    </row>
    <row r="18" spans="2:7" ht="15.75" x14ac:dyDescent="0.25">
      <c r="B18" s="4"/>
      <c r="C18" s="4"/>
      <c r="D18" s="4"/>
      <c r="E18" s="4"/>
      <c r="F18" s="6"/>
    </row>
    <row r="19" spans="2:7" ht="15.75" x14ac:dyDescent="0.25">
      <c r="B19" s="4"/>
      <c r="C19" s="4"/>
      <c r="D19" s="4"/>
      <c r="E19" s="4"/>
      <c r="F19" s="4"/>
    </row>
    <row r="20" spans="2:7" ht="15.75" x14ac:dyDescent="0.25">
      <c r="B20" s="4"/>
      <c r="C20" s="4"/>
      <c r="D20" s="4"/>
      <c r="E20" s="4"/>
      <c r="F20" s="21"/>
    </row>
  </sheetData>
  <mergeCells count="6">
    <mergeCell ref="B10:F10"/>
    <mergeCell ref="B5:F5"/>
    <mergeCell ref="B6:F6"/>
    <mergeCell ref="B7:F7"/>
    <mergeCell ref="B8:F8"/>
    <mergeCell ref="B9:F9"/>
  </mergeCells>
  <pageMargins left="0.46" right="0.75" top="1" bottom="1" header="0.17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B2" workbookViewId="0">
      <selection activeCell="D22" sqref="D22"/>
    </sheetView>
  </sheetViews>
  <sheetFormatPr baseColWidth="10" defaultRowHeight="12.75" x14ac:dyDescent="0.2"/>
  <cols>
    <col min="1" max="1" width="1.140625" style="1" hidden="1" customWidth="1"/>
    <col min="2" max="2" width="2.28515625" style="1" customWidth="1"/>
    <col min="3" max="3" width="18.5703125" style="1" customWidth="1"/>
    <col min="4" max="4" width="53.140625" style="1" customWidth="1"/>
    <col min="5" max="5" width="21.42578125" style="1" customWidth="1"/>
    <col min="6" max="16384" width="11.42578125" style="1"/>
  </cols>
  <sheetData>
    <row r="1" spans="3:5" x14ac:dyDescent="0.2">
      <c r="C1" s="14"/>
    </row>
    <row r="2" spans="3:5" x14ac:dyDescent="0.2">
      <c r="C2" s="14"/>
    </row>
    <row r="4" spans="3:5" s="4" customFormat="1" ht="23.25" customHeight="1" x14ac:dyDescent="0.25">
      <c r="C4" s="88" t="s">
        <v>0</v>
      </c>
      <c r="D4" s="88"/>
      <c r="E4" s="88"/>
    </row>
    <row r="5" spans="3:5" s="4" customFormat="1" ht="16.5" customHeight="1" x14ac:dyDescent="0.25">
      <c r="C5" s="84" t="s">
        <v>68</v>
      </c>
      <c r="D5" s="84"/>
      <c r="E5" s="84"/>
    </row>
    <row r="6" spans="3:5" s="4" customFormat="1" ht="17.25" customHeight="1" x14ac:dyDescent="0.25">
      <c r="C6" s="85" t="s">
        <v>158</v>
      </c>
      <c r="D6" s="85"/>
      <c r="E6" s="85"/>
    </row>
    <row r="7" spans="3:5" s="4" customFormat="1" ht="18.75" x14ac:dyDescent="0.25">
      <c r="C7" s="86" t="s">
        <v>70</v>
      </c>
      <c r="D7" s="86"/>
      <c r="E7" s="86"/>
    </row>
    <row r="8" spans="3:5" ht="18.75" x14ac:dyDescent="0.3">
      <c r="C8" s="87" t="s">
        <v>234</v>
      </c>
      <c r="D8" s="87"/>
      <c r="E8" s="87"/>
    </row>
    <row r="9" spans="3:5" ht="18.75" x14ac:dyDescent="0.3">
      <c r="C9" s="83">
        <v>42794</v>
      </c>
      <c r="D9" s="83"/>
      <c r="E9" s="83"/>
    </row>
    <row r="10" spans="3:5" ht="13.5" thickBot="1" x14ac:dyDescent="0.25">
      <c r="C10" s="33"/>
      <c r="D10" s="15"/>
      <c r="E10" s="15" t="s">
        <v>149</v>
      </c>
    </row>
    <row r="11" spans="3:5" ht="28.5" customHeight="1" thickBot="1" x14ac:dyDescent="0.25">
      <c r="C11" s="22" t="s">
        <v>71</v>
      </c>
      <c r="D11" s="32" t="s">
        <v>73</v>
      </c>
      <c r="E11" s="31" t="s">
        <v>72</v>
      </c>
    </row>
    <row r="12" spans="3:5" ht="19.5" hidden="1" customHeight="1" x14ac:dyDescent="0.25">
      <c r="C12" s="62"/>
      <c r="D12" s="7" t="s">
        <v>74</v>
      </c>
      <c r="E12" s="63"/>
    </row>
    <row r="13" spans="3:5" ht="18" hidden="1" customHeight="1" x14ac:dyDescent="0.25">
      <c r="C13" s="64" t="s">
        <v>14</v>
      </c>
      <c r="D13" s="5" t="s">
        <v>11</v>
      </c>
      <c r="E13" s="65">
        <v>0</v>
      </c>
    </row>
    <row r="14" spans="3:5" ht="18" hidden="1" customHeight="1" x14ac:dyDescent="0.25">
      <c r="C14" s="64" t="s">
        <v>15</v>
      </c>
      <c r="D14" s="5" t="s">
        <v>10</v>
      </c>
      <c r="E14" s="65">
        <v>0</v>
      </c>
    </row>
    <row r="15" spans="3:5" ht="18" hidden="1" customHeight="1" x14ac:dyDescent="0.25">
      <c r="C15" s="64" t="s">
        <v>23</v>
      </c>
      <c r="D15" s="5" t="s">
        <v>24</v>
      </c>
      <c r="E15" s="65">
        <v>0</v>
      </c>
    </row>
    <row r="16" spans="3:5" ht="18" hidden="1" customHeight="1" x14ac:dyDescent="0.25">
      <c r="C16" s="64" t="s">
        <v>80</v>
      </c>
      <c r="D16" s="5" t="s">
        <v>151</v>
      </c>
      <c r="E16" s="65"/>
    </row>
    <row r="17" spans="3:5" ht="18" hidden="1" customHeight="1" x14ac:dyDescent="0.25">
      <c r="C17" s="64" t="s">
        <v>153</v>
      </c>
      <c r="D17" s="5" t="s">
        <v>152</v>
      </c>
      <c r="E17" s="65"/>
    </row>
    <row r="18" spans="3:5" ht="18" hidden="1" customHeight="1" x14ac:dyDescent="0.25">
      <c r="C18" s="64" t="s">
        <v>25</v>
      </c>
      <c r="D18" s="5" t="s">
        <v>154</v>
      </c>
      <c r="E18" s="65"/>
    </row>
    <row r="19" spans="3:5" ht="18" hidden="1" customHeight="1" x14ac:dyDescent="0.25">
      <c r="C19" s="64" t="s">
        <v>43</v>
      </c>
      <c r="D19" s="5" t="s">
        <v>95</v>
      </c>
      <c r="E19" s="65">
        <v>0</v>
      </c>
    </row>
    <row r="20" spans="3:5" ht="18" hidden="1" customHeight="1" x14ac:dyDescent="0.25">
      <c r="C20" s="64" t="s">
        <v>40</v>
      </c>
      <c r="D20" s="5" t="s">
        <v>39</v>
      </c>
      <c r="E20" s="65">
        <v>0</v>
      </c>
    </row>
    <row r="21" spans="3:5" ht="18" hidden="1" customHeight="1" x14ac:dyDescent="0.25">
      <c r="C21" s="62"/>
      <c r="D21" s="8" t="s">
        <v>3</v>
      </c>
      <c r="E21" s="66">
        <f>SUM(E13:E20)</f>
        <v>0</v>
      </c>
    </row>
    <row r="22" spans="3:5" ht="18" customHeight="1" x14ac:dyDescent="0.25">
      <c r="C22" s="62"/>
      <c r="D22" s="10"/>
      <c r="E22" s="67"/>
    </row>
    <row r="23" spans="3:5" s="16" customFormat="1" ht="18" customHeight="1" x14ac:dyDescent="0.25">
      <c r="C23" s="62"/>
      <c r="D23" s="9" t="s">
        <v>75</v>
      </c>
      <c r="E23" s="63"/>
    </row>
    <row r="24" spans="3:5" s="34" customFormat="1" ht="18" hidden="1" customHeight="1" x14ac:dyDescent="0.25">
      <c r="C24" s="64" t="s">
        <v>37</v>
      </c>
      <c r="D24" s="5" t="s">
        <v>38</v>
      </c>
      <c r="E24" s="65">
        <v>0</v>
      </c>
    </row>
    <row r="25" spans="3:5" s="34" customFormat="1" ht="18" hidden="1" customHeight="1" x14ac:dyDescent="0.25">
      <c r="C25" s="64" t="s">
        <v>150</v>
      </c>
      <c r="D25" s="5" t="s">
        <v>156</v>
      </c>
      <c r="E25" s="65">
        <v>0</v>
      </c>
    </row>
    <row r="26" spans="3:5" s="16" customFormat="1" ht="18" hidden="1" customHeight="1" x14ac:dyDescent="0.25">
      <c r="C26" s="64" t="s">
        <v>44</v>
      </c>
      <c r="D26" s="5" t="s">
        <v>155</v>
      </c>
      <c r="E26" s="65">
        <v>0</v>
      </c>
    </row>
    <row r="27" spans="3:5" s="16" customFormat="1" ht="18" hidden="1" customHeight="1" x14ac:dyDescent="0.25">
      <c r="C27" s="64" t="s">
        <v>81</v>
      </c>
      <c r="D27" s="5" t="s">
        <v>196</v>
      </c>
      <c r="E27" s="65">
        <v>0</v>
      </c>
    </row>
    <row r="28" spans="3:5" s="16" customFormat="1" ht="18" hidden="1" customHeight="1" x14ac:dyDescent="0.25">
      <c r="C28" s="64" t="s">
        <v>82</v>
      </c>
      <c r="D28" s="5" t="s">
        <v>220</v>
      </c>
      <c r="E28" s="65">
        <v>0</v>
      </c>
    </row>
    <row r="29" spans="3:5" s="16" customFormat="1" ht="18" customHeight="1" x14ac:dyDescent="0.25">
      <c r="C29" s="64" t="s">
        <v>12</v>
      </c>
      <c r="D29" s="5" t="s">
        <v>16</v>
      </c>
      <c r="E29" s="65">
        <v>9307</v>
      </c>
    </row>
    <row r="30" spans="3:5" s="16" customFormat="1" ht="18" hidden="1" customHeight="1" x14ac:dyDescent="0.25">
      <c r="C30" s="64" t="s">
        <v>83</v>
      </c>
      <c r="D30" s="5" t="s">
        <v>84</v>
      </c>
      <c r="E30" s="65">
        <v>0</v>
      </c>
    </row>
    <row r="31" spans="3:5" s="16" customFormat="1" ht="18" hidden="1" customHeight="1" x14ac:dyDescent="0.25">
      <c r="C31" s="64" t="s">
        <v>34</v>
      </c>
      <c r="D31" s="5" t="s">
        <v>35</v>
      </c>
      <c r="E31" s="65">
        <v>0</v>
      </c>
    </row>
    <row r="32" spans="3:5" ht="18" customHeight="1" x14ac:dyDescent="0.25">
      <c r="C32" s="68"/>
      <c r="D32" s="8" t="s">
        <v>3</v>
      </c>
      <c r="E32" s="66">
        <f>SUM(E24:E31)</f>
        <v>9307</v>
      </c>
    </row>
    <row r="33" spans="3:5" ht="18" customHeight="1" thickBot="1" x14ac:dyDescent="0.3">
      <c r="C33" s="68"/>
      <c r="D33" s="8"/>
      <c r="E33" s="66"/>
    </row>
    <row r="34" spans="3:5" ht="18" hidden="1" customHeight="1" x14ac:dyDescent="0.25">
      <c r="C34" s="68"/>
      <c r="D34" s="9" t="s">
        <v>76</v>
      </c>
      <c r="E34" s="69"/>
    </row>
    <row r="35" spans="3:5" s="57" customFormat="1" ht="18" hidden="1" customHeight="1" x14ac:dyDescent="0.25">
      <c r="C35" s="74" t="s">
        <v>26</v>
      </c>
      <c r="D35" s="5" t="s">
        <v>27</v>
      </c>
      <c r="E35" s="75">
        <v>0</v>
      </c>
    </row>
    <row r="36" spans="3:5" s="57" customFormat="1" ht="18" hidden="1" customHeight="1" x14ac:dyDescent="0.25">
      <c r="C36" s="74" t="s">
        <v>85</v>
      </c>
      <c r="D36" s="5" t="s">
        <v>215</v>
      </c>
      <c r="E36" s="75">
        <v>0</v>
      </c>
    </row>
    <row r="37" spans="3:5" ht="16.5" hidden="1" thickBot="1" x14ac:dyDescent="0.3">
      <c r="C37" s="70" t="s">
        <v>86</v>
      </c>
      <c r="D37" s="5" t="s">
        <v>87</v>
      </c>
      <c r="E37" s="71">
        <v>0</v>
      </c>
    </row>
    <row r="38" spans="3:5" ht="16.5" hidden="1" thickBot="1" x14ac:dyDescent="0.3">
      <c r="C38" s="70" t="s">
        <v>88</v>
      </c>
      <c r="D38" s="5" t="s">
        <v>89</v>
      </c>
      <c r="E38" s="71">
        <v>0</v>
      </c>
    </row>
    <row r="39" spans="3:5" ht="16.5" hidden="1" thickBot="1" x14ac:dyDescent="0.3">
      <c r="C39" s="70" t="s">
        <v>51</v>
      </c>
      <c r="D39" s="5" t="s">
        <v>185</v>
      </c>
      <c r="E39" s="71">
        <v>0</v>
      </c>
    </row>
    <row r="40" spans="3:5" ht="16.5" hidden="1" thickBot="1" x14ac:dyDescent="0.3">
      <c r="C40" s="72" t="s">
        <v>90</v>
      </c>
      <c r="D40" s="5" t="s">
        <v>170</v>
      </c>
      <c r="E40" s="65">
        <v>0</v>
      </c>
    </row>
    <row r="41" spans="3:5" ht="16.5" hidden="1" thickBot="1" x14ac:dyDescent="0.3">
      <c r="C41" s="72" t="s">
        <v>91</v>
      </c>
      <c r="D41" s="5" t="s">
        <v>217</v>
      </c>
      <c r="E41" s="65">
        <v>0</v>
      </c>
    </row>
    <row r="42" spans="3:5" ht="16.5" hidden="1" thickBot="1" x14ac:dyDescent="0.3">
      <c r="C42" s="72" t="s">
        <v>13</v>
      </c>
      <c r="D42" s="5" t="s">
        <v>6</v>
      </c>
      <c r="E42" s="65">
        <v>0</v>
      </c>
    </row>
    <row r="43" spans="3:5" ht="16.5" hidden="1" thickBot="1" x14ac:dyDescent="0.3">
      <c r="C43" s="72"/>
      <c r="D43" s="8" t="s">
        <v>3</v>
      </c>
      <c r="E43" s="63">
        <f>SUM(E35:E42)</f>
        <v>0</v>
      </c>
    </row>
    <row r="44" spans="3:5" ht="16.5" hidden="1" thickBot="1" x14ac:dyDescent="0.3">
      <c r="C44" s="72"/>
      <c r="D44" s="5"/>
      <c r="E44" s="65"/>
    </row>
    <row r="45" spans="3:5" ht="16.5" hidden="1" thickBot="1" x14ac:dyDescent="0.3">
      <c r="C45" s="72"/>
      <c r="D45" s="9" t="s">
        <v>92</v>
      </c>
      <c r="E45" s="65"/>
    </row>
    <row r="46" spans="3:5" ht="16.5" hidden="1" thickBot="1" x14ac:dyDescent="0.3">
      <c r="C46" s="72" t="s">
        <v>93</v>
      </c>
      <c r="D46" s="5" t="s">
        <v>216</v>
      </c>
      <c r="E46" s="65">
        <v>0</v>
      </c>
    </row>
    <row r="47" spans="3:5" ht="21" hidden="1" customHeight="1" x14ac:dyDescent="0.25">
      <c r="C47" s="72" t="s">
        <v>221</v>
      </c>
      <c r="D47" s="5" t="s">
        <v>222</v>
      </c>
      <c r="E47" s="55">
        <v>0</v>
      </c>
    </row>
    <row r="48" spans="3:5" ht="21" hidden="1" customHeight="1" thickBot="1" x14ac:dyDescent="0.3">
      <c r="C48" s="76"/>
      <c r="D48" s="58" t="s">
        <v>3</v>
      </c>
      <c r="E48" s="73">
        <f>SUM(E46:E47)</f>
        <v>0</v>
      </c>
    </row>
    <row r="49" spans="3:5" ht="20.25" customHeight="1" thickBot="1" x14ac:dyDescent="0.3">
      <c r="C49" s="60"/>
      <c r="D49" s="59" t="s">
        <v>4</v>
      </c>
      <c r="E49" s="61">
        <f>SUM(E32+E43+E48)</f>
        <v>9307</v>
      </c>
    </row>
  </sheetData>
  <mergeCells count="6">
    <mergeCell ref="C9:E9"/>
    <mergeCell ref="C4:E4"/>
    <mergeCell ref="C5:E5"/>
    <mergeCell ref="C6:E6"/>
    <mergeCell ref="C7:E7"/>
    <mergeCell ref="C8:E8"/>
  </mergeCells>
  <pageMargins left="0.39370078740157483" right="0.39370078740157483" top="0.98425196850393704" bottom="0.98425196850393704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2"/>
  <sheetViews>
    <sheetView tabSelected="1" topLeftCell="A4" workbookViewId="0">
      <selection activeCell="B11" sqref="B11"/>
    </sheetView>
  </sheetViews>
  <sheetFormatPr baseColWidth="10" defaultRowHeight="15.75" x14ac:dyDescent="0.25"/>
  <cols>
    <col min="1" max="1" width="0.42578125" style="4" customWidth="1"/>
    <col min="2" max="2" width="77.5703125" style="12" customWidth="1"/>
    <col min="3" max="3" width="15.140625" style="4" customWidth="1"/>
    <col min="4" max="4" width="15.28515625" style="4" customWidth="1"/>
    <col min="5" max="5" width="15.140625" style="4" customWidth="1"/>
    <col min="6" max="6" width="1.85546875" style="4" hidden="1" customWidth="1"/>
    <col min="7" max="7" width="11.42578125" style="4"/>
    <col min="8" max="8" width="20.28515625" style="4" customWidth="1"/>
    <col min="9" max="16384" width="11.42578125" style="4"/>
  </cols>
  <sheetData>
    <row r="3" spans="2:6" x14ac:dyDescent="0.25">
      <c r="B3" s="89"/>
      <c r="C3" s="89"/>
      <c r="D3" s="89"/>
      <c r="E3" s="89"/>
    </row>
    <row r="4" spans="2:6" ht="23.25" x14ac:dyDescent="0.35">
      <c r="B4" s="90" t="s">
        <v>0</v>
      </c>
      <c r="C4" s="90"/>
      <c r="D4" s="90"/>
      <c r="E4" s="90"/>
    </row>
    <row r="5" spans="2:6" ht="23.25" x14ac:dyDescent="0.35">
      <c r="B5" s="90" t="s">
        <v>68</v>
      </c>
      <c r="C5" s="90"/>
      <c r="D5" s="90"/>
      <c r="E5" s="90"/>
    </row>
    <row r="6" spans="2:6" ht="21" x14ac:dyDescent="0.35">
      <c r="B6" s="91" t="s">
        <v>158</v>
      </c>
      <c r="C6" s="91"/>
      <c r="D6" s="91"/>
      <c r="E6" s="91"/>
    </row>
    <row r="7" spans="2:6" ht="18.75" x14ac:dyDescent="0.3">
      <c r="B7" s="87" t="s">
        <v>77</v>
      </c>
      <c r="C7" s="87"/>
      <c r="D7" s="87"/>
      <c r="E7" s="87"/>
    </row>
    <row r="8" spans="2:6" ht="18.75" x14ac:dyDescent="0.3">
      <c r="B8" s="83">
        <v>43190</v>
      </c>
      <c r="C8" s="83"/>
      <c r="D8" s="83"/>
      <c r="E8" s="83"/>
      <c r="F8" s="83"/>
    </row>
    <row r="9" spans="2:6" x14ac:dyDescent="0.25">
      <c r="B9" s="92" t="s">
        <v>79</v>
      </c>
      <c r="C9" s="92"/>
      <c r="D9" s="92"/>
      <c r="E9" s="92"/>
    </row>
    <row r="10" spans="2:6" x14ac:dyDescent="0.25">
      <c r="B10" s="82"/>
      <c r="C10" s="82"/>
      <c r="D10" s="82"/>
      <c r="E10" s="82"/>
    </row>
    <row r="11" spans="2:6" ht="16.5" thickBot="1" x14ac:dyDescent="0.3">
      <c r="B11" s="35" t="s">
        <v>288</v>
      </c>
      <c r="C11" s="36"/>
      <c r="D11" s="37"/>
      <c r="E11" s="38">
        <v>906685656.10000002</v>
      </c>
    </row>
    <row r="12" spans="2:6" x14ac:dyDescent="0.25">
      <c r="B12" s="35" t="s">
        <v>7</v>
      </c>
      <c r="C12" s="39"/>
      <c r="D12" s="40"/>
      <c r="E12" s="40"/>
    </row>
    <row r="13" spans="2:6" x14ac:dyDescent="0.25">
      <c r="B13" s="41"/>
      <c r="C13" s="40"/>
      <c r="D13" s="40"/>
      <c r="E13" s="40"/>
    </row>
    <row r="14" spans="2:6" x14ac:dyDescent="0.25">
      <c r="B14" s="41" t="s">
        <v>31</v>
      </c>
      <c r="C14" s="40">
        <v>3404337.5</v>
      </c>
      <c r="D14" s="40"/>
      <c r="E14" s="40"/>
    </row>
    <row r="15" spans="2:6" x14ac:dyDescent="0.25">
      <c r="B15" s="41" t="s">
        <v>262</v>
      </c>
      <c r="C15" s="40">
        <v>465022</v>
      </c>
      <c r="D15" s="40"/>
      <c r="E15" s="40"/>
    </row>
    <row r="16" spans="2:6" x14ac:dyDescent="0.25">
      <c r="B16" s="41" t="s">
        <v>227</v>
      </c>
      <c r="C16" s="40">
        <v>300000</v>
      </c>
      <c r="D16" s="40"/>
      <c r="E16" s="40"/>
    </row>
    <row r="17" spans="2:5" x14ac:dyDescent="0.25">
      <c r="B17" s="41" t="s">
        <v>250</v>
      </c>
      <c r="C17" s="40">
        <v>2734000</v>
      </c>
      <c r="D17" s="40"/>
      <c r="E17" s="40"/>
    </row>
    <row r="18" spans="2:5" hidden="1" x14ac:dyDescent="0.25">
      <c r="B18" s="41" t="s">
        <v>48</v>
      </c>
      <c r="C18" s="40">
        <v>0</v>
      </c>
      <c r="D18" s="40"/>
      <c r="E18" s="40"/>
    </row>
    <row r="19" spans="2:5" hidden="1" x14ac:dyDescent="0.25">
      <c r="B19" s="41" t="s">
        <v>227</v>
      </c>
      <c r="C19" s="40">
        <v>0</v>
      </c>
      <c r="D19" s="40"/>
      <c r="E19" s="40"/>
    </row>
    <row r="20" spans="2:5" x14ac:dyDescent="0.25">
      <c r="B20" s="41" t="s">
        <v>212</v>
      </c>
      <c r="C20" s="40">
        <v>77730</v>
      </c>
      <c r="D20" s="40"/>
      <c r="E20" s="40"/>
    </row>
    <row r="21" spans="2:5" x14ac:dyDescent="0.25">
      <c r="B21" s="41" t="s">
        <v>224</v>
      </c>
      <c r="C21" s="40">
        <v>231050</v>
      </c>
      <c r="D21" s="40"/>
      <c r="E21" s="40"/>
    </row>
    <row r="22" spans="2:5" x14ac:dyDescent="0.25">
      <c r="B22" s="41" t="s">
        <v>32</v>
      </c>
      <c r="C22" s="40">
        <v>234613</v>
      </c>
      <c r="D22" s="40"/>
      <c r="E22" s="40"/>
    </row>
    <row r="23" spans="2:5" x14ac:dyDescent="0.25">
      <c r="B23" s="41" t="s">
        <v>191</v>
      </c>
      <c r="C23" s="40">
        <v>350.63</v>
      </c>
      <c r="D23" s="40"/>
      <c r="E23" s="40"/>
    </row>
    <row r="24" spans="2:5" x14ac:dyDescent="0.25">
      <c r="B24" s="41" t="s">
        <v>96</v>
      </c>
      <c r="C24" s="44">
        <v>31075</v>
      </c>
      <c r="D24" s="40"/>
      <c r="E24" s="40"/>
    </row>
    <row r="25" spans="2:5" hidden="1" x14ac:dyDescent="0.25">
      <c r="B25" s="41" t="s">
        <v>97</v>
      </c>
      <c r="C25" s="44">
        <v>0</v>
      </c>
      <c r="D25" s="40"/>
      <c r="E25" s="40"/>
    </row>
    <row r="26" spans="2:5" x14ac:dyDescent="0.25">
      <c r="B26" s="43" t="s">
        <v>213</v>
      </c>
      <c r="C26" s="45">
        <f>SUM(C14:C25)</f>
        <v>7478178.1299999999</v>
      </c>
      <c r="D26" s="40"/>
      <c r="E26" s="40"/>
    </row>
    <row r="27" spans="2:5" x14ac:dyDescent="0.25">
      <c r="B27" s="41" t="s">
        <v>214</v>
      </c>
      <c r="C27" s="44">
        <v>4156364.02</v>
      </c>
      <c r="D27" s="39"/>
      <c r="E27" s="40"/>
    </row>
    <row r="28" spans="2:5" ht="16.5" thickBot="1" x14ac:dyDescent="0.3">
      <c r="B28" s="43"/>
      <c r="C28" s="44"/>
      <c r="D28" s="39">
        <f>SUM(C26+C27)</f>
        <v>11634542.15</v>
      </c>
      <c r="E28" s="38">
        <f>SUM(D28)</f>
        <v>11634542.15</v>
      </c>
    </row>
    <row r="29" spans="2:5" x14ac:dyDescent="0.25">
      <c r="B29" s="43" t="s">
        <v>233</v>
      </c>
      <c r="C29" s="40"/>
      <c r="D29" s="40"/>
      <c r="E29" s="39">
        <f>SUM(E11+E28)</f>
        <v>918320198.25</v>
      </c>
    </row>
    <row r="30" spans="2:5" x14ac:dyDescent="0.25">
      <c r="B30" s="43"/>
      <c r="C30" s="40"/>
      <c r="D30" s="40"/>
      <c r="E30" s="39"/>
    </row>
    <row r="31" spans="2:5" hidden="1" x14ac:dyDescent="0.25">
      <c r="B31" s="43"/>
      <c r="C31" s="40"/>
      <c r="D31" s="40"/>
      <c r="E31" s="39"/>
    </row>
    <row r="32" spans="2:5" x14ac:dyDescent="0.25">
      <c r="B32" s="35" t="s">
        <v>8</v>
      </c>
      <c r="C32" s="40"/>
      <c r="D32" s="40"/>
      <c r="E32" s="40"/>
    </row>
    <row r="33" spans="2:5" x14ac:dyDescent="0.25">
      <c r="B33" s="43" t="s">
        <v>1</v>
      </c>
      <c r="C33" s="39"/>
      <c r="D33" s="40"/>
      <c r="E33" s="40"/>
    </row>
    <row r="34" spans="2:5" x14ac:dyDescent="0.25">
      <c r="B34" s="41" t="s">
        <v>17</v>
      </c>
      <c r="C34" s="40">
        <v>375051.93</v>
      </c>
      <c r="D34" s="40"/>
      <c r="E34" s="40"/>
    </row>
    <row r="35" spans="2:5" hidden="1" x14ac:dyDescent="0.25">
      <c r="B35" s="41" t="s">
        <v>228</v>
      </c>
      <c r="C35" s="40">
        <v>0</v>
      </c>
      <c r="D35" s="40"/>
      <c r="E35" s="40"/>
    </row>
    <row r="36" spans="2:5" x14ac:dyDescent="0.25">
      <c r="B36" s="41" t="s">
        <v>98</v>
      </c>
      <c r="C36" s="40">
        <v>521850</v>
      </c>
      <c r="D36" s="40"/>
      <c r="E36" s="40"/>
    </row>
    <row r="37" spans="2:5" x14ac:dyDescent="0.25">
      <c r="B37" s="41" t="s">
        <v>18</v>
      </c>
      <c r="C37" s="40">
        <v>1166853.3899999999</v>
      </c>
      <c r="D37" s="40"/>
      <c r="E37" s="40"/>
    </row>
    <row r="38" spans="2:5" hidden="1" x14ac:dyDescent="0.25">
      <c r="B38" s="41" t="s">
        <v>245</v>
      </c>
      <c r="C38" s="40"/>
      <c r="D38" s="40"/>
      <c r="E38" s="40"/>
    </row>
    <row r="39" spans="2:5" hidden="1" x14ac:dyDescent="0.25">
      <c r="B39" s="41" t="s">
        <v>236</v>
      </c>
      <c r="C39" s="40"/>
      <c r="D39" s="40"/>
      <c r="E39" s="40"/>
    </row>
    <row r="40" spans="2:5" x14ac:dyDescent="0.25">
      <c r="B40" s="41" t="s">
        <v>28</v>
      </c>
      <c r="C40" s="40">
        <v>4943850</v>
      </c>
      <c r="D40" s="40"/>
      <c r="E40" s="40"/>
    </row>
    <row r="41" spans="2:5" x14ac:dyDescent="0.25">
      <c r="B41" s="41" t="s">
        <v>290</v>
      </c>
      <c r="C41" s="40">
        <v>203355</v>
      </c>
      <c r="D41" s="40"/>
      <c r="E41" s="40"/>
    </row>
    <row r="42" spans="2:5" hidden="1" x14ac:dyDescent="0.25">
      <c r="B42" s="41" t="s">
        <v>104</v>
      </c>
      <c r="C42" s="40">
        <v>0</v>
      </c>
      <c r="D42" s="40"/>
      <c r="E42" s="40"/>
    </row>
    <row r="43" spans="2:5" hidden="1" x14ac:dyDescent="0.25">
      <c r="B43" s="41" t="s">
        <v>99</v>
      </c>
      <c r="C43" s="40">
        <v>0</v>
      </c>
      <c r="D43" s="40"/>
      <c r="E43" s="40"/>
    </row>
    <row r="44" spans="2:5" hidden="1" x14ac:dyDescent="0.25">
      <c r="B44" s="41" t="s">
        <v>159</v>
      </c>
      <c r="C44" s="40">
        <v>0</v>
      </c>
      <c r="D44" s="40"/>
      <c r="E44" s="40"/>
    </row>
    <row r="45" spans="2:5" hidden="1" x14ac:dyDescent="0.25">
      <c r="B45" s="41" t="s">
        <v>207</v>
      </c>
      <c r="C45" s="40">
        <v>0</v>
      </c>
      <c r="D45" s="40"/>
      <c r="E45" s="40"/>
    </row>
    <row r="46" spans="2:5" hidden="1" x14ac:dyDescent="0.25">
      <c r="B46" s="41" t="s">
        <v>160</v>
      </c>
      <c r="C46" s="40">
        <v>0</v>
      </c>
      <c r="D46" s="40"/>
      <c r="E46" s="40"/>
    </row>
    <row r="47" spans="2:5" x14ac:dyDescent="0.25">
      <c r="B47" s="41" t="s">
        <v>29</v>
      </c>
      <c r="C47" s="40">
        <v>413612.44</v>
      </c>
      <c r="D47" s="40"/>
      <c r="E47" s="40"/>
    </row>
    <row r="48" spans="2:5" hidden="1" x14ac:dyDescent="0.25">
      <c r="B48" s="41" t="s">
        <v>41</v>
      </c>
      <c r="C48" s="44">
        <v>0</v>
      </c>
      <c r="D48" s="40"/>
      <c r="E48" s="40"/>
    </row>
    <row r="49" spans="2:5" x14ac:dyDescent="0.25">
      <c r="B49" s="41" t="s">
        <v>179</v>
      </c>
      <c r="C49" s="44">
        <v>25000</v>
      </c>
      <c r="D49" s="40"/>
      <c r="E49" s="40"/>
    </row>
    <row r="50" spans="2:5" x14ac:dyDescent="0.25">
      <c r="B50" s="41" t="s">
        <v>52</v>
      </c>
      <c r="C50" s="44">
        <v>347650</v>
      </c>
      <c r="D50" s="40"/>
      <c r="E50" s="40"/>
    </row>
    <row r="51" spans="2:5" hidden="1" x14ac:dyDescent="0.25">
      <c r="B51" s="41" t="s">
        <v>265</v>
      </c>
      <c r="C51" s="44">
        <v>0</v>
      </c>
      <c r="D51" s="40"/>
      <c r="E51" s="40"/>
    </row>
    <row r="52" spans="2:5" x14ac:dyDescent="0.25">
      <c r="B52" s="41" t="s">
        <v>100</v>
      </c>
      <c r="C52" s="44">
        <v>115649.12</v>
      </c>
      <c r="D52" s="40"/>
      <c r="E52" s="40"/>
    </row>
    <row r="53" spans="2:5" hidden="1" x14ac:dyDescent="0.25">
      <c r="B53" s="41" t="s">
        <v>180</v>
      </c>
      <c r="C53" s="44">
        <v>0</v>
      </c>
      <c r="D53" s="40"/>
      <c r="E53" s="40"/>
    </row>
    <row r="54" spans="2:5" hidden="1" x14ac:dyDescent="0.25">
      <c r="B54" s="41" t="s">
        <v>188</v>
      </c>
      <c r="C54" s="44">
        <v>0</v>
      </c>
      <c r="D54" s="40"/>
      <c r="E54" s="40"/>
    </row>
    <row r="55" spans="2:5" x14ac:dyDescent="0.25">
      <c r="B55" s="41" t="s">
        <v>101</v>
      </c>
      <c r="C55" s="44">
        <v>78750</v>
      </c>
      <c r="D55" s="40"/>
      <c r="E55" s="40"/>
    </row>
    <row r="56" spans="2:5" hidden="1" x14ac:dyDescent="0.25">
      <c r="B56" s="41" t="s">
        <v>263</v>
      </c>
      <c r="C56" s="44">
        <v>0</v>
      </c>
      <c r="D56" s="40"/>
      <c r="E56" s="40"/>
    </row>
    <row r="57" spans="2:5" x14ac:dyDescent="0.25">
      <c r="B57" s="41" t="s">
        <v>210</v>
      </c>
      <c r="C57" s="44">
        <v>40000</v>
      </c>
      <c r="D57" s="40"/>
      <c r="E57" s="40"/>
    </row>
    <row r="58" spans="2:5" x14ac:dyDescent="0.25">
      <c r="B58" s="41" t="s">
        <v>53</v>
      </c>
      <c r="C58" s="44">
        <v>75690.84</v>
      </c>
      <c r="D58" s="40"/>
      <c r="E58" s="40"/>
    </row>
    <row r="59" spans="2:5" hidden="1" x14ac:dyDescent="0.25">
      <c r="B59" s="41" t="s">
        <v>192</v>
      </c>
      <c r="C59" s="44">
        <v>0</v>
      </c>
      <c r="D59" s="40"/>
      <c r="E59" s="40"/>
    </row>
    <row r="60" spans="2:5" x14ac:dyDescent="0.25">
      <c r="B60" s="41" t="s">
        <v>272</v>
      </c>
      <c r="C60" s="42">
        <v>65450.25</v>
      </c>
      <c r="D60" s="40"/>
      <c r="E60" s="40"/>
    </row>
    <row r="61" spans="2:5" x14ac:dyDescent="0.25">
      <c r="B61" s="41"/>
      <c r="C61" s="44"/>
      <c r="D61" s="39">
        <f>SUM(C34:C60)</f>
        <v>8372762.9700000007</v>
      </c>
      <c r="E61" s="40"/>
    </row>
    <row r="62" spans="2:5" hidden="1" x14ac:dyDescent="0.25">
      <c r="B62" s="41"/>
      <c r="C62" s="44"/>
      <c r="D62" s="39"/>
      <c r="E62" s="40"/>
    </row>
    <row r="63" spans="2:5" hidden="1" x14ac:dyDescent="0.25">
      <c r="B63" s="41"/>
      <c r="C63" s="44"/>
      <c r="D63" s="39"/>
      <c r="E63" s="40"/>
    </row>
    <row r="64" spans="2:5" x14ac:dyDescent="0.25">
      <c r="B64" s="35" t="s">
        <v>2</v>
      </c>
      <c r="C64" s="40"/>
      <c r="D64" s="40"/>
      <c r="E64" s="40"/>
    </row>
    <row r="65" spans="2:5" hidden="1" x14ac:dyDescent="0.25">
      <c r="B65" s="41" t="s">
        <v>229</v>
      </c>
      <c r="C65" s="40">
        <v>0</v>
      </c>
      <c r="D65" s="40"/>
      <c r="E65" s="40"/>
    </row>
    <row r="66" spans="2:5" hidden="1" x14ac:dyDescent="0.25">
      <c r="B66" s="41" t="s">
        <v>197</v>
      </c>
      <c r="C66" s="40">
        <v>0</v>
      </c>
      <c r="D66" s="40"/>
      <c r="E66" s="40"/>
    </row>
    <row r="67" spans="2:5" hidden="1" x14ac:dyDescent="0.25">
      <c r="B67" s="41" t="s">
        <v>218</v>
      </c>
      <c r="C67" s="40">
        <v>0</v>
      </c>
      <c r="D67" s="40"/>
      <c r="E67" s="40"/>
    </row>
    <row r="68" spans="2:5" hidden="1" x14ac:dyDescent="0.25">
      <c r="B68" s="41" t="s">
        <v>171</v>
      </c>
      <c r="C68" s="40">
        <v>0</v>
      </c>
      <c r="D68" s="40"/>
      <c r="E68" s="40"/>
    </row>
    <row r="69" spans="2:5" hidden="1" x14ac:dyDescent="0.25">
      <c r="B69" s="41" t="s">
        <v>172</v>
      </c>
      <c r="C69" s="40">
        <v>0</v>
      </c>
      <c r="D69" s="40"/>
      <c r="E69" s="40"/>
    </row>
    <row r="70" spans="2:5" x14ac:dyDescent="0.25">
      <c r="B70" s="41" t="s">
        <v>102</v>
      </c>
      <c r="C70" s="40">
        <v>1039250</v>
      </c>
      <c r="D70" s="40"/>
      <c r="E70" s="40"/>
    </row>
    <row r="71" spans="2:5" x14ac:dyDescent="0.25">
      <c r="B71" s="41" t="s">
        <v>173</v>
      </c>
      <c r="C71" s="40">
        <v>376750</v>
      </c>
      <c r="D71" s="40"/>
      <c r="E71" s="40"/>
    </row>
    <row r="72" spans="2:5" x14ac:dyDescent="0.25">
      <c r="B72" s="41" t="s">
        <v>19</v>
      </c>
      <c r="C72" s="40">
        <v>586548.25</v>
      </c>
      <c r="D72" s="40"/>
      <c r="E72" s="40"/>
    </row>
    <row r="73" spans="2:5" x14ac:dyDescent="0.25">
      <c r="B73" s="41" t="s">
        <v>45</v>
      </c>
      <c r="C73" s="40">
        <v>555015.56999999995</v>
      </c>
      <c r="D73" s="40"/>
      <c r="E73" s="40"/>
    </row>
    <row r="74" spans="2:5" hidden="1" x14ac:dyDescent="0.25">
      <c r="B74" s="41" t="s">
        <v>103</v>
      </c>
      <c r="C74" s="40">
        <v>0</v>
      </c>
      <c r="D74" s="40"/>
      <c r="E74" s="40"/>
    </row>
    <row r="75" spans="2:5" hidden="1" x14ac:dyDescent="0.25">
      <c r="B75" s="41" t="s">
        <v>254</v>
      </c>
      <c r="C75" s="40">
        <v>0</v>
      </c>
      <c r="D75" s="40"/>
      <c r="E75" s="40"/>
    </row>
    <row r="76" spans="2:5" hidden="1" x14ac:dyDescent="0.25">
      <c r="B76" s="41" t="s">
        <v>247</v>
      </c>
      <c r="C76" s="40">
        <v>0</v>
      </c>
      <c r="D76" s="40"/>
      <c r="E76" s="40"/>
    </row>
    <row r="77" spans="2:5" x14ac:dyDescent="0.25">
      <c r="B77" s="41" t="s">
        <v>46</v>
      </c>
      <c r="C77" s="40">
        <v>618732.44999999995</v>
      </c>
      <c r="D77" s="40"/>
      <c r="E77" s="40"/>
    </row>
    <row r="78" spans="2:5" x14ac:dyDescent="0.25">
      <c r="B78" s="41" t="s">
        <v>161</v>
      </c>
      <c r="C78" s="40">
        <v>421136.31</v>
      </c>
      <c r="D78" s="40"/>
      <c r="E78" s="40"/>
    </row>
    <row r="79" spans="2:5" hidden="1" x14ac:dyDescent="0.25">
      <c r="B79" s="41" t="s">
        <v>260</v>
      </c>
      <c r="C79" s="40">
        <v>0</v>
      </c>
      <c r="D79" s="40"/>
      <c r="E79" s="40"/>
    </row>
    <row r="80" spans="2:5" hidden="1" x14ac:dyDescent="0.25">
      <c r="B80" s="41" t="s">
        <v>174</v>
      </c>
      <c r="C80" s="40">
        <v>0</v>
      </c>
      <c r="D80" s="40"/>
      <c r="E80" s="40"/>
    </row>
    <row r="81" spans="2:5" hidden="1" x14ac:dyDescent="0.25">
      <c r="B81" s="41" t="s">
        <v>105</v>
      </c>
      <c r="C81" s="40">
        <v>0</v>
      </c>
      <c r="D81" s="40"/>
      <c r="E81" s="40"/>
    </row>
    <row r="82" spans="2:5" hidden="1" x14ac:dyDescent="0.25">
      <c r="B82" s="41" t="s">
        <v>106</v>
      </c>
      <c r="C82" s="40">
        <v>0</v>
      </c>
      <c r="D82" s="40"/>
      <c r="E82" s="40"/>
    </row>
    <row r="83" spans="2:5" hidden="1" x14ac:dyDescent="0.25">
      <c r="B83" s="41" t="s">
        <v>109</v>
      </c>
      <c r="C83" s="40">
        <v>0</v>
      </c>
      <c r="D83" s="40"/>
      <c r="E83" s="40"/>
    </row>
    <row r="84" spans="2:5" hidden="1" x14ac:dyDescent="0.25">
      <c r="B84" s="41" t="s">
        <v>175</v>
      </c>
      <c r="C84" s="40">
        <v>0</v>
      </c>
      <c r="D84" s="40"/>
      <c r="E84" s="40"/>
    </row>
    <row r="85" spans="2:5" x14ac:dyDescent="0.25">
      <c r="B85" s="41" t="s">
        <v>162</v>
      </c>
      <c r="C85" s="40">
        <v>224278.29</v>
      </c>
      <c r="D85" s="40"/>
      <c r="E85" s="40"/>
    </row>
    <row r="86" spans="2:5" x14ac:dyDescent="0.25">
      <c r="B86" s="41" t="s">
        <v>54</v>
      </c>
      <c r="C86" s="40">
        <v>178538.12</v>
      </c>
      <c r="D86" s="40"/>
      <c r="E86" s="40"/>
    </row>
    <row r="87" spans="2:5" hidden="1" x14ac:dyDescent="0.25">
      <c r="B87" s="41" t="s">
        <v>230</v>
      </c>
      <c r="C87" s="40">
        <v>0</v>
      </c>
      <c r="D87" s="40"/>
      <c r="E87" s="40"/>
    </row>
    <row r="88" spans="2:5" hidden="1" x14ac:dyDescent="0.25">
      <c r="B88" s="41" t="s">
        <v>110</v>
      </c>
      <c r="C88" s="40">
        <v>0</v>
      </c>
      <c r="D88" s="40"/>
      <c r="E88" s="40"/>
    </row>
    <row r="89" spans="2:5" hidden="1" x14ac:dyDescent="0.25">
      <c r="B89" s="41" t="s">
        <v>266</v>
      </c>
      <c r="C89" s="40">
        <v>0</v>
      </c>
      <c r="D89" s="40"/>
      <c r="E89" s="40"/>
    </row>
    <row r="90" spans="2:5" hidden="1" x14ac:dyDescent="0.25">
      <c r="B90" s="41" t="s">
        <v>55</v>
      </c>
      <c r="C90" s="40">
        <v>0</v>
      </c>
      <c r="D90" s="40"/>
      <c r="E90" s="40"/>
    </row>
    <row r="91" spans="2:5" hidden="1" x14ac:dyDescent="0.25">
      <c r="B91" s="41" t="s">
        <v>163</v>
      </c>
      <c r="C91" s="40">
        <v>0</v>
      </c>
      <c r="D91" s="40"/>
      <c r="E91" s="40"/>
    </row>
    <row r="92" spans="2:5" hidden="1" x14ac:dyDescent="0.25">
      <c r="B92" s="41" t="s">
        <v>111</v>
      </c>
      <c r="C92" s="40">
        <v>0</v>
      </c>
      <c r="D92" s="40"/>
      <c r="E92" s="40"/>
    </row>
    <row r="93" spans="2:5" hidden="1" x14ac:dyDescent="0.25">
      <c r="B93" s="41" t="s">
        <v>231</v>
      </c>
      <c r="C93" s="40">
        <v>0</v>
      </c>
      <c r="D93" s="40"/>
      <c r="E93" s="40"/>
    </row>
    <row r="94" spans="2:5" x14ac:dyDescent="0.25">
      <c r="B94" s="41" t="s">
        <v>112</v>
      </c>
      <c r="C94" s="40">
        <v>310875.02</v>
      </c>
      <c r="D94" s="37"/>
      <c r="E94" s="40"/>
    </row>
    <row r="95" spans="2:5" hidden="1" x14ac:dyDescent="0.25">
      <c r="B95" s="41" t="s">
        <v>211</v>
      </c>
      <c r="C95" s="40">
        <v>0</v>
      </c>
      <c r="D95" s="37"/>
      <c r="E95" s="40"/>
    </row>
    <row r="96" spans="2:5" hidden="1" x14ac:dyDescent="0.25">
      <c r="B96" s="41" t="s">
        <v>269</v>
      </c>
      <c r="C96" s="40">
        <v>0</v>
      </c>
      <c r="D96" s="37"/>
      <c r="E96" s="40"/>
    </row>
    <row r="97" spans="2:5" hidden="1" x14ac:dyDescent="0.25">
      <c r="B97" s="41" t="s">
        <v>176</v>
      </c>
      <c r="C97" s="40">
        <v>0</v>
      </c>
      <c r="D97" s="37"/>
      <c r="E97" s="40"/>
    </row>
    <row r="98" spans="2:5" hidden="1" x14ac:dyDescent="0.25">
      <c r="B98" s="41" t="s">
        <v>251</v>
      </c>
      <c r="C98" s="40"/>
      <c r="D98" s="37"/>
      <c r="E98" s="40"/>
    </row>
    <row r="99" spans="2:5" x14ac:dyDescent="0.25">
      <c r="B99" s="41" t="s">
        <v>21</v>
      </c>
      <c r="C99" s="40">
        <v>90919.56</v>
      </c>
      <c r="D99" s="40"/>
      <c r="E99" s="40"/>
    </row>
    <row r="100" spans="2:5" hidden="1" x14ac:dyDescent="0.25">
      <c r="B100" s="41" t="s">
        <v>113</v>
      </c>
      <c r="C100" s="40"/>
      <c r="D100" s="40"/>
      <c r="E100" s="40"/>
    </row>
    <row r="101" spans="2:5" x14ac:dyDescent="0.25">
      <c r="B101" s="41" t="s">
        <v>107</v>
      </c>
      <c r="C101" s="40">
        <v>2525424.5</v>
      </c>
      <c r="D101" s="40"/>
      <c r="E101" s="40"/>
    </row>
    <row r="102" spans="2:5" x14ac:dyDescent="0.25">
      <c r="B102" s="41" t="s">
        <v>108</v>
      </c>
      <c r="C102" s="40">
        <v>147876.75</v>
      </c>
      <c r="D102" s="40"/>
      <c r="E102" s="40"/>
    </row>
    <row r="103" spans="2:5" hidden="1" x14ac:dyDescent="0.25">
      <c r="B103" s="41" t="s">
        <v>274</v>
      </c>
      <c r="C103" s="40">
        <v>0</v>
      </c>
      <c r="D103" s="40"/>
      <c r="E103" s="40"/>
    </row>
    <row r="104" spans="2:5" x14ac:dyDescent="0.25">
      <c r="B104" s="41" t="s">
        <v>114</v>
      </c>
      <c r="C104" s="40">
        <v>727200</v>
      </c>
      <c r="D104" s="40"/>
      <c r="E104" s="40"/>
    </row>
    <row r="105" spans="2:5" hidden="1" x14ac:dyDescent="0.25">
      <c r="B105" s="41" t="s">
        <v>115</v>
      </c>
      <c r="C105" s="40">
        <v>0</v>
      </c>
      <c r="D105" s="40"/>
      <c r="E105" s="40"/>
    </row>
    <row r="106" spans="2:5" hidden="1" x14ac:dyDescent="0.25">
      <c r="B106" s="41" t="s">
        <v>186</v>
      </c>
      <c r="C106" s="40">
        <v>0</v>
      </c>
      <c r="D106" s="40"/>
      <c r="E106" s="40"/>
    </row>
    <row r="107" spans="2:5" x14ac:dyDescent="0.25">
      <c r="B107" s="41" t="s">
        <v>189</v>
      </c>
      <c r="C107" s="40">
        <v>125160</v>
      </c>
      <c r="D107" s="40"/>
      <c r="E107" s="40"/>
    </row>
    <row r="108" spans="2:5" hidden="1" x14ac:dyDescent="0.25">
      <c r="B108" s="41" t="s">
        <v>208</v>
      </c>
      <c r="C108" s="44">
        <v>0</v>
      </c>
      <c r="D108" s="40"/>
      <c r="E108" s="40"/>
    </row>
    <row r="109" spans="2:5" x14ac:dyDescent="0.25">
      <c r="B109" s="41" t="s">
        <v>275</v>
      </c>
      <c r="C109" s="40">
        <v>3734745.76</v>
      </c>
      <c r="D109" s="40"/>
      <c r="E109" s="40"/>
    </row>
    <row r="110" spans="2:5" x14ac:dyDescent="0.25">
      <c r="B110" s="41" t="s">
        <v>36</v>
      </c>
      <c r="C110" s="44">
        <v>1636250.14</v>
      </c>
      <c r="D110" s="39"/>
      <c r="E110" s="40"/>
    </row>
    <row r="111" spans="2:5" hidden="1" x14ac:dyDescent="0.25">
      <c r="B111" s="41" t="s">
        <v>164</v>
      </c>
      <c r="C111" s="44">
        <v>0</v>
      </c>
      <c r="D111" s="39"/>
      <c r="E111" s="40"/>
    </row>
    <row r="112" spans="2:5" x14ac:dyDescent="0.25">
      <c r="B112" s="41" t="s">
        <v>273</v>
      </c>
      <c r="C112" s="42">
        <v>6545.02</v>
      </c>
      <c r="D112" s="39"/>
      <c r="E112" s="40"/>
    </row>
    <row r="113" spans="2:5" x14ac:dyDescent="0.25">
      <c r="B113" s="41"/>
      <c r="C113" s="40"/>
      <c r="D113" s="39">
        <f>SUM(C65:C112)</f>
        <v>13305245.739999998</v>
      </c>
      <c r="E113" s="40"/>
    </row>
    <row r="114" spans="2:5" x14ac:dyDescent="0.25">
      <c r="B114" s="35" t="s">
        <v>5</v>
      </c>
      <c r="C114" s="40"/>
      <c r="D114" s="40"/>
      <c r="E114" s="40"/>
    </row>
    <row r="115" spans="2:5" x14ac:dyDescent="0.25">
      <c r="B115" s="41" t="s">
        <v>30</v>
      </c>
      <c r="C115" s="40">
        <v>473922</v>
      </c>
      <c r="D115" s="40"/>
      <c r="E115" s="40"/>
    </row>
    <row r="116" spans="2:5" hidden="1" x14ac:dyDescent="0.25">
      <c r="B116" s="41" t="s">
        <v>116</v>
      </c>
      <c r="C116" s="40"/>
      <c r="D116" s="40"/>
      <c r="E116" s="40"/>
    </row>
    <row r="117" spans="2:5" hidden="1" x14ac:dyDescent="0.25">
      <c r="B117" s="41" t="s">
        <v>181</v>
      </c>
      <c r="C117" s="40"/>
      <c r="D117" s="40"/>
      <c r="E117" s="40"/>
    </row>
    <row r="118" spans="2:5" x14ac:dyDescent="0.25">
      <c r="B118" s="41" t="s">
        <v>117</v>
      </c>
      <c r="C118" s="40">
        <v>14910000</v>
      </c>
      <c r="D118" s="40"/>
      <c r="E118" s="40"/>
    </row>
    <row r="119" spans="2:5" hidden="1" x14ac:dyDescent="0.25">
      <c r="B119" s="41" t="s">
        <v>268</v>
      </c>
      <c r="C119" s="40">
        <v>0</v>
      </c>
      <c r="D119" s="40"/>
      <c r="E119" s="40"/>
    </row>
    <row r="120" spans="2:5" hidden="1" x14ac:dyDescent="0.25">
      <c r="B120" s="41" t="s">
        <v>118</v>
      </c>
      <c r="C120" s="40">
        <v>0</v>
      </c>
      <c r="D120" s="40"/>
      <c r="E120" s="40"/>
    </row>
    <row r="121" spans="2:5" hidden="1" x14ac:dyDescent="0.25">
      <c r="B121" s="41" t="s">
        <v>119</v>
      </c>
      <c r="C121" s="40">
        <v>0</v>
      </c>
      <c r="D121" s="40"/>
      <c r="E121" s="40"/>
    </row>
    <row r="122" spans="2:5" hidden="1" x14ac:dyDescent="0.25">
      <c r="B122" s="41" t="s">
        <v>120</v>
      </c>
      <c r="C122" s="40">
        <v>0</v>
      </c>
      <c r="D122" s="40"/>
      <c r="E122" s="40"/>
    </row>
    <row r="123" spans="2:5" hidden="1" x14ac:dyDescent="0.25">
      <c r="B123" s="41" t="s">
        <v>198</v>
      </c>
      <c r="C123" s="40"/>
      <c r="D123" s="40"/>
      <c r="E123" s="40"/>
    </row>
    <row r="124" spans="2:5" hidden="1" x14ac:dyDescent="0.25">
      <c r="B124" s="41" t="s">
        <v>121</v>
      </c>
      <c r="C124" s="40">
        <v>0</v>
      </c>
      <c r="D124" s="40"/>
      <c r="E124" s="40"/>
    </row>
    <row r="125" spans="2:5" hidden="1" x14ac:dyDescent="0.25">
      <c r="B125" s="41" t="s">
        <v>122</v>
      </c>
      <c r="C125" s="40"/>
      <c r="D125" s="40"/>
      <c r="E125" s="40"/>
    </row>
    <row r="126" spans="2:5" hidden="1" x14ac:dyDescent="0.25">
      <c r="B126" s="41" t="s">
        <v>123</v>
      </c>
      <c r="C126" s="40"/>
      <c r="D126" s="40"/>
      <c r="E126" s="40"/>
    </row>
    <row r="127" spans="2:5" hidden="1" x14ac:dyDescent="0.25">
      <c r="B127" s="41" t="s">
        <v>56</v>
      </c>
      <c r="C127" s="40"/>
      <c r="D127" s="40"/>
      <c r="E127" s="40"/>
    </row>
    <row r="128" spans="2:5" hidden="1" x14ac:dyDescent="0.25">
      <c r="B128" s="41" t="s">
        <v>264</v>
      </c>
      <c r="C128" s="40">
        <v>0</v>
      </c>
      <c r="D128" s="40"/>
      <c r="E128" s="40"/>
    </row>
    <row r="129" spans="2:5" hidden="1" x14ac:dyDescent="0.25">
      <c r="B129" s="41" t="s">
        <v>225</v>
      </c>
      <c r="C129" s="40">
        <v>0</v>
      </c>
      <c r="D129" s="40"/>
      <c r="E129" s="40"/>
    </row>
    <row r="130" spans="2:5" hidden="1" x14ac:dyDescent="0.25">
      <c r="B130" s="41" t="s">
        <v>199</v>
      </c>
      <c r="C130" s="40">
        <v>0</v>
      </c>
      <c r="D130" s="40"/>
      <c r="E130" s="40"/>
    </row>
    <row r="131" spans="2:5" hidden="1" x14ac:dyDescent="0.25">
      <c r="B131" s="41" t="s">
        <v>184</v>
      </c>
      <c r="C131" s="40">
        <v>0</v>
      </c>
      <c r="D131" s="40"/>
      <c r="E131" s="40"/>
    </row>
    <row r="132" spans="2:5" hidden="1" x14ac:dyDescent="0.25">
      <c r="B132" s="41" t="s">
        <v>203</v>
      </c>
      <c r="C132" s="40">
        <v>0</v>
      </c>
      <c r="D132" s="40"/>
      <c r="E132" s="40"/>
    </row>
    <row r="133" spans="2:5" x14ac:dyDescent="0.25">
      <c r="B133" s="41" t="s">
        <v>124</v>
      </c>
      <c r="C133" s="40">
        <v>118687.17</v>
      </c>
      <c r="D133" s="40"/>
      <c r="E133" s="40"/>
    </row>
    <row r="134" spans="2:5" hidden="1" x14ac:dyDescent="0.25">
      <c r="B134" s="41" t="s">
        <v>237</v>
      </c>
      <c r="C134" s="40"/>
      <c r="D134" s="40"/>
      <c r="E134" s="40"/>
    </row>
    <row r="135" spans="2:5" hidden="1" x14ac:dyDescent="0.25">
      <c r="B135" s="41" t="s">
        <v>182</v>
      </c>
      <c r="C135" s="40"/>
      <c r="D135" s="40"/>
      <c r="E135" s="40"/>
    </row>
    <row r="136" spans="2:5" hidden="1" x14ac:dyDescent="0.25">
      <c r="B136" s="41" t="s">
        <v>200</v>
      </c>
      <c r="C136" s="40"/>
      <c r="D136" s="40"/>
      <c r="E136" s="40"/>
    </row>
    <row r="137" spans="2:5" x14ac:dyDescent="0.25">
      <c r="B137" s="41" t="s">
        <v>190</v>
      </c>
      <c r="C137" s="40">
        <v>70800</v>
      </c>
      <c r="D137" s="40"/>
      <c r="E137" s="40"/>
    </row>
    <row r="138" spans="2:5" hidden="1" x14ac:dyDescent="0.25">
      <c r="B138" s="41" t="s">
        <v>267</v>
      </c>
      <c r="C138" s="40">
        <v>0</v>
      </c>
      <c r="D138" s="40"/>
      <c r="E138" s="40"/>
    </row>
    <row r="139" spans="2:5" hidden="1" x14ac:dyDescent="0.25">
      <c r="B139" s="41" t="s">
        <v>125</v>
      </c>
      <c r="C139" s="40">
        <v>0</v>
      </c>
      <c r="D139" s="40"/>
      <c r="E139" s="40"/>
    </row>
    <row r="140" spans="2:5" hidden="1" x14ac:dyDescent="0.25">
      <c r="B140" s="41" t="s">
        <v>57</v>
      </c>
      <c r="C140" s="40"/>
      <c r="D140" s="40"/>
      <c r="E140" s="40"/>
    </row>
    <row r="141" spans="2:5" hidden="1" x14ac:dyDescent="0.25">
      <c r="B141" s="41" t="s">
        <v>232</v>
      </c>
      <c r="C141" s="40"/>
      <c r="D141" s="40"/>
      <c r="E141" s="40"/>
    </row>
    <row r="142" spans="2:5" hidden="1" x14ac:dyDescent="0.25">
      <c r="B142" s="41" t="s">
        <v>126</v>
      </c>
      <c r="C142" s="40"/>
      <c r="D142" s="40"/>
      <c r="E142" s="40"/>
    </row>
    <row r="143" spans="2:5" hidden="1" x14ac:dyDescent="0.25">
      <c r="B143" s="41" t="s">
        <v>165</v>
      </c>
      <c r="C143" s="40"/>
      <c r="D143" s="40"/>
      <c r="E143" s="40"/>
    </row>
    <row r="144" spans="2:5" hidden="1" x14ac:dyDescent="0.25">
      <c r="B144" s="41" t="s">
        <v>183</v>
      </c>
      <c r="C144" s="40">
        <v>0</v>
      </c>
      <c r="D144" s="40"/>
      <c r="E144" s="40"/>
    </row>
    <row r="145" spans="2:5" hidden="1" x14ac:dyDescent="0.25">
      <c r="B145" s="41" t="s">
        <v>240</v>
      </c>
      <c r="C145" s="40"/>
      <c r="D145" s="40"/>
      <c r="E145" s="40"/>
    </row>
    <row r="146" spans="2:5" x14ac:dyDescent="0.25">
      <c r="B146" s="41" t="s">
        <v>58</v>
      </c>
      <c r="C146" s="40">
        <v>92544.7</v>
      </c>
      <c r="D146" s="40"/>
      <c r="E146" s="40"/>
    </row>
    <row r="147" spans="2:5" hidden="1" x14ac:dyDescent="0.25">
      <c r="B147" s="41" t="s">
        <v>127</v>
      </c>
      <c r="C147" s="40">
        <v>0</v>
      </c>
      <c r="D147" s="40"/>
      <c r="E147" s="40"/>
    </row>
    <row r="148" spans="2:5" hidden="1" x14ac:dyDescent="0.25">
      <c r="B148" s="41" t="s">
        <v>286</v>
      </c>
      <c r="C148" s="40">
        <v>0</v>
      </c>
      <c r="D148" s="40"/>
      <c r="E148" s="40"/>
    </row>
    <row r="149" spans="2:5" hidden="1" x14ac:dyDescent="0.25">
      <c r="B149" s="41" t="s">
        <v>201</v>
      </c>
      <c r="C149" s="40"/>
      <c r="D149" s="40"/>
      <c r="E149" s="40"/>
    </row>
    <row r="150" spans="2:5" hidden="1" x14ac:dyDescent="0.25">
      <c r="B150" s="41" t="s">
        <v>202</v>
      </c>
      <c r="C150" s="40"/>
      <c r="D150" s="40"/>
      <c r="E150" s="40"/>
    </row>
    <row r="151" spans="2:5" hidden="1" x14ac:dyDescent="0.25">
      <c r="B151" s="41" t="s">
        <v>193</v>
      </c>
      <c r="C151" s="40"/>
      <c r="D151" s="40"/>
      <c r="E151" s="40"/>
    </row>
    <row r="152" spans="2:5" x14ac:dyDescent="0.25">
      <c r="B152" s="41" t="s">
        <v>252</v>
      </c>
      <c r="C152" s="40">
        <v>67800</v>
      </c>
      <c r="D152" s="40"/>
      <c r="E152" s="40"/>
    </row>
    <row r="153" spans="2:5" hidden="1" x14ac:dyDescent="0.25">
      <c r="B153" s="41" t="s">
        <v>241</v>
      </c>
      <c r="C153" s="40">
        <v>0</v>
      </c>
      <c r="D153" s="40"/>
      <c r="E153" s="40"/>
    </row>
    <row r="154" spans="2:5" x14ac:dyDescent="0.25">
      <c r="B154" s="41" t="s">
        <v>59</v>
      </c>
      <c r="C154" s="40">
        <v>364000</v>
      </c>
      <c r="D154" s="40"/>
      <c r="E154" s="40"/>
    </row>
    <row r="155" spans="2:5" hidden="1" x14ac:dyDescent="0.25">
      <c r="B155" s="41" t="s">
        <v>62</v>
      </c>
      <c r="C155" s="40"/>
      <c r="D155" s="40"/>
      <c r="E155" s="40"/>
    </row>
    <row r="156" spans="2:5" hidden="1" x14ac:dyDescent="0.25">
      <c r="B156" s="41" t="s">
        <v>128</v>
      </c>
      <c r="C156" s="40">
        <v>0</v>
      </c>
      <c r="D156" s="40"/>
      <c r="E156" s="40"/>
    </row>
    <row r="157" spans="2:5" hidden="1" x14ac:dyDescent="0.25">
      <c r="B157" s="41" t="s">
        <v>61</v>
      </c>
      <c r="C157" s="40">
        <v>0</v>
      </c>
      <c r="D157" s="40"/>
      <c r="E157" s="40"/>
    </row>
    <row r="158" spans="2:5" hidden="1" x14ac:dyDescent="0.25">
      <c r="B158" s="41" t="s">
        <v>129</v>
      </c>
      <c r="C158" s="40"/>
      <c r="D158" s="40"/>
      <c r="E158" s="40"/>
    </row>
    <row r="159" spans="2:5" hidden="1" x14ac:dyDescent="0.25">
      <c r="B159" s="41" t="s">
        <v>204</v>
      </c>
      <c r="C159" s="40"/>
      <c r="D159" s="40"/>
      <c r="E159" s="40"/>
    </row>
    <row r="160" spans="2:5" x14ac:dyDescent="0.25">
      <c r="B160" s="41" t="s">
        <v>177</v>
      </c>
      <c r="C160" s="40">
        <v>538635.84</v>
      </c>
      <c r="D160" s="40"/>
      <c r="E160" s="40"/>
    </row>
    <row r="161" spans="2:5" hidden="1" x14ac:dyDescent="0.25">
      <c r="B161" s="41" t="s">
        <v>219</v>
      </c>
      <c r="C161" s="40"/>
      <c r="D161" s="40"/>
      <c r="E161" s="40"/>
    </row>
    <row r="162" spans="2:5" x14ac:dyDescent="0.25">
      <c r="B162" s="41" t="s">
        <v>130</v>
      </c>
      <c r="C162" s="40">
        <v>632991.23</v>
      </c>
      <c r="D162" s="40"/>
      <c r="E162" s="40"/>
    </row>
    <row r="163" spans="2:5" x14ac:dyDescent="0.25">
      <c r="B163" s="41" t="s">
        <v>20</v>
      </c>
      <c r="C163" s="44">
        <v>6922934.4000000004</v>
      </c>
      <c r="D163" s="40"/>
      <c r="E163" s="40"/>
    </row>
    <row r="164" spans="2:5" hidden="1" x14ac:dyDescent="0.25">
      <c r="B164" s="41" t="s">
        <v>248</v>
      </c>
      <c r="C164" s="42">
        <v>0</v>
      </c>
      <c r="D164" s="40"/>
      <c r="E164" s="40"/>
    </row>
    <row r="165" spans="2:5" x14ac:dyDescent="0.25">
      <c r="B165" s="41"/>
      <c r="C165" s="40"/>
      <c r="D165" s="39">
        <f>SUM(C115:C164)</f>
        <v>24192315.339999996</v>
      </c>
      <c r="E165" s="40"/>
    </row>
    <row r="166" spans="2:5" hidden="1" x14ac:dyDescent="0.25">
      <c r="B166" s="41"/>
      <c r="C166" s="40"/>
      <c r="D166" s="39"/>
      <c r="E166" s="40"/>
    </row>
    <row r="167" spans="2:5" x14ac:dyDescent="0.25">
      <c r="B167" s="35" t="s">
        <v>22</v>
      </c>
      <c r="C167" s="40"/>
      <c r="D167" s="40"/>
      <c r="E167" s="40"/>
    </row>
    <row r="168" spans="2:5" hidden="1" x14ac:dyDescent="0.25">
      <c r="B168" s="41" t="s">
        <v>49</v>
      </c>
      <c r="C168" s="40">
        <v>0</v>
      </c>
      <c r="D168" s="40"/>
      <c r="E168" s="40"/>
    </row>
    <row r="169" spans="2:5" x14ac:dyDescent="0.25">
      <c r="B169" s="41" t="s">
        <v>50</v>
      </c>
      <c r="C169" s="40">
        <v>555030</v>
      </c>
      <c r="D169" s="40"/>
      <c r="E169" s="40"/>
    </row>
    <row r="170" spans="2:5" hidden="1" x14ac:dyDescent="0.25">
      <c r="B170" s="41" t="s">
        <v>209</v>
      </c>
      <c r="C170" s="40"/>
      <c r="D170" s="40"/>
      <c r="E170" s="40"/>
    </row>
    <row r="171" spans="2:5" x14ac:dyDescent="0.25">
      <c r="B171" s="41" t="s">
        <v>166</v>
      </c>
      <c r="C171" s="40">
        <v>278200</v>
      </c>
      <c r="D171" s="40"/>
      <c r="E171" s="40"/>
    </row>
    <row r="172" spans="2:5" hidden="1" x14ac:dyDescent="0.25">
      <c r="B172" s="41" t="s">
        <v>255</v>
      </c>
      <c r="C172" s="40"/>
      <c r="D172" s="40"/>
      <c r="E172" s="40"/>
    </row>
    <row r="173" spans="2:5" x14ac:dyDescent="0.25">
      <c r="B173" s="41" t="s">
        <v>33</v>
      </c>
      <c r="C173" s="40">
        <v>4000000</v>
      </c>
      <c r="D173" s="40"/>
      <c r="E173" s="40"/>
    </row>
    <row r="174" spans="2:5" x14ac:dyDescent="0.25">
      <c r="B174" s="41" t="s">
        <v>287</v>
      </c>
      <c r="C174" s="44">
        <v>4068663.48</v>
      </c>
      <c r="D174" s="40"/>
      <c r="E174" s="40"/>
    </row>
    <row r="175" spans="2:5" hidden="1" x14ac:dyDescent="0.25">
      <c r="B175" s="41" t="s">
        <v>261</v>
      </c>
      <c r="C175" s="44">
        <v>0</v>
      </c>
      <c r="D175" s="40"/>
      <c r="E175" s="40"/>
    </row>
    <row r="176" spans="2:5" x14ac:dyDescent="0.25">
      <c r="B176" s="41" t="s">
        <v>291</v>
      </c>
      <c r="C176" s="44">
        <v>165120.48000000001</v>
      </c>
      <c r="D176" s="40"/>
      <c r="E176" s="40"/>
    </row>
    <row r="177" spans="2:6" x14ac:dyDescent="0.25">
      <c r="B177" s="41" t="s">
        <v>60</v>
      </c>
      <c r="C177" s="42">
        <v>475</v>
      </c>
      <c r="D177" s="39"/>
      <c r="E177" s="40"/>
    </row>
    <row r="178" spans="2:6" x14ac:dyDescent="0.25">
      <c r="B178" s="41"/>
      <c r="C178" s="44"/>
      <c r="D178" s="47">
        <f>SUM(C169:C177)</f>
        <v>9067488.9600000009</v>
      </c>
      <c r="E178" s="40"/>
    </row>
    <row r="179" spans="2:6" hidden="1" x14ac:dyDescent="0.25">
      <c r="B179" s="35" t="s">
        <v>22</v>
      </c>
      <c r="C179" s="44"/>
      <c r="D179" s="47"/>
      <c r="E179" s="40"/>
    </row>
    <row r="180" spans="2:6" hidden="1" x14ac:dyDescent="0.25">
      <c r="B180" s="41" t="s">
        <v>131</v>
      </c>
      <c r="C180" s="42">
        <v>0</v>
      </c>
      <c r="D180" s="47"/>
      <c r="E180" s="40"/>
    </row>
    <row r="181" spans="2:6" hidden="1" x14ac:dyDescent="0.25">
      <c r="B181" s="41"/>
      <c r="C181" s="44"/>
      <c r="D181" s="47">
        <f>SUM(C180)</f>
        <v>0</v>
      </c>
      <c r="E181" s="40"/>
    </row>
    <row r="182" spans="2:6" hidden="1" x14ac:dyDescent="0.25">
      <c r="B182" s="41"/>
      <c r="C182" s="44"/>
      <c r="D182" s="47"/>
      <c r="E182" s="40"/>
    </row>
    <row r="183" spans="2:6" hidden="1" x14ac:dyDescent="0.25">
      <c r="B183" s="41"/>
      <c r="C183" s="44"/>
      <c r="D183" s="47"/>
      <c r="E183" s="40"/>
    </row>
    <row r="184" spans="2:6" hidden="1" x14ac:dyDescent="0.25">
      <c r="B184" s="41"/>
      <c r="C184" s="44"/>
      <c r="D184" s="47"/>
      <c r="E184" s="40"/>
    </row>
    <row r="185" spans="2:6" x14ac:dyDescent="0.25">
      <c r="B185" s="35" t="s">
        <v>132</v>
      </c>
      <c r="C185" s="44"/>
      <c r="D185" s="47"/>
      <c r="E185" s="40"/>
    </row>
    <row r="186" spans="2:6" x14ac:dyDescent="0.25">
      <c r="B186" s="41" t="s">
        <v>141</v>
      </c>
      <c r="C186" s="44">
        <v>188659.44</v>
      </c>
      <c r="D186" s="47"/>
      <c r="E186" s="40"/>
    </row>
    <row r="187" spans="2:6" hidden="1" x14ac:dyDescent="0.25">
      <c r="B187" s="41" t="s">
        <v>141</v>
      </c>
      <c r="C187" s="44">
        <v>0</v>
      </c>
      <c r="D187" s="47"/>
      <c r="E187" s="40"/>
    </row>
    <row r="188" spans="2:6" hidden="1" x14ac:dyDescent="0.25">
      <c r="B188" s="41" t="s">
        <v>194</v>
      </c>
      <c r="C188" s="44">
        <v>0</v>
      </c>
      <c r="D188" s="47"/>
      <c r="E188" s="40"/>
    </row>
    <row r="189" spans="2:6" x14ac:dyDescent="0.25">
      <c r="B189" s="41" t="s">
        <v>133</v>
      </c>
      <c r="C189" s="44">
        <v>685800.62</v>
      </c>
      <c r="D189" s="47"/>
      <c r="E189" s="40"/>
    </row>
    <row r="190" spans="2:6" hidden="1" x14ac:dyDescent="0.25">
      <c r="B190" s="41" t="s">
        <v>134</v>
      </c>
      <c r="C190" s="44">
        <v>0</v>
      </c>
      <c r="D190" s="47"/>
      <c r="E190" s="44"/>
      <c r="F190" s="12"/>
    </row>
    <row r="191" spans="2:6" hidden="1" x14ac:dyDescent="0.25">
      <c r="B191" s="41" t="s">
        <v>142</v>
      </c>
      <c r="C191" s="44">
        <v>0</v>
      </c>
      <c r="D191" s="47"/>
      <c r="E191" s="40"/>
    </row>
    <row r="192" spans="2:6" hidden="1" x14ac:dyDescent="0.25">
      <c r="B192" s="41" t="s">
        <v>135</v>
      </c>
      <c r="C192" s="44">
        <v>0</v>
      </c>
      <c r="D192" s="47"/>
      <c r="E192" s="40"/>
    </row>
    <row r="193" spans="2:5" hidden="1" x14ac:dyDescent="0.25">
      <c r="B193" s="52" t="s">
        <v>226</v>
      </c>
      <c r="C193" s="44">
        <v>0</v>
      </c>
      <c r="D193" s="47"/>
      <c r="E193" s="40"/>
    </row>
    <row r="194" spans="2:5" hidden="1" x14ac:dyDescent="0.25">
      <c r="B194" s="41" t="s">
        <v>167</v>
      </c>
      <c r="C194" s="44">
        <v>0</v>
      </c>
      <c r="D194" s="47"/>
      <c r="E194" s="40"/>
    </row>
    <row r="195" spans="2:5" hidden="1" x14ac:dyDescent="0.25">
      <c r="B195" s="41" t="s">
        <v>136</v>
      </c>
      <c r="C195" s="44">
        <v>0</v>
      </c>
      <c r="D195" s="47"/>
      <c r="E195" s="40"/>
    </row>
    <row r="196" spans="2:5" hidden="1" x14ac:dyDescent="0.25">
      <c r="B196" s="41" t="s">
        <v>134</v>
      </c>
      <c r="C196" s="44">
        <v>0</v>
      </c>
      <c r="D196" s="47"/>
      <c r="E196" s="40"/>
    </row>
    <row r="197" spans="2:5" hidden="1" x14ac:dyDescent="0.25">
      <c r="B197" s="41" t="s">
        <v>137</v>
      </c>
      <c r="C197" s="44">
        <v>0</v>
      </c>
      <c r="D197" s="47"/>
      <c r="E197" s="40"/>
    </row>
    <row r="198" spans="2:5" ht="18" hidden="1" x14ac:dyDescent="0.4">
      <c r="B198" s="41" t="s">
        <v>205</v>
      </c>
      <c r="C198" s="42">
        <v>0</v>
      </c>
      <c r="D198" s="47"/>
      <c r="E198" s="81"/>
    </row>
    <row r="199" spans="2:5" x14ac:dyDescent="0.25">
      <c r="B199" s="41" t="s">
        <v>143</v>
      </c>
      <c r="C199" s="44">
        <v>754388</v>
      </c>
      <c r="D199" s="47"/>
      <c r="E199" s="40"/>
    </row>
    <row r="200" spans="2:5" x14ac:dyDescent="0.25">
      <c r="B200" s="41" t="s">
        <v>138</v>
      </c>
      <c r="C200" s="44">
        <v>193230</v>
      </c>
      <c r="D200" s="47"/>
      <c r="E200" s="40"/>
    </row>
    <row r="201" spans="2:5" hidden="1" x14ac:dyDescent="0.25">
      <c r="B201" s="41" t="s">
        <v>168</v>
      </c>
      <c r="C201" s="42">
        <v>0</v>
      </c>
      <c r="D201" s="47"/>
      <c r="E201" s="40"/>
    </row>
    <row r="202" spans="2:5" hidden="1" x14ac:dyDescent="0.25">
      <c r="B202" s="41" t="s">
        <v>187</v>
      </c>
      <c r="C202" s="44">
        <v>0</v>
      </c>
      <c r="D202" s="47"/>
      <c r="E202" s="40"/>
    </row>
    <row r="203" spans="2:5" hidden="1" x14ac:dyDescent="0.25">
      <c r="B203" s="41" t="s">
        <v>139</v>
      </c>
      <c r="C203" s="44">
        <v>0</v>
      </c>
      <c r="D203" s="47"/>
      <c r="E203" s="40"/>
    </row>
    <row r="204" spans="2:5" hidden="1" x14ac:dyDescent="0.25">
      <c r="B204" s="41" t="s">
        <v>238</v>
      </c>
      <c r="C204" s="44">
        <v>0</v>
      </c>
      <c r="D204" s="47"/>
      <c r="E204" s="40"/>
    </row>
    <row r="205" spans="2:5" hidden="1" x14ac:dyDescent="0.25">
      <c r="B205" s="41" t="s">
        <v>143</v>
      </c>
      <c r="C205" s="42">
        <v>0</v>
      </c>
      <c r="D205" s="47"/>
      <c r="E205" s="40"/>
    </row>
    <row r="206" spans="2:5" hidden="1" x14ac:dyDescent="0.25">
      <c r="B206" s="41" t="s">
        <v>138</v>
      </c>
      <c r="C206" s="44">
        <v>0</v>
      </c>
      <c r="D206" s="47"/>
      <c r="E206" s="40"/>
    </row>
    <row r="207" spans="2:5" hidden="1" x14ac:dyDescent="0.25">
      <c r="B207" s="41" t="s">
        <v>187</v>
      </c>
      <c r="C207" s="44">
        <v>0</v>
      </c>
      <c r="D207" s="47"/>
      <c r="E207" s="40"/>
    </row>
    <row r="208" spans="2:5" hidden="1" x14ac:dyDescent="0.25">
      <c r="B208" s="41" t="s">
        <v>206</v>
      </c>
      <c r="C208" s="44">
        <v>0</v>
      </c>
      <c r="D208" s="47"/>
      <c r="E208" s="40"/>
    </row>
    <row r="209" spans="2:5" x14ac:dyDescent="0.25">
      <c r="B209" s="41" t="s">
        <v>139</v>
      </c>
      <c r="C209" s="42">
        <v>152059.13</v>
      </c>
      <c r="D209" s="47"/>
      <c r="E209" s="40"/>
    </row>
    <row r="210" spans="2:5" hidden="1" x14ac:dyDescent="0.25">
      <c r="B210" s="41" t="s">
        <v>242</v>
      </c>
      <c r="C210" s="42">
        <v>0</v>
      </c>
      <c r="D210" s="47"/>
      <c r="E210" s="40"/>
    </row>
    <row r="211" spans="2:5" hidden="1" x14ac:dyDescent="0.25">
      <c r="B211" s="41" t="s">
        <v>239</v>
      </c>
      <c r="C211" s="44">
        <v>0</v>
      </c>
      <c r="D211" s="47"/>
      <c r="E211" s="40"/>
    </row>
    <row r="212" spans="2:5" hidden="1" x14ac:dyDescent="0.25">
      <c r="B212" s="41" t="s">
        <v>169</v>
      </c>
      <c r="C212" s="42">
        <v>0</v>
      </c>
      <c r="D212" s="47"/>
      <c r="E212" s="40"/>
    </row>
    <row r="213" spans="2:5" hidden="1" x14ac:dyDescent="0.25">
      <c r="B213" s="41" t="s">
        <v>140</v>
      </c>
      <c r="C213" s="42">
        <v>0</v>
      </c>
      <c r="D213" s="47"/>
      <c r="E213" s="40"/>
    </row>
    <row r="214" spans="2:5" x14ac:dyDescent="0.25">
      <c r="B214" s="41"/>
      <c r="C214" s="44"/>
      <c r="D214" s="47">
        <f>SUM(C186:C213)</f>
        <v>1974137.19</v>
      </c>
      <c r="E214" s="40"/>
    </row>
    <row r="215" spans="2:5" x14ac:dyDescent="0.25">
      <c r="B215" s="41"/>
      <c r="C215" s="44"/>
      <c r="D215" s="47"/>
      <c r="E215" s="40"/>
    </row>
    <row r="216" spans="2:5" x14ac:dyDescent="0.25">
      <c r="B216" s="35" t="s">
        <v>144</v>
      </c>
      <c r="C216" s="44"/>
      <c r="D216" s="47"/>
      <c r="E216" s="40"/>
    </row>
    <row r="217" spans="2:5" hidden="1" x14ac:dyDescent="0.25">
      <c r="B217" s="41" t="s">
        <v>178</v>
      </c>
      <c r="C217" s="44">
        <v>0</v>
      </c>
      <c r="D217" s="47"/>
      <c r="E217" s="40"/>
    </row>
    <row r="218" spans="2:5" hidden="1" x14ac:dyDescent="0.25">
      <c r="B218" s="41" t="s">
        <v>243</v>
      </c>
      <c r="C218" s="44">
        <v>0</v>
      </c>
      <c r="D218" s="47"/>
      <c r="E218" s="40"/>
    </row>
    <row r="219" spans="2:5" x14ac:dyDescent="0.25">
      <c r="B219" s="41" t="s">
        <v>195</v>
      </c>
      <c r="C219" s="44">
        <v>37709580.950000003</v>
      </c>
      <c r="D219" s="47"/>
      <c r="E219" s="40"/>
    </row>
    <row r="220" spans="2:5" x14ac:dyDescent="0.25">
      <c r="B220" s="41" t="s">
        <v>145</v>
      </c>
      <c r="C220" s="42">
        <v>1486800</v>
      </c>
      <c r="D220" s="47"/>
      <c r="E220" s="40"/>
    </row>
    <row r="221" spans="2:5" hidden="1" x14ac:dyDescent="0.25">
      <c r="B221" s="41" t="s">
        <v>253</v>
      </c>
      <c r="C221" s="44">
        <v>0</v>
      </c>
      <c r="D221" s="47"/>
      <c r="E221" s="40"/>
    </row>
    <row r="222" spans="2:5" x14ac:dyDescent="0.25">
      <c r="B222" s="41"/>
      <c r="C222" s="44"/>
      <c r="D222" s="45">
        <f>SUM(C219:C220)</f>
        <v>39196380.950000003</v>
      </c>
      <c r="E222" s="40"/>
    </row>
    <row r="223" spans="2:5" x14ac:dyDescent="0.25">
      <c r="B223" s="41"/>
      <c r="C223" s="44"/>
      <c r="D223" s="47"/>
      <c r="E223" s="40"/>
    </row>
    <row r="224" spans="2:5" hidden="1" x14ac:dyDescent="0.25">
      <c r="B224" s="35" t="s">
        <v>146</v>
      </c>
      <c r="C224" s="44"/>
      <c r="D224" s="47"/>
      <c r="E224" s="40"/>
    </row>
    <row r="225" spans="2:5" hidden="1" x14ac:dyDescent="0.25">
      <c r="B225" s="41" t="s">
        <v>147</v>
      </c>
      <c r="C225" s="44">
        <v>0</v>
      </c>
      <c r="D225" s="47"/>
      <c r="E225" s="40"/>
    </row>
    <row r="226" spans="2:5" hidden="1" x14ac:dyDescent="0.25">
      <c r="B226" s="41" t="s">
        <v>148</v>
      </c>
      <c r="C226" s="44">
        <v>0</v>
      </c>
      <c r="D226" s="47"/>
      <c r="E226" s="40"/>
    </row>
    <row r="227" spans="2:5" hidden="1" x14ac:dyDescent="0.25">
      <c r="B227" s="41" t="s">
        <v>246</v>
      </c>
      <c r="C227" s="44">
        <v>0</v>
      </c>
      <c r="D227" s="47"/>
      <c r="E227" s="40"/>
    </row>
    <row r="228" spans="2:5" hidden="1" x14ac:dyDescent="0.25">
      <c r="B228" s="41"/>
      <c r="C228" s="44"/>
      <c r="D228" s="45">
        <f>SUM(C227)</f>
        <v>0</v>
      </c>
      <c r="E228" s="40"/>
    </row>
    <row r="229" spans="2:5" ht="18" hidden="1" x14ac:dyDescent="0.4">
      <c r="B229" s="41"/>
      <c r="C229" s="40"/>
      <c r="D229" s="46"/>
      <c r="E229" s="40"/>
    </row>
    <row r="230" spans="2:5" ht="16.5" thickBot="1" x14ac:dyDescent="0.3">
      <c r="B230" s="43" t="s">
        <v>9</v>
      </c>
      <c r="C230" s="40"/>
      <c r="D230" s="38">
        <f>SUM(D61+D113+D165+D178+D214+D222)</f>
        <v>96108331.150000006</v>
      </c>
      <c r="E230" s="40"/>
    </row>
    <row r="231" spans="2:5" x14ac:dyDescent="0.25">
      <c r="B231" s="43"/>
      <c r="C231" s="40"/>
      <c r="D231" s="47"/>
      <c r="E231" s="40"/>
    </row>
    <row r="232" spans="2:5" ht="16.5" thickBot="1" x14ac:dyDescent="0.3">
      <c r="B232" s="43" t="s">
        <v>289</v>
      </c>
      <c r="C232" s="40"/>
      <c r="D232" s="40"/>
      <c r="E232" s="48">
        <f>SUM(E29-D230)</f>
        <v>822211867.10000002</v>
      </c>
    </row>
    <row r="233" spans="2:5" ht="16.5" thickTop="1" x14ac:dyDescent="0.25">
      <c r="B233" s="43"/>
      <c r="C233" s="40"/>
      <c r="D233" s="40"/>
      <c r="E233" s="47"/>
    </row>
    <row r="234" spans="2:5" x14ac:dyDescent="0.25">
      <c r="B234" s="49"/>
      <c r="C234" s="37"/>
      <c r="D234" s="37"/>
      <c r="E234" s="50"/>
    </row>
    <row r="235" spans="2:5" x14ac:dyDescent="0.25">
      <c r="B235" s="51" t="s">
        <v>78</v>
      </c>
      <c r="C235" s="93" t="s">
        <v>42</v>
      </c>
      <c r="D235" s="93"/>
      <c r="E235" s="93"/>
    </row>
    <row r="236" spans="2:5" x14ac:dyDescent="0.25">
      <c r="B236" s="44"/>
      <c r="C236" s="52"/>
      <c r="D236" s="37"/>
      <c r="E236" s="37"/>
    </row>
    <row r="237" spans="2:5" x14ac:dyDescent="0.25">
      <c r="B237" s="41"/>
      <c r="C237" s="37"/>
      <c r="D237" s="40"/>
      <c r="E237" s="37"/>
    </row>
    <row r="238" spans="2:5" x14ac:dyDescent="0.25">
      <c r="B238" s="47" t="s">
        <v>259</v>
      </c>
      <c r="C238" s="94" t="s">
        <v>256</v>
      </c>
      <c r="D238" s="94"/>
      <c r="E238" s="94"/>
    </row>
    <row r="239" spans="2:5" x14ac:dyDescent="0.25">
      <c r="B239" s="53" t="s">
        <v>258</v>
      </c>
      <c r="C239" s="95" t="s">
        <v>257</v>
      </c>
      <c r="D239" s="95"/>
      <c r="E239" s="95"/>
    </row>
    <row r="240" spans="2:5" x14ac:dyDescent="0.25">
      <c r="B240" s="44"/>
      <c r="C240" s="52"/>
      <c r="D240" s="40"/>
      <c r="E240" s="37"/>
    </row>
    <row r="245" spans="2:5" hidden="1" x14ac:dyDescent="0.25">
      <c r="B245" s="80" t="s">
        <v>249</v>
      </c>
      <c r="C245" s="37"/>
      <c r="D245" s="37"/>
      <c r="E245" s="37"/>
    </row>
    <row r="246" spans="2:5" hidden="1" x14ac:dyDescent="0.25">
      <c r="B246" s="80"/>
      <c r="C246" s="37"/>
      <c r="D246" s="37"/>
      <c r="E246" s="37"/>
    </row>
    <row r="247" spans="2:5" hidden="1" x14ac:dyDescent="0.25">
      <c r="B247" s="49" t="s">
        <v>284</v>
      </c>
      <c r="C247" s="37"/>
      <c r="D247" s="37"/>
      <c r="E247" s="37"/>
    </row>
    <row r="248" spans="2:5" hidden="1" x14ac:dyDescent="0.25">
      <c r="B248" s="49" t="s">
        <v>285</v>
      </c>
      <c r="C248" s="37"/>
      <c r="D248" s="37"/>
      <c r="E248" s="37"/>
    </row>
    <row r="249" spans="2:5" hidden="1" x14ac:dyDescent="0.25">
      <c r="B249" s="80"/>
      <c r="C249" s="37"/>
      <c r="D249" s="37"/>
      <c r="E249" s="37"/>
    </row>
    <row r="250" spans="2:5" hidden="1" x14ac:dyDescent="0.25">
      <c r="B250" s="12" t="s">
        <v>280</v>
      </c>
    </row>
    <row r="251" spans="2:5" hidden="1" x14ac:dyDescent="0.25">
      <c r="B251" s="12" t="s">
        <v>271</v>
      </c>
    </row>
    <row r="252" spans="2:5" hidden="1" x14ac:dyDescent="0.25">
      <c r="B252" s="12" t="s">
        <v>270</v>
      </c>
    </row>
    <row r="253" spans="2:5" hidden="1" x14ac:dyDescent="0.25"/>
    <row r="254" spans="2:5" hidden="1" x14ac:dyDescent="0.25">
      <c r="B254" s="12" t="s">
        <v>281</v>
      </c>
    </row>
    <row r="255" spans="2:5" hidden="1" x14ac:dyDescent="0.25">
      <c r="B255" s="12" t="s">
        <v>279</v>
      </c>
    </row>
    <row r="256" spans="2:5" hidden="1" x14ac:dyDescent="0.25"/>
    <row r="257" spans="1:2" hidden="1" x14ac:dyDescent="0.25">
      <c r="B257" s="12" t="s">
        <v>282</v>
      </c>
    </row>
    <row r="258" spans="1:2" hidden="1" x14ac:dyDescent="0.25">
      <c r="B258" s="12" t="s">
        <v>277</v>
      </c>
    </row>
    <row r="259" spans="1:2" hidden="1" x14ac:dyDescent="0.25">
      <c r="A259" s="4" t="s">
        <v>278</v>
      </c>
    </row>
    <row r="260" spans="1:2" hidden="1" x14ac:dyDescent="0.25"/>
    <row r="261" spans="1:2" hidden="1" x14ac:dyDescent="0.25">
      <c r="B261" s="12" t="s">
        <v>283</v>
      </c>
    </row>
    <row r="262" spans="1:2" hidden="1" x14ac:dyDescent="0.25">
      <c r="B262" s="12" t="s">
        <v>276</v>
      </c>
    </row>
  </sheetData>
  <mergeCells count="10">
    <mergeCell ref="B8:F8"/>
    <mergeCell ref="B9:E9"/>
    <mergeCell ref="C235:E235"/>
    <mergeCell ref="C238:E238"/>
    <mergeCell ref="C239:E239"/>
    <mergeCell ref="B3:E3"/>
    <mergeCell ref="B4:E4"/>
    <mergeCell ref="B5:E5"/>
    <mergeCell ref="B6:E6"/>
    <mergeCell ref="B7:E7"/>
  </mergeCells>
  <phoneticPr fontId="4" type="noConversion"/>
  <pageMargins left="7.874015748031496E-2" right="0" top="0.86614173228346458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Riesgo Agrop.</vt:lpstr>
      <vt:lpstr>Egreso Riesgo Agrop.</vt:lpstr>
      <vt:lpstr>Estado Financiero</vt:lpstr>
    </vt:vector>
  </TitlesOfParts>
  <Company>Sea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rafaela villar</cp:lastModifiedBy>
  <cp:lastPrinted>2018-04-06T16:29:12Z</cp:lastPrinted>
  <dcterms:created xsi:type="dcterms:W3CDTF">2011-10-17T13:48:52Z</dcterms:created>
  <dcterms:modified xsi:type="dcterms:W3CDTF">2018-04-09T13:33:11Z</dcterms:modified>
</cp:coreProperties>
</file>